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59b8328c656a494/PC Venicius/ESAO/TCC/"/>
    </mc:Choice>
  </mc:AlternateContent>
  <xr:revisionPtr revIDLastSave="252" documentId="11_C39EE2724896B2F24C322846348617EED99DDB71" xr6:coauthVersionLast="47" xr6:coauthVersionMax="47" xr10:uidLastSave="{01CD7054-4AB2-4B2D-8377-6A14C15C9306}"/>
  <bookViews>
    <workbookView xWindow="14100" yWindow="765" windowWidth="14220" windowHeight="11295" tabRatio="686" xr2:uid="{00000000-000D-0000-FFFF-FFFF00000000}"/>
  </bookViews>
  <sheets>
    <sheet name="dados agrupados" sheetId="1" r:id="rId1"/>
    <sheet name="medidas momento zero(laboce)" sheetId="2" r:id="rId2"/>
    <sheet name="dados pré" sheetId="3" r:id="rId3"/>
    <sheet name="dados pós" sheetId="4" r:id="rId4"/>
    <sheet name="polimor." sheetId="5" r:id="rId5"/>
    <sheet name="data" sheetId="6" r:id="rId6"/>
    <sheet name="legenda" sheetId="7" r:id="rId7"/>
  </sheets>
  <definedNames>
    <definedName name="_xlnm._FilterDatabase" localSheetId="0" hidden="1">'dados agrupados'!$A$1:$DB$468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RwnxGtLbTECp6937bLCDob0U+fRWLW3aufYw9aUqUnY="/>
    </ext>
  </extLst>
</workbook>
</file>

<file path=xl/calcChain.xml><?xml version="1.0" encoding="utf-8"?>
<calcChain xmlns="http://schemas.openxmlformats.org/spreadsheetml/2006/main">
  <c r="AK338" i="1" l="1"/>
  <c r="BX85" i="6"/>
  <c r="BX5" i="6"/>
  <c r="W211" i="6"/>
  <c r="BD2" i="1"/>
  <c r="BZ211" i="6"/>
  <c r="BW211" i="6"/>
  <c r="BV211" i="6"/>
  <c r="BU211" i="6"/>
  <c r="BT211" i="6"/>
  <c r="BS211" i="6"/>
  <c r="BR211" i="6"/>
  <c r="BQ211" i="6"/>
  <c r="BP211" i="6"/>
  <c r="BO211" i="6"/>
  <c r="BN211" i="6"/>
  <c r="BM211" i="6"/>
  <c r="BL211" i="6"/>
  <c r="BK211" i="6"/>
  <c r="BJ211" i="6"/>
  <c r="BI211" i="6"/>
  <c r="BH211" i="6"/>
  <c r="BG211" i="6"/>
  <c r="BF211" i="6"/>
  <c r="BE211" i="6"/>
  <c r="BD211" i="6"/>
  <c r="BC211" i="6"/>
  <c r="BB211" i="6"/>
  <c r="BA211" i="6"/>
  <c r="AZ211" i="6"/>
  <c r="AY211" i="6"/>
  <c r="AX211" i="6"/>
  <c r="AW211" i="6"/>
  <c r="AV211" i="6"/>
  <c r="AU211" i="6"/>
  <c r="AT211" i="6"/>
  <c r="AS211" i="6"/>
  <c r="AR211" i="6"/>
  <c r="AQ211" i="6"/>
  <c r="AP211" i="6"/>
  <c r="AO211" i="6"/>
  <c r="AN211" i="6"/>
  <c r="AM211" i="6"/>
  <c r="AL211" i="6"/>
  <c r="AK211" i="6"/>
  <c r="AJ211" i="6"/>
  <c r="AI211" i="6"/>
  <c r="AH211" i="6"/>
  <c r="AG211" i="6"/>
  <c r="AF211" i="6"/>
  <c r="AE211" i="6"/>
  <c r="AD211" i="6"/>
  <c r="AB211" i="6"/>
  <c r="AA211" i="6"/>
  <c r="Z211" i="6"/>
  <c r="Y211" i="6"/>
  <c r="X211" i="6"/>
  <c r="V211" i="6"/>
  <c r="U211" i="6"/>
  <c r="T211" i="6"/>
  <c r="S211" i="6"/>
  <c r="R211" i="6"/>
  <c r="Q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A211" i="6"/>
  <c r="BZ210" i="6"/>
  <c r="BW210" i="6"/>
  <c r="BV210" i="6"/>
  <c r="BU210" i="6"/>
  <c r="BT210" i="6"/>
  <c r="BS210" i="6"/>
  <c r="BR210" i="6"/>
  <c r="BQ210" i="6"/>
  <c r="BP210" i="6"/>
  <c r="BO210" i="6"/>
  <c r="BN210" i="6"/>
  <c r="BM210" i="6"/>
  <c r="BL210" i="6"/>
  <c r="BK210" i="6"/>
  <c r="BJ210" i="6"/>
  <c r="BI210" i="6"/>
  <c r="BH210" i="6"/>
  <c r="BG210" i="6"/>
  <c r="BF210" i="6"/>
  <c r="BE210" i="6"/>
  <c r="BD210" i="6"/>
  <c r="BC210" i="6"/>
  <c r="BB210" i="6"/>
  <c r="BA210" i="6"/>
  <c r="AZ210" i="6"/>
  <c r="AY210" i="6"/>
  <c r="AX210" i="6"/>
  <c r="AW210" i="6"/>
  <c r="AV210" i="6"/>
  <c r="AU210" i="6"/>
  <c r="AT210" i="6"/>
  <c r="AS210" i="6"/>
  <c r="AR210" i="6"/>
  <c r="AQ210" i="6"/>
  <c r="AP210" i="6"/>
  <c r="AO210" i="6"/>
  <c r="AN210" i="6"/>
  <c r="AM210" i="6"/>
  <c r="AL210" i="6"/>
  <c r="AK210" i="6"/>
  <c r="AJ210" i="6"/>
  <c r="AI210" i="6"/>
  <c r="AH210" i="6"/>
  <c r="AG210" i="6"/>
  <c r="AF210" i="6"/>
  <c r="AE210" i="6"/>
  <c r="AD210" i="6"/>
  <c r="AB210" i="6"/>
  <c r="AA210" i="6"/>
  <c r="Z210" i="6"/>
  <c r="Y210" i="6"/>
  <c r="X210" i="6"/>
  <c r="W210" i="6"/>
  <c r="V210" i="6"/>
  <c r="U210" i="6"/>
  <c r="T210" i="6"/>
  <c r="S210" i="6"/>
  <c r="R210" i="6"/>
  <c r="Q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BZ209" i="6"/>
  <c r="BW209" i="6"/>
  <c r="BV209" i="6"/>
  <c r="BU209" i="6"/>
  <c r="BT209" i="6"/>
  <c r="BS209" i="6"/>
  <c r="BR209" i="6"/>
  <c r="BQ209" i="6"/>
  <c r="BP209" i="6"/>
  <c r="BO209" i="6"/>
  <c r="BN209" i="6"/>
  <c r="BM209" i="6"/>
  <c r="BL209" i="6"/>
  <c r="BK209" i="6"/>
  <c r="BJ209" i="6"/>
  <c r="BI209" i="6"/>
  <c r="BH209" i="6"/>
  <c r="BG209" i="6"/>
  <c r="BF209" i="6"/>
  <c r="BE209" i="6"/>
  <c r="BD209" i="6"/>
  <c r="BC209" i="6"/>
  <c r="BB209" i="6"/>
  <c r="BA209" i="6"/>
  <c r="AZ209" i="6"/>
  <c r="AY209" i="6"/>
  <c r="AX209" i="6"/>
  <c r="AW209" i="6"/>
  <c r="AV209" i="6"/>
  <c r="AU209" i="6"/>
  <c r="AT209" i="6"/>
  <c r="AS209" i="6"/>
  <c r="AR209" i="6"/>
  <c r="AQ209" i="6"/>
  <c r="AP209" i="6"/>
  <c r="AO209" i="6"/>
  <c r="AN209" i="6"/>
  <c r="AM209" i="6"/>
  <c r="AL209" i="6"/>
  <c r="AK209" i="6"/>
  <c r="AJ209" i="6"/>
  <c r="AI209" i="6"/>
  <c r="AH209" i="6"/>
  <c r="AG209" i="6"/>
  <c r="AF209" i="6"/>
  <c r="AE209" i="6"/>
  <c r="AD209" i="6"/>
  <c r="AB209" i="6"/>
  <c r="AA209" i="6"/>
  <c r="Z209" i="6"/>
  <c r="Y209" i="6"/>
  <c r="X209" i="6"/>
  <c r="W209" i="6"/>
  <c r="V209" i="6"/>
  <c r="U209" i="6"/>
  <c r="T209" i="6"/>
  <c r="S209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BZ208" i="6"/>
  <c r="BW208" i="6"/>
  <c r="BV208" i="6"/>
  <c r="BU208" i="6"/>
  <c r="BT208" i="6"/>
  <c r="BS208" i="6"/>
  <c r="BR208" i="6"/>
  <c r="BQ208" i="6"/>
  <c r="BP208" i="6"/>
  <c r="BO208" i="6"/>
  <c r="BN208" i="6"/>
  <c r="BM208" i="6"/>
  <c r="BL208" i="6"/>
  <c r="BK208" i="6"/>
  <c r="BJ208" i="6"/>
  <c r="BI208" i="6"/>
  <c r="BH208" i="6"/>
  <c r="BG208" i="6"/>
  <c r="BF208" i="6"/>
  <c r="BE208" i="6"/>
  <c r="BD208" i="6"/>
  <c r="BC208" i="6"/>
  <c r="BB208" i="6"/>
  <c r="BA208" i="6"/>
  <c r="AZ208" i="6"/>
  <c r="AY208" i="6"/>
  <c r="AX208" i="6"/>
  <c r="AW208" i="6"/>
  <c r="AV208" i="6"/>
  <c r="AU208" i="6"/>
  <c r="AT208" i="6"/>
  <c r="AS208" i="6"/>
  <c r="AR208" i="6"/>
  <c r="AQ208" i="6"/>
  <c r="AP208" i="6"/>
  <c r="AO208" i="6"/>
  <c r="AN208" i="6"/>
  <c r="AM208" i="6"/>
  <c r="AL208" i="6"/>
  <c r="AK208" i="6"/>
  <c r="AJ208" i="6"/>
  <c r="AI208" i="6"/>
  <c r="AH208" i="6"/>
  <c r="AG208" i="6"/>
  <c r="AF208" i="6"/>
  <c r="AE208" i="6"/>
  <c r="AD208" i="6"/>
  <c r="AB208" i="6"/>
  <c r="AA208" i="6"/>
  <c r="Z208" i="6"/>
  <c r="Y208" i="6"/>
  <c r="X208" i="6"/>
  <c r="W208" i="6"/>
  <c r="V208" i="6"/>
  <c r="U208" i="6"/>
  <c r="T208" i="6"/>
  <c r="S208" i="6"/>
  <c r="R208" i="6"/>
  <c r="Q208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A208" i="6"/>
  <c r="BZ207" i="6"/>
  <c r="BW207" i="6"/>
  <c r="BV207" i="6"/>
  <c r="BU207" i="6"/>
  <c r="BT207" i="6"/>
  <c r="BS207" i="6"/>
  <c r="BR207" i="6"/>
  <c r="BQ207" i="6"/>
  <c r="BP207" i="6"/>
  <c r="BO207" i="6"/>
  <c r="BN207" i="6"/>
  <c r="BM207" i="6"/>
  <c r="BL207" i="6"/>
  <c r="BK207" i="6"/>
  <c r="BJ207" i="6"/>
  <c r="BI207" i="6"/>
  <c r="BH207" i="6"/>
  <c r="BG207" i="6"/>
  <c r="BF207" i="6"/>
  <c r="BE207" i="6"/>
  <c r="BD207" i="6"/>
  <c r="BC207" i="6"/>
  <c r="BB207" i="6"/>
  <c r="BA207" i="6"/>
  <c r="AZ207" i="6"/>
  <c r="AY207" i="6"/>
  <c r="AX207" i="6"/>
  <c r="AW207" i="6"/>
  <c r="AV207" i="6"/>
  <c r="AU207" i="6"/>
  <c r="AT207" i="6"/>
  <c r="AS207" i="6"/>
  <c r="AR207" i="6"/>
  <c r="AQ207" i="6"/>
  <c r="AP207" i="6"/>
  <c r="AO207" i="6"/>
  <c r="AN207" i="6"/>
  <c r="AM207" i="6"/>
  <c r="AL207" i="6"/>
  <c r="AK207" i="6"/>
  <c r="AJ207" i="6"/>
  <c r="AI207" i="6"/>
  <c r="AH207" i="6"/>
  <c r="AG207" i="6"/>
  <c r="AF207" i="6"/>
  <c r="AE207" i="6"/>
  <c r="AD207" i="6"/>
  <c r="AB207" i="6"/>
  <c r="AA207" i="6"/>
  <c r="Z207" i="6"/>
  <c r="Y207" i="6"/>
  <c r="X207" i="6"/>
  <c r="W207" i="6"/>
  <c r="V207" i="6"/>
  <c r="U207" i="6"/>
  <c r="T207" i="6"/>
  <c r="S207" i="6"/>
  <c r="R207" i="6"/>
  <c r="Q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BZ206" i="6"/>
  <c r="BW206" i="6"/>
  <c r="BV206" i="6"/>
  <c r="BU206" i="6"/>
  <c r="BT206" i="6"/>
  <c r="BS206" i="6"/>
  <c r="BR206" i="6"/>
  <c r="BQ206" i="6"/>
  <c r="BP206" i="6"/>
  <c r="BO206" i="6"/>
  <c r="BN206" i="6"/>
  <c r="BM206" i="6"/>
  <c r="BL206" i="6"/>
  <c r="BK206" i="6"/>
  <c r="BJ206" i="6"/>
  <c r="BI206" i="6"/>
  <c r="BH206" i="6"/>
  <c r="BG206" i="6"/>
  <c r="BF206" i="6"/>
  <c r="BE206" i="6"/>
  <c r="BD206" i="6"/>
  <c r="BC206" i="6"/>
  <c r="BB206" i="6"/>
  <c r="BA206" i="6"/>
  <c r="AZ206" i="6"/>
  <c r="AY206" i="6"/>
  <c r="AX206" i="6"/>
  <c r="AW206" i="6"/>
  <c r="AV206" i="6"/>
  <c r="AU206" i="6"/>
  <c r="AT206" i="6"/>
  <c r="AS206" i="6"/>
  <c r="AR206" i="6"/>
  <c r="AQ206" i="6"/>
  <c r="AP206" i="6"/>
  <c r="AO206" i="6"/>
  <c r="AN206" i="6"/>
  <c r="AM206" i="6"/>
  <c r="AL206" i="6"/>
  <c r="AK206" i="6"/>
  <c r="AJ206" i="6"/>
  <c r="AI206" i="6"/>
  <c r="AH206" i="6"/>
  <c r="AG206" i="6"/>
  <c r="AF206" i="6"/>
  <c r="AE206" i="6"/>
  <c r="AD206" i="6"/>
  <c r="AB206" i="6"/>
  <c r="AA206" i="6"/>
  <c r="Z206" i="6"/>
  <c r="Y206" i="6"/>
  <c r="X206" i="6"/>
  <c r="W206" i="6"/>
  <c r="V206" i="6"/>
  <c r="U206" i="6"/>
  <c r="T206" i="6"/>
  <c r="S206" i="6"/>
  <c r="R206" i="6"/>
  <c r="Q206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A206" i="6"/>
  <c r="BZ205" i="6"/>
  <c r="BW205" i="6"/>
  <c r="BV205" i="6"/>
  <c r="BU205" i="6"/>
  <c r="BT205" i="6"/>
  <c r="BS205" i="6"/>
  <c r="BR205" i="6"/>
  <c r="BQ205" i="6"/>
  <c r="BP205" i="6"/>
  <c r="BO205" i="6"/>
  <c r="BN205" i="6"/>
  <c r="BM205" i="6"/>
  <c r="BL205" i="6"/>
  <c r="BK205" i="6"/>
  <c r="BJ205" i="6"/>
  <c r="BI205" i="6"/>
  <c r="BH205" i="6"/>
  <c r="BG205" i="6"/>
  <c r="BF205" i="6"/>
  <c r="BE205" i="6"/>
  <c r="BD205" i="6"/>
  <c r="BC205" i="6"/>
  <c r="BB205" i="6"/>
  <c r="BA205" i="6"/>
  <c r="AZ205" i="6"/>
  <c r="AY205" i="6"/>
  <c r="AX205" i="6"/>
  <c r="AW205" i="6"/>
  <c r="AV205" i="6"/>
  <c r="AU205" i="6"/>
  <c r="AT205" i="6"/>
  <c r="AS205" i="6"/>
  <c r="AR205" i="6"/>
  <c r="AQ205" i="6"/>
  <c r="AP205" i="6"/>
  <c r="AO205" i="6"/>
  <c r="AN205" i="6"/>
  <c r="AM205" i="6"/>
  <c r="AL205" i="6"/>
  <c r="AK205" i="6"/>
  <c r="AJ205" i="6"/>
  <c r="AI205" i="6"/>
  <c r="AH205" i="6"/>
  <c r="AG205" i="6"/>
  <c r="AF205" i="6"/>
  <c r="AE205" i="6"/>
  <c r="AD205" i="6"/>
  <c r="AB205" i="6"/>
  <c r="AA205" i="6"/>
  <c r="Z205" i="6"/>
  <c r="Y205" i="6"/>
  <c r="X205" i="6"/>
  <c r="W205" i="6"/>
  <c r="V205" i="6"/>
  <c r="U205" i="6"/>
  <c r="T205" i="6"/>
  <c r="S205" i="6"/>
  <c r="R205" i="6"/>
  <c r="Q205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A205" i="6"/>
  <c r="BZ204" i="6"/>
  <c r="BW204" i="6"/>
  <c r="BV204" i="6"/>
  <c r="BU204" i="6"/>
  <c r="BT204" i="6"/>
  <c r="BS204" i="6"/>
  <c r="BR204" i="6"/>
  <c r="BQ204" i="6"/>
  <c r="BP204" i="6"/>
  <c r="BO204" i="6"/>
  <c r="BN204" i="6"/>
  <c r="BM204" i="6"/>
  <c r="BL204" i="6"/>
  <c r="BK204" i="6"/>
  <c r="BJ204" i="6"/>
  <c r="BI204" i="6"/>
  <c r="BH204" i="6"/>
  <c r="BG204" i="6"/>
  <c r="BF204" i="6"/>
  <c r="BE204" i="6"/>
  <c r="BD204" i="6"/>
  <c r="BC204" i="6"/>
  <c r="BB204" i="6"/>
  <c r="BA204" i="6"/>
  <c r="AZ204" i="6"/>
  <c r="AY204" i="6"/>
  <c r="AX204" i="6"/>
  <c r="AW204" i="6"/>
  <c r="AV204" i="6"/>
  <c r="AU204" i="6"/>
  <c r="AT204" i="6"/>
  <c r="AS204" i="6"/>
  <c r="AR204" i="6"/>
  <c r="AQ204" i="6"/>
  <c r="AP204" i="6"/>
  <c r="AO204" i="6"/>
  <c r="AN204" i="6"/>
  <c r="AM204" i="6"/>
  <c r="AL204" i="6"/>
  <c r="AK204" i="6"/>
  <c r="AJ204" i="6"/>
  <c r="AI204" i="6"/>
  <c r="AH204" i="6"/>
  <c r="AG204" i="6"/>
  <c r="AF204" i="6"/>
  <c r="AE204" i="6"/>
  <c r="AD204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A204" i="6"/>
  <c r="BZ203" i="6"/>
  <c r="BW203" i="6"/>
  <c r="BV203" i="6"/>
  <c r="BU203" i="6"/>
  <c r="BT203" i="6"/>
  <c r="BS203" i="6"/>
  <c r="BR203" i="6"/>
  <c r="BQ203" i="6"/>
  <c r="BP203" i="6"/>
  <c r="BO203" i="6"/>
  <c r="BN203" i="6"/>
  <c r="BM203" i="6"/>
  <c r="BL203" i="6"/>
  <c r="BK203" i="6"/>
  <c r="BJ203" i="6"/>
  <c r="BI203" i="6"/>
  <c r="BH203" i="6"/>
  <c r="BG203" i="6"/>
  <c r="BF203" i="6"/>
  <c r="BE203" i="6"/>
  <c r="BD203" i="6"/>
  <c r="BC203" i="6"/>
  <c r="BB203" i="6"/>
  <c r="BA203" i="6"/>
  <c r="AZ203" i="6"/>
  <c r="AY203" i="6"/>
  <c r="AX203" i="6"/>
  <c r="AW203" i="6"/>
  <c r="AV203" i="6"/>
  <c r="AU203" i="6"/>
  <c r="AT203" i="6"/>
  <c r="AS203" i="6"/>
  <c r="AR203" i="6"/>
  <c r="AQ203" i="6"/>
  <c r="AP203" i="6"/>
  <c r="AO203" i="6"/>
  <c r="AN203" i="6"/>
  <c r="AM203" i="6"/>
  <c r="AL203" i="6"/>
  <c r="AK203" i="6"/>
  <c r="AJ203" i="6"/>
  <c r="AI203" i="6"/>
  <c r="AH203" i="6"/>
  <c r="AG203" i="6"/>
  <c r="AF203" i="6"/>
  <c r="AE203" i="6"/>
  <c r="AD203" i="6"/>
  <c r="AB203" i="6"/>
  <c r="AA203" i="6"/>
  <c r="Z203" i="6"/>
  <c r="Y203" i="6"/>
  <c r="X203" i="6"/>
  <c r="W203" i="6"/>
  <c r="V203" i="6"/>
  <c r="U203" i="6"/>
  <c r="T203" i="6"/>
  <c r="S203" i="6"/>
  <c r="R203" i="6"/>
  <c r="Q203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A203" i="6"/>
  <c r="BZ202" i="6"/>
  <c r="BW202" i="6"/>
  <c r="BV202" i="6"/>
  <c r="BU202" i="6"/>
  <c r="BT202" i="6"/>
  <c r="BS202" i="6"/>
  <c r="BR202" i="6"/>
  <c r="BQ202" i="6"/>
  <c r="BP202" i="6"/>
  <c r="BO202" i="6"/>
  <c r="BN202" i="6"/>
  <c r="BM202" i="6"/>
  <c r="BL202" i="6"/>
  <c r="BK202" i="6"/>
  <c r="BJ202" i="6"/>
  <c r="BI202" i="6"/>
  <c r="BH202" i="6"/>
  <c r="BG202" i="6"/>
  <c r="BF202" i="6"/>
  <c r="BE202" i="6"/>
  <c r="BD202" i="6"/>
  <c r="BC202" i="6"/>
  <c r="BB202" i="6"/>
  <c r="BA202" i="6"/>
  <c r="AZ202" i="6"/>
  <c r="AY202" i="6"/>
  <c r="AX202" i="6"/>
  <c r="AW202" i="6"/>
  <c r="AV202" i="6"/>
  <c r="AU202" i="6"/>
  <c r="AT202" i="6"/>
  <c r="AS202" i="6"/>
  <c r="AR202" i="6"/>
  <c r="AQ202" i="6"/>
  <c r="AP202" i="6"/>
  <c r="AO202" i="6"/>
  <c r="AN202" i="6"/>
  <c r="AM202" i="6"/>
  <c r="AL202" i="6"/>
  <c r="AK202" i="6"/>
  <c r="AJ202" i="6"/>
  <c r="AI202" i="6"/>
  <c r="AH202" i="6"/>
  <c r="AG202" i="6"/>
  <c r="AF202" i="6"/>
  <c r="AE202" i="6"/>
  <c r="AD202" i="6"/>
  <c r="AB202" i="6"/>
  <c r="AA202" i="6"/>
  <c r="Z202" i="6"/>
  <c r="Y202" i="6"/>
  <c r="X202" i="6"/>
  <c r="W202" i="6"/>
  <c r="V202" i="6"/>
  <c r="U202" i="6"/>
  <c r="T202" i="6"/>
  <c r="S202" i="6"/>
  <c r="R202" i="6"/>
  <c r="Q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A202" i="6"/>
  <c r="BZ201" i="6"/>
  <c r="BW201" i="6"/>
  <c r="BV201" i="6"/>
  <c r="BU201" i="6"/>
  <c r="BT201" i="6"/>
  <c r="BS201" i="6"/>
  <c r="BR201" i="6"/>
  <c r="BQ201" i="6"/>
  <c r="BP201" i="6"/>
  <c r="BO201" i="6"/>
  <c r="BN201" i="6"/>
  <c r="BM201" i="6"/>
  <c r="BL201" i="6"/>
  <c r="BK201" i="6"/>
  <c r="BJ201" i="6"/>
  <c r="BI201" i="6"/>
  <c r="BH201" i="6"/>
  <c r="BG201" i="6"/>
  <c r="BF201" i="6"/>
  <c r="BE201" i="6"/>
  <c r="BD201" i="6"/>
  <c r="BC201" i="6"/>
  <c r="BB201" i="6"/>
  <c r="BA201" i="6"/>
  <c r="AZ201" i="6"/>
  <c r="AY201" i="6"/>
  <c r="AX201" i="6"/>
  <c r="AW201" i="6"/>
  <c r="AV201" i="6"/>
  <c r="AU201" i="6"/>
  <c r="AT201" i="6"/>
  <c r="AS201" i="6"/>
  <c r="AR201" i="6"/>
  <c r="AQ201" i="6"/>
  <c r="AP201" i="6"/>
  <c r="AO201" i="6"/>
  <c r="AN201" i="6"/>
  <c r="AM201" i="6"/>
  <c r="AL201" i="6"/>
  <c r="AK201" i="6"/>
  <c r="AJ201" i="6"/>
  <c r="AI201" i="6"/>
  <c r="AH201" i="6"/>
  <c r="AG201" i="6"/>
  <c r="AF201" i="6"/>
  <c r="AE201" i="6"/>
  <c r="AD201" i="6"/>
  <c r="AB201" i="6"/>
  <c r="AA201" i="6"/>
  <c r="Z201" i="6"/>
  <c r="Y201" i="6"/>
  <c r="X201" i="6"/>
  <c r="W201" i="6"/>
  <c r="V201" i="6"/>
  <c r="U201" i="6"/>
  <c r="T201" i="6"/>
  <c r="S201" i="6"/>
  <c r="R201" i="6"/>
  <c r="Q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BZ200" i="6"/>
  <c r="BW200" i="6"/>
  <c r="BV200" i="6"/>
  <c r="BU200" i="6"/>
  <c r="BT200" i="6"/>
  <c r="BS200" i="6"/>
  <c r="BR200" i="6"/>
  <c r="BQ200" i="6"/>
  <c r="BP200" i="6"/>
  <c r="BO200" i="6"/>
  <c r="BN200" i="6"/>
  <c r="BM200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AJ200" i="6"/>
  <c r="AI200" i="6"/>
  <c r="AH200" i="6"/>
  <c r="AG200" i="6"/>
  <c r="AF200" i="6"/>
  <c r="AE200" i="6"/>
  <c r="AD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A200" i="6"/>
  <c r="BZ199" i="6"/>
  <c r="BW199" i="6"/>
  <c r="BV199" i="6"/>
  <c r="BU199" i="6"/>
  <c r="BT199" i="6"/>
  <c r="BS199" i="6"/>
  <c r="BR199" i="6"/>
  <c r="BQ199" i="6"/>
  <c r="BP199" i="6"/>
  <c r="BO199" i="6"/>
  <c r="BN199" i="6"/>
  <c r="BM199" i="6"/>
  <c r="BL199" i="6"/>
  <c r="BK199" i="6"/>
  <c r="BJ199" i="6"/>
  <c r="BI199" i="6"/>
  <c r="BH199" i="6"/>
  <c r="BG199" i="6"/>
  <c r="BF199" i="6"/>
  <c r="BE199" i="6"/>
  <c r="BD199" i="6"/>
  <c r="BC199" i="6"/>
  <c r="BB199" i="6"/>
  <c r="BA199" i="6"/>
  <c r="AZ199" i="6"/>
  <c r="AY199" i="6"/>
  <c r="AX199" i="6"/>
  <c r="AW199" i="6"/>
  <c r="AV199" i="6"/>
  <c r="AU199" i="6"/>
  <c r="AT199" i="6"/>
  <c r="AS199" i="6"/>
  <c r="AR199" i="6"/>
  <c r="AQ199" i="6"/>
  <c r="AP199" i="6"/>
  <c r="AO199" i="6"/>
  <c r="AN199" i="6"/>
  <c r="AM199" i="6"/>
  <c r="AL199" i="6"/>
  <c r="AK199" i="6"/>
  <c r="AJ199" i="6"/>
  <c r="AI199" i="6"/>
  <c r="AH199" i="6"/>
  <c r="AG199" i="6"/>
  <c r="AF199" i="6"/>
  <c r="AE199" i="6"/>
  <c r="AD199" i="6"/>
  <c r="AB199" i="6"/>
  <c r="AA199" i="6"/>
  <c r="Z199" i="6"/>
  <c r="Y199" i="6"/>
  <c r="X199" i="6"/>
  <c r="W199" i="6"/>
  <c r="V199" i="6"/>
  <c r="U199" i="6"/>
  <c r="T199" i="6"/>
  <c r="S199" i="6"/>
  <c r="R199" i="6"/>
  <c r="Q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A199" i="6"/>
  <c r="BZ198" i="6"/>
  <c r="BW198" i="6"/>
  <c r="BV198" i="6"/>
  <c r="BU198" i="6"/>
  <c r="BT198" i="6"/>
  <c r="BS198" i="6"/>
  <c r="BR198" i="6"/>
  <c r="BQ198" i="6"/>
  <c r="BP198" i="6"/>
  <c r="BO198" i="6"/>
  <c r="BN198" i="6"/>
  <c r="BM198" i="6"/>
  <c r="BL198" i="6"/>
  <c r="BK198" i="6"/>
  <c r="BJ198" i="6"/>
  <c r="BI198" i="6"/>
  <c r="BH198" i="6"/>
  <c r="BG198" i="6"/>
  <c r="BF198" i="6"/>
  <c r="BE198" i="6"/>
  <c r="BD198" i="6"/>
  <c r="BC198" i="6"/>
  <c r="BB198" i="6"/>
  <c r="BA198" i="6"/>
  <c r="AZ198" i="6"/>
  <c r="AY198" i="6"/>
  <c r="AX198" i="6"/>
  <c r="AW198" i="6"/>
  <c r="AV198" i="6"/>
  <c r="AU198" i="6"/>
  <c r="AT198" i="6"/>
  <c r="AS198" i="6"/>
  <c r="AR198" i="6"/>
  <c r="AQ198" i="6"/>
  <c r="AP198" i="6"/>
  <c r="AO198" i="6"/>
  <c r="AN198" i="6"/>
  <c r="AM198" i="6"/>
  <c r="AL198" i="6"/>
  <c r="AK198" i="6"/>
  <c r="AJ198" i="6"/>
  <c r="AI198" i="6"/>
  <c r="AH198" i="6"/>
  <c r="AG198" i="6"/>
  <c r="AF198" i="6"/>
  <c r="AE198" i="6"/>
  <c r="AD198" i="6"/>
  <c r="AB198" i="6"/>
  <c r="AA198" i="6"/>
  <c r="Z198" i="6"/>
  <c r="Y198" i="6"/>
  <c r="X198" i="6"/>
  <c r="W198" i="6"/>
  <c r="V198" i="6"/>
  <c r="U198" i="6"/>
  <c r="T198" i="6"/>
  <c r="S198" i="6"/>
  <c r="R198" i="6"/>
  <c r="Q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A198" i="6"/>
  <c r="BZ197" i="6"/>
  <c r="BW197" i="6"/>
  <c r="BV197" i="6"/>
  <c r="BU197" i="6"/>
  <c r="BT197" i="6"/>
  <c r="BS197" i="6"/>
  <c r="BR197" i="6"/>
  <c r="BQ197" i="6"/>
  <c r="BP197" i="6"/>
  <c r="BO197" i="6"/>
  <c r="BN197" i="6"/>
  <c r="BM197" i="6"/>
  <c r="BL197" i="6"/>
  <c r="BK197" i="6"/>
  <c r="BJ197" i="6"/>
  <c r="BI197" i="6"/>
  <c r="BH197" i="6"/>
  <c r="BG197" i="6"/>
  <c r="BF197" i="6"/>
  <c r="BE197" i="6"/>
  <c r="BD197" i="6"/>
  <c r="BC197" i="6"/>
  <c r="BB197" i="6"/>
  <c r="BA197" i="6"/>
  <c r="AZ197" i="6"/>
  <c r="AY197" i="6"/>
  <c r="AX197" i="6"/>
  <c r="AW197" i="6"/>
  <c r="AV197" i="6"/>
  <c r="AU197" i="6"/>
  <c r="AT197" i="6"/>
  <c r="AS197" i="6"/>
  <c r="AR197" i="6"/>
  <c r="AQ197" i="6"/>
  <c r="AP197" i="6"/>
  <c r="AO197" i="6"/>
  <c r="AN197" i="6"/>
  <c r="AM197" i="6"/>
  <c r="AL197" i="6"/>
  <c r="AK197" i="6"/>
  <c r="AJ197" i="6"/>
  <c r="AI197" i="6"/>
  <c r="AH197" i="6"/>
  <c r="AG197" i="6"/>
  <c r="AF197" i="6"/>
  <c r="AE197" i="6"/>
  <c r="AD197" i="6"/>
  <c r="AB197" i="6"/>
  <c r="AA197" i="6"/>
  <c r="Z197" i="6"/>
  <c r="Y197" i="6"/>
  <c r="X197" i="6"/>
  <c r="W197" i="6"/>
  <c r="V197" i="6"/>
  <c r="U197" i="6"/>
  <c r="T197" i="6"/>
  <c r="S197" i="6"/>
  <c r="R197" i="6"/>
  <c r="Q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A197" i="6"/>
  <c r="BZ196" i="6"/>
  <c r="BW196" i="6"/>
  <c r="BV196" i="6"/>
  <c r="BU196" i="6"/>
  <c r="BT196" i="6"/>
  <c r="BS196" i="6"/>
  <c r="BR196" i="6"/>
  <c r="BQ196" i="6"/>
  <c r="BP196" i="6"/>
  <c r="BO196" i="6"/>
  <c r="BN196" i="6"/>
  <c r="BM196" i="6"/>
  <c r="BL196" i="6"/>
  <c r="BK196" i="6"/>
  <c r="BJ196" i="6"/>
  <c r="BI196" i="6"/>
  <c r="BH196" i="6"/>
  <c r="BG196" i="6"/>
  <c r="BF196" i="6"/>
  <c r="BE196" i="6"/>
  <c r="BD196" i="6"/>
  <c r="BC196" i="6"/>
  <c r="BB196" i="6"/>
  <c r="BA196" i="6"/>
  <c r="AZ196" i="6"/>
  <c r="AY196" i="6"/>
  <c r="AX196" i="6"/>
  <c r="AW196" i="6"/>
  <c r="AV196" i="6"/>
  <c r="AU196" i="6"/>
  <c r="AT196" i="6"/>
  <c r="AS196" i="6"/>
  <c r="AR196" i="6"/>
  <c r="AQ196" i="6"/>
  <c r="AP196" i="6"/>
  <c r="AO196" i="6"/>
  <c r="AN196" i="6"/>
  <c r="AM196" i="6"/>
  <c r="AL196" i="6"/>
  <c r="AK196" i="6"/>
  <c r="AJ196" i="6"/>
  <c r="AI196" i="6"/>
  <c r="AH196" i="6"/>
  <c r="AG196" i="6"/>
  <c r="AF196" i="6"/>
  <c r="AE196" i="6"/>
  <c r="AD196" i="6"/>
  <c r="AB196" i="6"/>
  <c r="AA196" i="6"/>
  <c r="Z196" i="6"/>
  <c r="Y196" i="6"/>
  <c r="X196" i="6"/>
  <c r="W196" i="6"/>
  <c r="V196" i="6"/>
  <c r="U196" i="6"/>
  <c r="T196" i="6"/>
  <c r="S196" i="6"/>
  <c r="R196" i="6"/>
  <c r="Q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A196" i="6"/>
  <c r="BZ195" i="6"/>
  <c r="BW195" i="6"/>
  <c r="BV195" i="6"/>
  <c r="BU195" i="6"/>
  <c r="BT195" i="6"/>
  <c r="BS195" i="6"/>
  <c r="BR195" i="6"/>
  <c r="BQ195" i="6"/>
  <c r="BP195" i="6"/>
  <c r="BO195" i="6"/>
  <c r="BN195" i="6"/>
  <c r="BM195" i="6"/>
  <c r="BL195" i="6"/>
  <c r="BK195" i="6"/>
  <c r="BJ195" i="6"/>
  <c r="BI195" i="6"/>
  <c r="BH195" i="6"/>
  <c r="BG195" i="6"/>
  <c r="BF195" i="6"/>
  <c r="BE195" i="6"/>
  <c r="BD195" i="6"/>
  <c r="BC195" i="6"/>
  <c r="BB195" i="6"/>
  <c r="BA195" i="6"/>
  <c r="AZ195" i="6"/>
  <c r="AY195" i="6"/>
  <c r="AX195" i="6"/>
  <c r="AW195" i="6"/>
  <c r="AV195" i="6"/>
  <c r="AU195" i="6"/>
  <c r="AT195" i="6"/>
  <c r="AS195" i="6"/>
  <c r="AR195" i="6"/>
  <c r="AQ195" i="6"/>
  <c r="AP195" i="6"/>
  <c r="AO195" i="6"/>
  <c r="AN195" i="6"/>
  <c r="AM195" i="6"/>
  <c r="AL195" i="6"/>
  <c r="AK195" i="6"/>
  <c r="AJ195" i="6"/>
  <c r="AI195" i="6"/>
  <c r="AH195" i="6"/>
  <c r="AG195" i="6"/>
  <c r="AF195" i="6"/>
  <c r="AE195" i="6"/>
  <c r="AD195" i="6"/>
  <c r="AB195" i="6"/>
  <c r="AA195" i="6"/>
  <c r="Z195" i="6"/>
  <c r="Y195" i="6"/>
  <c r="X195" i="6"/>
  <c r="W195" i="6"/>
  <c r="V195" i="6"/>
  <c r="U195" i="6"/>
  <c r="T195" i="6"/>
  <c r="S195" i="6"/>
  <c r="R195" i="6"/>
  <c r="Q195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A195" i="6"/>
  <c r="BZ194" i="6"/>
  <c r="BW194" i="6"/>
  <c r="BV194" i="6"/>
  <c r="BU194" i="6"/>
  <c r="BT194" i="6"/>
  <c r="BS194" i="6"/>
  <c r="BR194" i="6"/>
  <c r="BQ194" i="6"/>
  <c r="BP194" i="6"/>
  <c r="BO194" i="6"/>
  <c r="BN194" i="6"/>
  <c r="BM194" i="6"/>
  <c r="BL194" i="6"/>
  <c r="BK194" i="6"/>
  <c r="BJ194" i="6"/>
  <c r="BI194" i="6"/>
  <c r="BH194" i="6"/>
  <c r="BG194" i="6"/>
  <c r="BF194" i="6"/>
  <c r="BE194" i="6"/>
  <c r="BD194" i="6"/>
  <c r="BC194" i="6"/>
  <c r="BB194" i="6"/>
  <c r="BA194" i="6"/>
  <c r="AZ194" i="6"/>
  <c r="AY194" i="6"/>
  <c r="AX194" i="6"/>
  <c r="AW194" i="6"/>
  <c r="AV194" i="6"/>
  <c r="AU194" i="6"/>
  <c r="AT194" i="6"/>
  <c r="AS194" i="6"/>
  <c r="AR194" i="6"/>
  <c r="AQ194" i="6"/>
  <c r="AP194" i="6"/>
  <c r="AO194" i="6"/>
  <c r="AN194" i="6"/>
  <c r="AM194" i="6"/>
  <c r="AL194" i="6"/>
  <c r="AK194" i="6"/>
  <c r="AJ194" i="6"/>
  <c r="AI194" i="6"/>
  <c r="AH194" i="6"/>
  <c r="AG194" i="6"/>
  <c r="AF194" i="6"/>
  <c r="AE194" i="6"/>
  <c r="AD194" i="6"/>
  <c r="AB194" i="6"/>
  <c r="AA194" i="6"/>
  <c r="Z194" i="6"/>
  <c r="Y194" i="6"/>
  <c r="X194" i="6"/>
  <c r="W194" i="6"/>
  <c r="V194" i="6"/>
  <c r="U194" i="6"/>
  <c r="T194" i="6"/>
  <c r="S194" i="6"/>
  <c r="R194" i="6"/>
  <c r="Q194" i="6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A194" i="6"/>
  <c r="BZ193" i="6"/>
  <c r="BW193" i="6"/>
  <c r="BV193" i="6"/>
  <c r="BU193" i="6"/>
  <c r="BT193" i="6"/>
  <c r="BS193" i="6"/>
  <c r="BR193" i="6"/>
  <c r="BQ193" i="6"/>
  <c r="BP193" i="6"/>
  <c r="BO193" i="6"/>
  <c r="BN193" i="6"/>
  <c r="BM193" i="6"/>
  <c r="BL193" i="6"/>
  <c r="BK193" i="6"/>
  <c r="BJ193" i="6"/>
  <c r="BI193" i="6"/>
  <c r="BH193" i="6"/>
  <c r="BG193" i="6"/>
  <c r="BF193" i="6"/>
  <c r="BE193" i="6"/>
  <c r="BD193" i="6"/>
  <c r="BC193" i="6"/>
  <c r="BB193" i="6"/>
  <c r="BA193" i="6"/>
  <c r="AZ193" i="6"/>
  <c r="AY193" i="6"/>
  <c r="AX193" i="6"/>
  <c r="AW193" i="6"/>
  <c r="AV193" i="6"/>
  <c r="AU193" i="6"/>
  <c r="AT193" i="6"/>
  <c r="AS193" i="6"/>
  <c r="AR193" i="6"/>
  <c r="AQ193" i="6"/>
  <c r="AP193" i="6"/>
  <c r="AO193" i="6"/>
  <c r="AN193" i="6"/>
  <c r="AM193" i="6"/>
  <c r="AL193" i="6"/>
  <c r="AK193" i="6"/>
  <c r="AJ193" i="6"/>
  <c r="AI193" i="6"/>
  <c r="AH193" i="6"/>
  <c r="AG193" i="6"/>
  <c r="AF193" i="6"/>
  <c r="AE193" i="6"/>
  <c r="AD193" i="6"/>
  <c r="AB193" i="6"/>
  <c r="AA193" i="6"/>
  <c r="Z193" i="6"/>
  <c r="Y193" i="6"/>
  <c r="X193" i="6"/>
  <c r="W193" i="6"/>
  <c r="V193" i="6"/>
  <c r="U193" i="6"/>
  <c r="T193" i="6"/>
  <c r="S193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BZ192" i="6"/>
  <c r="BW192" i="6"/>
  <c r="BV192" i="6"/>
  <c r="BU192" i="6"/>
  <c r="BT192" i="6"/>
  <c r="BS192" i="6"/>
  <c r="BR192" i="6"/>
  <c r="BQ192" i="6"/>
  <c r="BP192" i="6"/>
  <c r="BO192" i="6"/>
  <c r="BN192" i="6"/>
  <c r="BM192" i="6"/>
  <c r="BL192" i="6"/>
  <c r="BK192" i="6"/>
  <c r="BJ192" i="6"/>
  <c r="BI192" i="6"/>
  <c r="BH192" i="6"/>
  <c r="BG192" i="6"/>
  <c r="BF192" i="6"/>
  <c r="BE192" i="6"/>
  <c r="BD192" i="6"/>
  <c r="BC192" i="6"/>
  <c r="BB192" i="6"/>
  <c r="BA192" i="6"/>
  <c r="AZ192" i="6"/>
  <c r="AY192" i="6"/>
  <c r="AX192" i="6"/>
  <c r="AW192" i="6"/>
  <c r="AV192" i="6"/>
  <c r="AU192" i="6"/>
  <c r="AT192" i="6"/>
  <c r="AS192" i="6"/>
  <c r="AR192" i="6"/>
  <c r="AQ192" i="6"/>
  <c r="AP192" i="6"/>
  <c r="AO192" i="6"/>
  <c r="AN192" i="6"/>
  <c r="AM192" i="6"/>
  <c r="AL192" i="6"/>
  <c r="AK192" i="6"/>
  <c r="AJ192" i="6"/>
  <c r="AI192" i="6"/>
  <c r="AH192" i="6"/>
  <c r="AG192" i="6"/>
  <c r="AF192" i="6"/>
  <c r="AE192" i="6"/>
  <c r="AD192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A192" i="6"/>
  <c r="BZ191" i="6"/>
  <c r="BW191" i="6"/>
  <c r="BV191" i="6"/>
  <c r="BU191" i="6"/>
  <c r="BT191" i="6"/>
  <c r="BS191" i="6"/>
  <c r="BR191" i="6"/>
  <c r="BQ191" i="6"/>
  <c r="BP191" i="6"/>
  <c r="BO191" i="6"/>
  <c r="BN191" i="6"/>
  <c r="BM191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AJ191" i="6"/>
  <c r="AI191" i="6"/>
  <c r="AH191" i="6"/>
  <c r="AG191" i="6"/>
  <c r="AF191" i="6"/>
  <c r="AE191" i="6"/>
  <c r="AD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A191" i="6"/>
  <c r="BZ190" i="6"/>
  <c r="BW190" i="6"/>
  <c r="BV190" i="6"/>
  <c r="BU190" i="6"/>
  <c r="BT190" i="6"/>
  <c r="BS190" i="6"/>
  <c r="BR190" i="6"/>
  <c r="BQ190" i="6"/>
  <c r="BP190" i="6"/>
  <c r="BO190" i="6"/>
  <c r="BN190" i="6"/>
  <c r="BM190" i="6"/>
  <c r="BL190" i="6"/>
  <c r="BK190" i="6"/>
  <c r="BJ190" i="6"/>
  <c r="BI190" i="6"/>
  <c r="BH190" i="6"/>
  <c r="BG190" i="6"/>
  <c r="BF190" i="6"/>
  <c r="BE190" i="6"/>
  <c r="BD190" i="6"/>
  <c r="BC190" i="6"/>
  <c r="BB190" i="6"/>
  <c r="BA190" i="6"/>
  <c r="AZ190" i="6"/>
  <c r="AY190" i="6"/>
  <c r="AX190" i="6"/>
  <c r="AW190" i="6"/>
  <c r="AV190" i="6"/>
  <c r="AU190" i="6"/>
  <c r="AT190" i="6"/>
  <c r="AS190" i="6"/>
  <c r="AR190" i="6"/>
  <c r="AQ190" i="6"/>
  <c r="AP190" i="6"/>
  <c r="AO190" i="6"/>
  <c r="AN190" i="6"/>
  <c r="AM190" i="6"/>
  <c r="AL190" i="6"/>
  <c r="AK190" i="6"/>
  <c r="AJ190" i="6"/>
  <c r="AI190" i="6"/>
  <c r="AH190" i="6"/>
  <c r="AG190" i="6"/>
  <c r="AF190" i="6"/>
  <c r="AE190" i="6"/>
  <c r="AD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A190" i="6"/>
  <c r="BZ189" i="6"/>
  <c r="BW189" i="6"/>
  <c r="BV189" i="6"/>
  <c r="BU189" i="6"/>
  <c r="BT189" i="6"/>
  <c r="BS189" i="6"/>
  <c r="BR189" i="6"/>
  <c r="BQ189" i="6"/>
  <c r="BP189" i="6"/>
  <c r="BO189" i="6"/>
  <c r="BN189" i="6"/>
  <c r="BM189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AJ189" i="6"/>
  <c r="AI189" i="6"/>
  <c r="AH189" i="6"/>
  <c r="AG189" i="6"/>
  <c r="AF189" i="6"/>
  <c r="AE189" i="6"/>
  <c r="AD189" i="6"/>
  <c r="AB189" i="6"/>
  <c r="AA189" i="6"/>
  <c r="Z189" i="6"/>
  <c r="Y189" i="6"/>
  <c r="X189" i="6"/>
  <c r="W189" i="6"/>
  <c r="V189" i="6"/>
  <c r="U189" i="6"/>
  <c r="T189" i="6"/>
  <c r="S189" i="6"/>
  <c r="R189" i="6"/>
  <c r="Q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A189" i="6"/>
  <c r="BZ188" i="6"/>
  <c r="BW188" i="6"/>
  <c r="BV188" i="6"/>
  <c r="BU188" i="6"/>
  <c r="BT188" i="6"/>
  <c r="BS188" i="6"/>
  <c r="BR188" i="6"/>
  <c r="BQ188" i="6"/>
  <c r="BP188" i="6"/>
  <c r="BO188" i="6"/>
  <c r="BN188" i="6"/>
  <c r="BM188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AL188" i="6"/>
  <c r="AK188" i="6"/>
  <c r="AJ188" i="6"/>
  <c r="AI188" i="6"/>
  <c r="AH188" i="6"/>
  <c r="AG188" i="6"/>
  <c r="AF188" i="6"/>
  <c r="AE188" i="6"/>
  <c r="AD188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A188" i="6"/>
  <c r="BZ187" i="6"/>
  <c r="BW187" i="6"/>
  <c r="BV187" i="6"/>
  <c r="BU187" i="6"/>
  <c r="BT187" i="6"/>
  <c r="BS187" i="6"/>
  <c r="BR187" i="6"/>
  <c r="BQ187" i="6"/>
  <c r="BP187" i="6"/>
  <c r="BO187" i="6"/>
  <c r="BN187" i="6"/>
  <c r="BM187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AJ187" i="6"/>
  <c r="AI187" i="6"/>
  <c r="AH187" i="6"/>
  <c r="AG187" i="6"/>
  <c r="AF187" i="6"/>
  <c r="AE187" i="6"/>
  <c r="AD187" i="6"/>
  <c r="AB187" i="6"/>
  <c r="AA187" i="6"/>
  <c r="Z187" i="6"/>
  <c r="Y187" i="6"/>
  <c r="X187" i="6"/>
  <c r="W187" i="6"/>
  <c r="V187" i="6"/>
  <c r="U187" i="6"/>
  <c r="T187" i="6"/>
  <c r="S187" i="6"/>
  <c r="R187" i="6"/>
  <c r="Q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A187" i="6"/>
  <c r="BZ186" i="6"/>
  <c r="BW186" i="6"/>
  <c r="BV186" i="6"/>
  <c r="BU186" i="6"/>
  <c r="BT186" i="6"/>
  <c r="BS186" i="6"/>
  <c r="BR186" i="6"/>
  <c r="BQ186" i="6"/>
  <c r="BP186" i="6"/>
  <c r="BO186" i="6"/>
  <c r="BN186" i="6"/>
  <c r="BM186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AL186" i="6"/>
  <c r="AK186" i="6"/>
  <c r="AJ186" i="6"/>
  <c r="AI186" i="6"/>
  <c r="AH186" i="6"/>
  <c r="AG186" i="6"/>
  <c r="AF186" i="6"/>
  <c r="AE186" i="6"/>
  <c r="AD186" i="6"/>
  <c r="AB186" i="6"/>
  <c r="AA186" i="6"/>
  <c r="Z186" i="6"/>
  <c r="Y186" i="6"/>
  <c r="X186" i="6"/>
  <c r="W186" i="6"/>
  <c r="V186" i="6"/>
  <c r="U186" i="6"/>
  <c r="T186" i="6"/>
  <c r="S186" i="6"/>
  <c r="R186" i="6"/>
  <c r="Q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BZ185" i="6"/>
  <c r="BW185" i="6"/>
  <c r="BV185" i="6"/>
  <c r="BU185" i="6"/>
  <c r="BT185" i="6"/>
  <c r="BS185" i="6"/>
  <c r="BR185" i="6"/>
  <c r="BQ185" i="6"/>
  <c r="BP185" i="6"/>
  <c r="BO185" i="6"/>
  <c r="BN185" i="6"/>
  <c r="BM185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AJ185" i="6"/>
  <c r="AI185" i="6"/>
  <c r="AH185" i="6"/>
  <c r="AG185" i="6"/>
  <c r="AF185" i="6"/>
  <c r="AE185" i="6"/>
  <c r="AD185" i="6"/>
  <c r="AB185" i="6"/>
  <c r="AA185" i="6"/>
  <c r="Z185" i="6"/>
  <c r="Y185" i="6"/>
  <c r="X185" i="6"/>
  <c r="W185" i="6"/>
  <c r="V185" i="6"/>
  <c r="U185" i="6"/>
  <c r="T185" i="6"/>
  <c r="S185" i="6"/>
  <c r="R185" i="6"/>
  <c r="Q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A185" i="6"/>
  <c r="BZ184" i="6"/>
  <c r="BW184" i="6"/>
  <c r="BV184" i="6"/>
  <c r="BU184" i="6"/>
  <c r="BT184" i="6"/>
  <c r="BS184" i="6"/>
  <c r="BR184" i="6"/>
  <c r="BQ184" i="6"/>
  <c r="BP184" i="6"/>
  <c r="BO184" i="6"/>
  <c r="BN184" i="6"/>
  <c r="BM184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AJ184" i="6"/>
  <c r="AI184" i="6"/>
  <c r="AH184" i="6"/>
  <c r="AG184" i="6"/>
  <c r="AF184" i="6"/>
  <c r="AE184" i="6"/>
  <c r="AD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A184" i="6"/>
  <c r="BZ183" i="6"/>
  <c r="BW183" i="6"/>
  <c r="BV183" i="6"/>
  <c r="BU183" i="6"/>
  <c r="BT183" i="6"/>
  <c r="BS183" i="6"/>
  <c r="BR183" i="6"/>
  <c r="BQ183" i="6"/>
  <c r="BP183" i="6"/>
  <c r="BO183" i="6"/>
  <c r="BN183" i="6"/>
  <c r="BM183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AJ183" i="6"/>
  <c r="AI183" i="6"/>
  <c r="AH183" i="6"/>
  <c r="AG183" i="6"/>
  <c r="AF183" i="6"/>
  <c r="AE183" i="6"/>
  <c r="AD183" i="6"/>
  <c r="AB183" i="6"/>
  <c r="AA183" i="6"/>
  <c r="Z183" i="6"/>
  <c r="Y183" i="6"/>
  <c r="X183" i="6"/>
  <c r="W183" i="6"/>
  <c r="V183" i="6"/>
  <c r="U183" i="6"/>
  <c r="T183" i="6"/>
  <c r="S183" i="6"/>
  <c r="R183" i="6"/>
  <c r="Q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A183" i="6"/>
  <c r="BZ182" i="6"/>
  <c r="BW182" i="6"/>
  <c r="BV182" i="6"/>
  <c r="BU182" i="6"/>
  <c r="BT182" i="6"/>
  <c r="BS182" i="6"/>
  <c r="BR182" i="6"/>
  <c r="BQ182" i="6"/>
  <c r="BP182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A182" i="6"/>
  <c r="BZ181" i="6"/>
  <c r="BW181" i="6"/>
  <c r="BV181" i="6"/>
  <c r="BU181" i="6"/>
  <c r="BT181" i="6"/>
  <c r="BS181" i="6"/>
  <c r="BR181" i="6"/>
  <c r="BQ181" i="6"/>
  <c r="BP181" i="6"/>
  <c r="BO181" i="6"/>
  <c r="BN181" i="6"/>
  <c r="BM181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AJ181" i="6"/>
  <c r="AI181" i="6"/>
  <c r="AH181" i="6"/>
  <c r="AG181" i="6"/>
  <c r="AF181" i="6"/>
  <c r="AE181" i="6"/>
  <c r="AD181" i="6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BZ180" i="6"/>
  <c r="BW180" i="6"/>
  <c r="BV180" i="6"/>
  <c r="BU180" i="6"/>
  <c r="BT180" i="6"/>
  <c r="BS180" i="6"/>
  <c r="BR180" i="6"/>
  <c r="BQ180" i="6"/>
  <c r="BP180" i="6"/>
  <c r="BO180" i="6"/>
  <c r="BN180" i="6"/>
  <c r="BM180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AJ180" i="6"/>
  <c r="AI180" i="6"/>
  <c r="AH180" i="6"/>
  <c r="AG180" i="6"/>
  <c r="AF180" i="6"/>
  <c r="AE180" i="6"/>
  <c r="AD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A180" i="6"/>
  <c r="BZ179" i="6"/>
  <c r="BW179" i="6"/>
  <c r="BV179" i="6"/>
  <c r="BU179" i="6"/>
  <c r="BT179" i="6"/>
  <c r="BS179" i="6"/>
  <c r="BR179" i="6"/>
  <c r="BQ179" i="6"/>
  <c r="BP179" i="6"/>
  <c r="BO179" i="6"/>
  <c r="BN179" i="6"/>
  <c r="BM179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AJ179" i="6"/>
  <c r="AI179" i="6"/>
  <c r="AH179" i="6"/>
  <c r="AG179" i="6"/>
  <c r="AF179" i="6"/>
  <c r="AE179" i="6"/>
  <c r="AD179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A179" i="6"/>
  <c r="BZ178" i="6"/>
  <c r="BW178" i="6"/>
  <c r="BV178" i="6"/>
  <c r="BU178" i="6"/>
  <c r="BT178" i="6"/>
  <c r="BS178" i="6"/>
  <c r="BR178" i="6"/>
  <c r="BQ178" i="6"/>
  <c r="BP178" i="6"/>
  <c r="BO178" i="6"/>
  <c r="BN178" i="6"/>
  <c r="BM178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AJ178" i="6"/>
  <c r="AI178" i="6"/>
  <c r="AH178" i="6"/>
  <c r="AG178" i="6"/>
  <c r="AF178" i="6"/>
  <c r="AE178" i="6"/>
  <c r="AD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A178" i="6"/>
  <c r="BZ177" i="6"/>
  <c r="BW177" i="6"/>
  <c r="BV177" i="6"/>
  <c r="BU177" i="6"/>
  <c r="BT177" i="6"/>
  <c r="BS177" i="6"/>
  <c r="BR177" i="6"/>
  <c r="BQ177" i="6"/>
  <c r="BP177" i="6"/>
  <c r="BO177" i="6"/>
  <c r="BN177" i="6"/>
  <c r="BM177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AJ177" i="6"/>
  <c r="AI177" i="6"/>
  <c r="AH177" i="6"/>
  <c r="AG177" i="6"/>
  <c r="AF177" i="6"/>
  <c r="AE177" i="6"/>
  <c r="AD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BZ176" i="6"/>
  <c r="BW176" i="6"/>
  <c r="BV176" i="6"/>
  <c r="BU176" i="6"/>
  <c r="BT176" i="6"/>
  <c r="BS176" i="6"/>
  <c r="BR176" i="6"/>
  <c r="BQ176" i="6"/>
  <c r="BP176" i="6"/>
  <c r="BO176" i="6"/>
  <c r="BN176" i="6"/>
  <c r="BM176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AJ176" i="6"/>
  <c r="AI176" i="6"/>
  <c r="AH176" i="6"/>
  <c r="AG176" i="6"/>
  <c r="AF176" i="6"/>
  <c r="AE176" i="6"/>
  <c r="AD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A176" i="6"/>
  <c r="BZ175" i="6"/>
  <c r="BW175" i="6"/>
  <c r="BV175" i="6"/>
  <c r="BU175" i="6"/>
  <c r="BT175" i="6"/>
  <c r="BS175" i="6"/>
  <c r="BR175" i="6"/>
  <c r="BQ175" i="6"/>
  <c r="BP175" i="6"/>
  <c r="BO175" i="6"/>
  <c r="BN175" i="6"/>
  <c r="BM175" i="6"/>
  <c r="BL175" i="6"/>
  <c r="BK175" i="6"/>
  <c r="BJ175" i="6"/>
  <c r="BI175" i="6"/>
  <c r="BH175" i="6"/>
  <c r="BG175" i="6"/>
  <c r="BF175" i="6"/>
  <c r="BE175" i="6"/>
  <c r="BD175" i="6"/>
  <c r="BC175" i="6"/>
  <c r="BB175" i="6"/>
  <c r="BA175" i="6"/>
  <c r="AZ175" i="6"/>
  <c r="AY175" i="6"/>
  <c r="AX175" i="6"/>
  <c r="AW175" i="6"/>
  <c r="AV175" i="6"/>
  <c r="AU175" i="6"/>
  <c r="AT175" i="6"/>
  <c r="AS175" i="6"/>
  <c r="AR175" i="6"/>
  <c r="AQ175" i="6"/>
  <c r="AP175" i="6"/>
  <c r="AO175" i="6"/>
  <c r="AN175" i="6"/>
  <c r="AM175" i="6"/>
  <c r="AL175" i="6"/>
  <c r="AK175" i="6"/>
  <c r="AJ175" i="6"/>
  <c r="AI175" i="6"/>
  <c r="AH175" i="6"/>
  <c r="AG175" i="6"/>
  <c r="AF175" i="6"/>
  <c r="AE175" i="6"/>
  <c r="AD175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A175" i="6"/>
  <c r="BZ174" i="6"/>
  <c r="BW174" i="6"/>
  <c r="BV174" i="6"/>
  <c r="BU174" i="6"/>
  <c r="BT174" i="6"/>
  <c r="BS174" i="6"/>
  <c r="BR174" i="6"/>
  <c r="BQ174" i="6"/>
  <c r="BP174" i="6"/>
  <c r="BO174" i="6"/>
  <c r="BN174" i="6"/>
  <c r="BM174" i="6"/>
  <c r="BL174" i="6"/>
  <c r="BK174" i="6"/>
  <c r="BJ174" i="6"/>
  <c r="BI174" i="6"/>
  <c r="BH174" i="6"/>
  <c r="BG174" i="6"/>
  <c r="BF174" i="6"/>
  <c r="BE174" i="6"/>
  <c r="BD174" i="6"/>
  <c r="BC174" i="6"/>
  <c r="BB174" i="6"/>
  <c r="BA174" i="6"/>
  <c r="AZ174" i="6"/>
  <c r="AY174" i="6"/>
  <c r="AX174" i="6"/>
  <c r="AW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G174" i="6"/>
  <c r="AF174" i="6"/>
  <c r="AE174" i="6"/>
  <c r="AD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A174" i="6"/>
  <c r="BZ173" i="6"/>
  <c r="BW173" i="6"/>
  <c r="BV173" i="6"/>
  <c r="BU173" i="6"/>
  <c r="BT173" i="6"/>
  <c r="BS173" i="6"/>
  <c r="BR173" i="6"/>
  <c r="BQ173" i="6"/>
  <c r="BP173" i="6"/>
  <c r="BO173" i="6"/>
  <c r="BN173" i="6"/>
  <c r="BM173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BZ172" i="6"/>
  <c r="BW172" i="6"/>
  <c r="BV172" i="6"/>
  <c r="BU172" i="6"/>
  <c r="BT172" i="6"/>
  <c r="BS172" i="6"/>
  <c r="BR172" i="6"/>
  <c r="BQ172" i="6"/>
  <c r="BP172" i="6"/>
  <c r="BO172" i="6"/>
  <c r="BN172" i="6"/>
  <c r="BM172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AJ172" i="6"/>
  <c r="AI172" i="6"/>
  <c r="AH172" i="6"/>
  <c r="AG172" i="6"/>
  <c r="AF172" i="6"/>
  <c r="AE172" i="6"/>
  <c r="AD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A172" i="6"/>
  <c r="BZ171" i="6"/>
  <c r="BW171" i="6"/>
  <c r="BV171" i="6"/>
  <c r="BU171" i="6"/>
  <c r="BT171" i="6"/>
  <c r="BS171" i="6"/>
  <c r="BR171" i="6"/>
  <c r="BQ171" i="6"/>
  <c r="BP171" i="6"/>
  <c r="BO171" i="6"/>
  <c r="BN171" i="6"/>
  <c r="BM171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AJ171" i="6"/>
  <c r="AI171" i="6"/>
  <c r="AH171" i="6"/>
  <c r="AG171" i="6"/>
  <c r="AF171" i="6"/>
  <c r="AE171" i="6"/>
  <c r="AD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A171" i="6"/>
  <c r="BZ170" i="6"/>
  <c r="BW170" i="6"/>
  <c r="BV170" i="6"/>
  <c r="BU170" i="6"/>
  <c r="BT170" i="6"/>
  <c r="BS170" i="6"/>
  <c r="BR170" i="6"/>
  <c r="BQ170" i="6"/>
  <c r="BP170" i="6"/>
  <c r="BO170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AI170" i="6"/>
  <c r="AH170" i="6"/>
  <c r="AG170" i="6"/>
  <c r="AF170" i="6"/>
  <c r="AE170" i="6"/>
  <c r="AD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A170" i="6"/>
  <c r="BZ169" i="6"/>
  <c r="BW169" i="6"/>
  <c r="BV169" i="6"/>
  <c r="BU169" i="6"/>
  <c r="BT169" i="6"/>
  <c r="BS169" i="6"/>
  <c r="BR169" i="6"/>
  <c r="BQ169" i="6"/>
  <c r="BP169" i="6"/>
  <c r="BO169" i="6"/>
  <c r="BN169" i="6"/>
  <c r="BM169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AJ169" i="6"/>
  <c r="AI169" i="6"/>
  <c r="AH169" i="6"/>
  <c r="AG169" i="6"/>
  <c r="AF169" i="6"/>
  <c r="AE169" i="6"/>
  <c r="AD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BZ168" i="6"/>
  <c r="BW168" i="6"/>
  <c r="BV168" i="6"/>
  <c r="BU168" i="6"/>
  <c r="BT168" i="6"/>
  <c r="BS168" i="6"/>
  <c r="BR168" i="6"/>
  <c r="BQ168" i="6"/>
  <c r="BP168" i="6"/>
  <c r="BO168" i="6"/>
  <c r="BN168" i="6"/>
  <c r="BM168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AJ168" i="6"/>
  <c r="AI168" i="6"/>
  <c r="AH168" i="6"/>
  <c r="AG168" i="6"/>
  <c r="AF168" i="6"/>
  <c r="AE168" i="6"/>
  <c r="AD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A168" i="6"/>
  <c r="BZ167" i="6"/>
  <c r="BW167" i="6"/>
  <c r="BV167" i="6"/>
  <c r="BU167" i="6"/>
  <c r="BT167" i="6"/>
  <c r="BS167" i="6"/>
  <c r="BR167" i="6"/>
  <c r="BQ167" i="6"/>
  <c r="BP167" i="6"/>
  <c r="BO167" i="6"/>
  <c r="BN167" i="6"/>
  <c r="BM167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AJ167" i="6"/>
  <c r="AI167" i="6"/>
  <c r="AH167" i="6"/>
  <c r="AG167" i="6"/>
  <c r="AF167" i="6"/>
  <c r="AE167" i="6"/>
  <c r="AD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A167" i="6"/>
  <c r="BZ166" i="6"/>
  <c r="BW166" i="6"/>
  <c r="BV166" i="6"/>
  <c r="BU166" i="6"/>
  <c r="BT166" i="6"/>
  <c r="BS166" i="6"/>
  <c r="BR166" i="6"/>
  <c r="BQ166" i="6"/>
  <c r="BP166" i="6"/>
  <c r="BO166" i="6"/>
  <c r="BN166" i="6"/>
  <c r="BM166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J166" i="6"/>
  <c r="AI166" i="6"/>
  <c r="AH166" i="6"/>
  <c r="AG166" i="6"/>
  <c r="AF166" i="6"/>
  <c r="AE166" i="6"/>
  <c r="AD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A166" i="6"/>
  <c r="BZ165" i="6"/>
  <c r="BW165" i="6"/>
  <c r="BV165" i="6"/>
  <c r="BU165" i="6"/>
  <c r="BT165" i="6"/>
  <c r="BS165" i="6"/>
  <c r="BR165" i="6"/>
  <c r="BQ165" i="6"/>
  <c r="BP165" i="6"/>
  <c r="BO165" i="6"/>
  <c r="BN165" i="6"/>
  <c r="BM165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AJ165" i="6"/>
  <c r="AI165" i="6"/>
  <c r="AH165" i="6"/>
  <c r="AG165" i="6"/>
  <c r="AF165" i="6"/>
  <c r="AE165" i="6"/>
  <c r="AD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BZ164" i="6"/>
  <c r="BW164" i="6"/>
  <c r="BV164" i="6"/>
  <c r="BU164" i="6"/>
  <c r="BT164" i="6"/>
  <c r="BS164" i="6"/>
  <c r="BR164" i="6"/>
  <c r="BQ164" i="6"/>
  <c r="BP164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A164" i="6"/>
  <c r="BZ163" i="6"/>
  <c r="BW163" i="6"/>
  <c r="BV163" i="6"/>
  <c r="BU163" i="6"/>
  <c r="BT163" i="6"/>
  <c r="BS163" i="6"/>
  <c r="BR163" i="6"/>
  <c r="BQ163" i="6"/>
  <c r="BP163" i="6"/>
  <c r="BO163" i="6"/>
  <c r="BN163" i="6"/>
  <c r="BM163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AJ163" i="6"/>
  <c r="AI163" i="6"/>
  <c r="AH163" i="6"/>
  <c r="AG163" i="6"/>
  <c r="AF163" i="6"/>
  <c r="AE163" i="6"/>
  <c r="AD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A163" i="6"/>
  <c r="BZ162" i="6"/>
  <c r="BW162" i="6"/>
  <c r="BV162" i="6"/>
  <c r="BU162" i="6"/>
  <c r="BT162" i="6"/>
  <c r="BS162" i="6"/>
  <c r="BR162" i="6"/>
  <c r="BQ162" i="6"/>
  <c r="BP162" i="6"/>
  <c r="BO162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AJ162" i="6"/>
  <c r="AI162" i="6"/>
  <c r="AH162" i="6"/>
  <c r="AG162" i="6"/>
  <c r="AF162" i="6"/>
  <c r="AE162" i="6"/>
  <c r="AD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A162" i="6"/>
  <c r="BZ161" i="6"/>
  <c r="BW161" i="6"/>
  <c r="BV161" i="6"/>
  <c r="BU161" i="6"/>
  <c r="BT161" i="6"/>
  <c r="BS161" i="6"/>
  <c r="BR161" i="6"/>
  <c r="BQ161" i="6"/>
  <c r="BP161" i="6"/>
  <c r="BO161" i="6"/>
  <c r="BN161" i="6"/>
  <c r="BM161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AJ161" i="6"/>
  <c r="AI161" i="6"/>
  <c r="AH161" i="6"/>
  <c r="AG161" i="6"/>
  <c r="AF161" i="6"/>
  <c r="AE161" i="6"/>
  <c r="AD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BZ160" i="6"/>
  <c r="BW160" i="6"/>
  <c r="BV160" i="6"/>
  <c r="BU160" i="6"/>
  <c r="BT160" i="6"/>
  <c r="BS160" i="6"/>
  <c r="BR160" i="6"/>
  <c r="BQ160" i="6"/>
  <c r="BP160" i="6"/>
  <c r="BO160" i="6"/>
  <c r="BN160" i="6"/>
  <c r="BM160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AJ160" i="6"/>
  <c r="AI160" i="6"/>
  <c r="AH160" i="6"/>
  <c r="AG160" i="6"/>
  <c r="AF160" i="6"/>
  <c r="AE160" i="6"/>
  <c r="AD160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A160" i="6"/>
  <c r="BZ159" i="6"/>
  <c r="BW159" i="6"/>
  <c r="BV159" i="6"/>
  <c r="BU159" i="6"/>
  <c r="BT159" i="6"/>
  <c r="BS159" i="6"/>
  <c r="BR159" i="6"/>
  <c r="BQ159" i="6"/>
  <c r="BP159" i="6"/>
  <c r="BO159" i="6"/>
  <c r="BN159" i="6"/>
  <c r="BM159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AJ159" i="6"/>
  <c r="AI159" i="6"/>
  <c r="AH159" i="6"/>
  <c r="AG159" i="6"/>
  <c r="AF159" i="6"/>
  <c r="AE159" i="6"/>
  <c r="AD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A159" i="6"/>
  <c r="BZ158" i="6"/>
  <c r="BW158" i="6"/>
  <c r="BV158" i="6"/>
  <c r="BU158" i="6"/>
  <c r="BT158" i="6"/>
  <c r="BS158" i="6"/>
  <c r="BR158" i="6"/>
  <c r="BQ158" i="6"/>
  <c r="BP158" i="6"/>
  <c r="BO158" i="6"/>
  <c r="BN158" i="6"/>
  <c r="BM158" i="6"/>
  <c r="BL158" i="6"/>
  <c r="BK158" i="6"/>
  <c r="BJ158" i="6"/>
  <c r="BI158" i="6"/>
  <c r="BH158" i="6"/>
  <c r="BG158" i="6"/>
  <c r="BF158" i="6"/>
  <c r="BE158" i="6"/>
  <c r="BD158" i="6"/>
  <c r="BC158" i="6"/>
  <c r="BB158" i="6"/>
  <c r="BA158" i="6"/>
  <c r="AZ158" i="6"/>
  <c r="AY158" i="6"/>
  <c r="AX158" i="6"/>
  <c r="AW158" i="6"/>
  <c r="AV158" i="6"/>
  <c r="AU158" i="6"/>
  <c r="AT158" i="6"/>
  <c r="AS158" i="6"/>
  <c r="AR158" i="6"/>
  <c r="AQ158" i="6"/>
  <c r="AP158" i="6"/>
  <c r="AO158" i="6"/>
  <c r="AN158" i="6"/>
  <c r="AM158" i="6"/>
  <c r="AL158" i="6"/>
  <c r="AK158" i="6"/>
  <c r="AJ158" i="6"/>
  <c r="AI158" i="6"/>
  <c r="AH158" i="6"/>
  <c r="AG158" i="6"/>
  <c r="AF158" i="6"/>
  <c r="AE158" i="6"/>
  <c r="AD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A158" i="6"/>
  <c r="BZ157" i="6"/>
  <c r="BW157" i="6"/>
  <c r="BV157" i="6"/>
  <c r="BU157" i="6"/>
  <c r="BT157" i="6"/>
  <c r="BS157" i="6"/>
  <c r="BR157" i="6"/>
  <c r="BQ157" i="6"/>
  <c r="BP157" i="6"/>
  <c r="BO157" i="6"/>
  <c r="BN157" i="6"/>
  <c r="BM157" i="6"/>
  <c r="BL157" i="6"/>
  <c r="BK157" i="6"/>
  <c r="BJ157" i="6"/>
  <c r="BI157" i="6"/>
  <c r="BH157" i="6"/>
  <c r="BG157" i="6"/>
  <c r="BF157" i="6"/>
  <c r="BE157" i="6"/>
  <c r="BD157" i="6"/>
  <c r="BC157" i="6"/>
  <c r="BB157" i="6"/>
  <c r="BA157" i="6"/>
  <c r="AZ157" i="6"/>
  <c r="AY157" i="6"/>
  <c r="AX157" i="6"/>
  <c r="AW157" i="6"/>
  <c r="AV157" i="6"/>
  <c r="AU157" i="6"/>
  <c r="AT157" i="6"/>
  <c r="AS157" i="6"/>
  <c r="AR157" i="6"/>
  <c r="AQ157" i="6"/>
  <c r="AP157" i="6"/>
  <c r="AO157" i="6"/>
  <c r="AN157" i="6"/>
  <c r="AM157" i="6"/>
  <c r="AL157" i="6"/>
  <c r="AK157" i="6"/>
  <c r="AJ157" i="6"/>
  <c r="AI157" i="6"/>
  <c r="AH157" i="6"/>
  <c r="AG157" i="6"/>
  <c r="AF157" i="6"/>
  <c r="AE157" i="6"/>
  <c r="AD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A157" i="6"/>
  <c r="BZ156" i="6"/>
  <c r="BW156" i="6"/>
  <c r="BV156" i="6"/>
  <c r="BU156" i="6"/>
  <c r="BT156" i="6"/>
  <c r="BS156" i="6"/>
  <c r="BR156" i="6"/>
  <c r="BQ156" i="6"/>
  <c r="BP156" i="6"/>
  <c r="BO156" i="6"/>
  <c r="BN156" i="6"/>
  <c r="BM156" i="6"/>
  <c r="BL156" i="6"/>
  <c r="BK156" i="6"/>
  <c r="BJ156" i="6"/>
  <c r="BI156" i="6"/>
  <c r="BH156" i="6"/>
  <c r="BG156" i="6"/>
  <c r="BF156" i="6"/>
  <c r="BE156" i="6"/>
  <c r="BD156" i="6"/>
  <c r="BC156" i="6"/>
  <c r="BB156" i="6"/>
  <c r="BA156" i="6"/>
  <c r="AZ156" i="6"/>
  <c r="AY156" i="6"/>
  <c r="AX156" i="6"/>
  <c r="AW156" i="6"/>
  <c r="AV156" i="6"/>
  <c r="AU156" i="6"/>
  <c r="AT156" i="6"/>
  <c r="AS156" i="6"/>
  <c r="AR156" i="6"/>
  <c r="AQ156" i="6"/>
  <c r="AP156" i="6"/>
  <c r="AO156" i="6"/>
  <c r="AN156" i="6"/>
  <c r="AM156" i="6"/>
  <c r="AL156" i="6"/>
  <c r="AK156" i="6"/>
  <c r="AJ156" i="6"/>
  <c r="AI156" i="6"/>
  <c r="AH156" i="6"/>
  <c r="AG156" i="6"/>
  <c r="AF156" i="6"/>
  <c r="AE156" i="6"/>
  <c r="AD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BZ155" i="6"/>
  <c r="BW155" i="6"/>
  <c r="BV155" i="6"/>
  <c r="BU155" i="6"/>
  <c r="BT155" i="6"/>
  <c r="BS155" i="6"/>
  <c r="BR155" i="6"/>
  <c r="BQ155" i="6"/>
  <c r="BP155" i="6"/>
  <c r="BO155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AJ155" i="6"/>
  <c r="AI155" i="6"/>
  <c r="AH155" i="6"/>
  <c r="AG155" i="6"/>
  <c r="AF155" i="6"/>
  <c r="AE155" i="6"/>
  <c r="AD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A155" i="6"/>
  <c r="BZ154" i="6"/>
  <c r="BW154" i="6"/>
  <c r="BV154" i="6"/>
  <c r="BU154" i="6"/>
  <c r="BT154" i="6"/>
  <c r="BS154" i="6"/>
  <c r="BR154" i="6"/>
  <c r="BQ154" i="6"/>
  <c r="BP154" i="6"/>
  <c r="BO154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AJ154" i="6"/>
  <c r="AI154" i="6"/>
  <c r="AH154" i="6"/>
  <c r="AG154" i="6"/>
  <c r="AF154" i="6"/>
  <c r="AE154" i="6"/>
  <c r="AD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A154" i="6"/>
  <c r="BZ153" i="6"/>
  <c r="BW153" i="6"/>
  <c r="BV153" i="6"/>
  <c r="BU153" i="6"/>
  <c r="BT153" i="6"/>
  <c r="BS153" i="6"/>
  <c r="BR153" i="6"/>
  <c r="BQ153" i="6"/>
  <c r="BP153" i="6"/>
  <c r="BO153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AJ153" i="6"/>
  <c r="AI153" i="6"/>
  <c r="AH153" i="6"/>
  <c r="AG153" i="6"/>
  <c r="AF153" i="6"/>
  <c r="AE153" i="6"/>
  <c r="AD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BZ152" i="6"/>
  <c r="BW152" i="6"/>
  <c r="BV152" i="6"/>
  <c r="BU152" i="6"/>
  <c r="BT152" i="6"/>
  <c r="BS152" i="6"/>
  <c r="BR152" i="6"/>
  <c r="BQ152" i="6"/>
  <c r="BP152" i="6"/>
  <c r="BO152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152" i="6"/>
  <c r="BZ151" i="6"/>
  <c r="BW151" i="6"/>
  <c r="BV151" i="6"/>
  <c r="BU151" i="6"/>
  <c r="BT151" i="6"/>
  <c r="BS151" i="6"/>
  <c r="BR151" i="6"/>
  <c r="BQ151" i="6"/>
  <c r="BP151" i="6"/>
  <c r="BO151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AJ151" i="6"/>
  <c r="AI151" i="6"/>
  <c r="AH151" i="6"/>
  <c r="AG151" i="6"/>
  <c r="AF151" i="6"/>
  <c r="AE151" i="6"/>
  <c r="AD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A151" i="6"/>
  <c r="BZ150" i="6"/>
  <c r="BW150" i="6"/>
  <c r="BV150" i="6"/>
  <c r="BU150" i="6"/>
  <c r="BT150" i="6"/>
  <c r="BS150" i="6"/>
  <c r="BR150" i="6"/>
  <c r="BQ150" i="6"/>
  <c r="BP150" i="6"/>
  <c r="BO150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AJ150" i="6"/>
  <c r="AI150" i="6"/>
  <c r="AH150" i="6"/>
  <c r="AG150" i="6"/>
  <c r="AF150" i="6"/>
  <c r="AE150" i="6"/>
  <c r="AD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A150" i="6"/>
  <c r="BZ149" i="6"/>
  <c r="BW149" i="6"/>
  <c r="BV149" i="6"/>
  <c r="BU149" i="6"/>
  <c r="BT149" i="6"/>
  <c r="BS149" i="6"/>
  <c r="BR149" i="6"/>
  <c r="BQ149" i="6"/>
  <c r="BP149" i="6"/>
  <c r="BO149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AJ149" i="6"/>
  <c r="AI149" i="6"/>
  <c r="AH149" i="6"/>
  <c r="AG149" i="6"/>
  <c r="AF149" i="6"/>
  <c r="AE149" i="6"/>
  <c r="AD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BZ148" i="6"/>
  <c r="BW148" i="6"/>
  <c r="BV148" i="6"/>
  <c r="BU148" i="6"/>
  <c r="BT148" i="6"/>
  <c r="BS148" i="6"/>
  <c r="BR148" i="6"/>
  <c r="BQ148" i="6"/>
  <c r="BP148" i="6"/>
  <c r="BO148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BZ147" i="6"/>
  <c r="BW147" i="6"/>
  <c r="BV147" i="6"/>
  <c r="BU147" i="6"/>
  <c r="BT147" i="6"/>
  <c r="BS147" i="6"/>
  <c r="BR147" i="6"/>
  <c r="BQ147" i="6"/>
  <c r="BP147" i="6"/>
  <c r="BO147" i="6"/>
  <c r="BN147" i="6"/>
  <c r="BM147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A147" i="6"/>
  <c r="BZ146" i="6"/>
  <c r="BW146" i="6"/>
  <c r="BV146" i="6"/>
  <c r="BU146" i="6"/>
  <c r="BT146" i="6"/>
  <c r="BS146" i="6"/>
  <c r="BR146" i="6"/>
  <c r="BQ146" i="6"/>
  <c r="BP146" i="6"/>
  <c r="BO146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AJ146" i="6"/>
  <c r="AI146" i="6"/>
  <c r="AH146" i="6"/>
  <c r="AG146" i="6"/>
  <c r="AF146" i="6"/>
  <c r="AE146" i="6"/>
  <c r="AD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A146" i="6"/>
  <c r="BZ145" i="6"/>
  <c r="BW145" i="6"/>
  <c r="BV145" i="6"/>
  <c r="BU145" i="6"/>
  <c r="BT145" i="6"/>
  <c r="BS145" i="6"/>
  <c r="BR145" i="6"/>
  <c r="BQ145" i="6"/>
  <c r="BP145" i="6"/>
  <c r="BO145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AJ145" i="6"/>
  <c r="AI145" i="6"/>
  <c r="AH145" i="6"/>
  <c r="AG145" i="6"/>
  <c r="AF145" i="6"/>
  <c r="AE145" i="6"/>
  <c r="AD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BZ144" i="6"/>
  <c r="BW144" i="6"/>
  <c r="BV144" i="6"/>
  <c r="BU144" i="6"/>
  <c r="BT144" i="6"/>
  <c r="BS144" i="6"/>
  <c r="BR144" i="6"/>
  <c r="BQ144" i="6"/>
  <c r="BP144" i="6"/>
  <c r="BO144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AJ144" i="6"/>
  <c r="AI144" i="6"/>
  <c r="AH144" i="6"/>
  <c r="AG144" i="6"/>
  <c r="AF144" i="6"/>
  <c r="AE144" i="6"/>
  <c r="AD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A144" i="6"/>
  <c r="BZ143" i="6"/>
  <c r="BW143" i="6"/>
  <c r="BV143" i="6"/>
  <c r="BU143" i="6"/>
  <c r="BT143" i="6"/>
  <c r="BS143" i="6"/>
  <c r="BR143" i="6"/>
  <c r="BQ143" i="6"/>
  <c r="BP143" i="6"/>
  <c r="BO143" i="6"/>
  <c r="BN143" i="6"/>
  <c r="BM143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AJ143" i="6"/>
  <c r="AI143" i="6"/>
  <c r="AH143" i="6"/>
  <c r="AG143" i="6"/>
  <c r="AF143" i="6"/>
  <c r="AE143" i="6"/>
  <c r="AD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A143" i="6"/>
  <c r="BZ142" i="6"/>
  <c r="BW142" i="6"/>
  <c r="BV142" i="6"/>
  <c r="BU142" i="6"/>
  <c r="BT142" i="6"/>
  <c r="BS142" i="6"/>
  <c r="BR142" i="6"/>
  <c r="BQ142" i="6"/>
  <c r="BP142" i="6"/>
  <c r="BO142" i="6"/>
  <c r="BN142" i="6"/>
  <c r="BM142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AJ142" i="6"/>
  <c r="AI142" i="6"/>
  <c r="AH142" i="6"/>
  <c r="AG142" i="6"/>
  <c r="AF142" i="6"/>
  <c r="AE142" i="6"/>
  <c r="AD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A142" i="6"/>
  <c r="BZ141" i="6"/>
  <c r="BW141" i="6"/>
  <c r="BV141" i="6"/>
  <c r="BU141" i="6"/>
  <c r="BT141" i="6"/>
  <c r="BS141" i="6"/>
  <c r="BR141" i="6"/>
  <c r="BQ141" i="6"/>
  <c r="BP141" i="6"/>
  <c r="BO141" i="6"/>
  <c r="BN141" i="6"/>
  <c r="BM141" i="6"/>
  <c r="BL141" i="6"/>
  <c r="BK141" i="6"/>
  <c r="BJ141" i="6"/>
  <c r="BI141" i="6"/>
  <c r="BH141" i="6"/>
  <c r="BG141" i="6"/>
  <c r="BF141" i="6"/>
  <c r="BE141" i="6"/>
  <c r="BD141" i="6"/>
  <c r="BC141" i="6"/>
  <c r="BB141" i="6"/>
  <c r="BA141" i="6"/>
  <c r="AZ141" i="6"/>
  <c r="AY141" i="6"/>
  <c r="AX141" i="6"/>
  <c r="AW141" i="6"/>
  <c r="AV141" i="6"/>
  <c r="AU141" i="6"/>
  <c r="AT141" i="6"/>
  <c r="AS141" i="6"/>
  <c r="AR141" i="6"/>
  <c r="AQ141" i="6"/>
  <c r="AP141" i="6"/>
  <c r="AO141" i="6"/>
  <c r="AN141" i="6"/>
  <c r="AM141" i="6"/>
  <c r="AL141" i="6"/>
  <c r="AK141" i="6"/>
  <c r="AJ141" i="6"/>
  <c r="AI141" i="6"/>
  <c r="AH141" i="6"/>
  <c r="AG141" i="6"/>
  <c r="AF141" i="6"/>
  <c r="AE141" i="6"/>
  <c r="AD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A141" i="6"/>
  <c r="BZ140" i="6"/>
  <c r="BW140" i="6"/>
  <c r="BV140" i="6"/>
  <c r="BU140" i="6"/>
  <c r="BT140" i="6"/>
  <c r="BS140" i="6"/>
  <c r="BR140" i="6"/>
  <c r="BQ140" i="6"/>
  <c r="BP140" i="6"/>
  <c r="BO140" i="6"/>
  <c r="BN140" i="6"/>
  <c r="BM140" i="6"/>
  <c r="BL140" i="6"/>
  <c r="BK140" i="6"/>
  <c r="BJ140" i="6"/>
  <c r="BI140" i="6"/>
  <c r="BH140" i="6"/>
  <c r="BG140" i="6"/>
  <c r="BF140" i="6"/>
  <c r="BE140" i="6"/>
  <c r="BD140" i="6"/>
  <c r="BC140" i="6"/>
  <c r="BB140" i="6"/>
  <c r="BA140" i="6"/>
  <c r="AZ140" i="6"/>
  <c r="AY140" i="6"/>
  <c r="AX140" i="6"/>
  <c r="AW140" i="6"/>
  <c r="AV140" i="6"/>
  <c r="AU140" i="6"/>
  <c r="AT140" i="6"/>
  <c r="AS140" i="6"/>
  <c r="AR140" i="6"/>
  <c r="AQ140" i="6"/>
  <c r="AP140" i="6"/>
  <c r="AO140" i="6"/>
  <c r="AN140" i="6"/>
  <c r="AM140" i="6"/>
  <c r="AL140" i="6"/>
  <c r="AK140" i="6"/>
  <c r="AJ140" i="6"/>
  <c r="AI140" i="6"/>
  <c r="AH140" i="6"/>
  <c r="AG140" i="6"/>
  <c r="AF140" i="6"/>
  <c r="AE140" i="6"/>
  <c r="AD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BZ139" i="6"/>
  <c r="BW139" i="6"/>
  <c r="BV139" i="6"/>
  <c r="BU139" i="6"/>
  <c r="BT139" i="6"/>
  <c r="BS139" i="6"/>
  <c r="BR139" i="6"/>
  <c r="BQ139" i="6"/>
  <c r="BP139" i="6"/>
  <c r="BO139" i="6"/>
  <c r="BN139" i="6"/>
  <c r="BM139" i="6"/>
  <c r="BL139" i="6"/>
  <c r="BK139" i="6"/>
  <c r="BJ139" i="6"/>
  <c r="BI139" i="6"/>
  <c r="BH139" i="6"/>
  <c r="BG139" i="6"/>
  <c r="BF139" i="6"/>
  <c r="BE139" i="6"/>
  <c r="BD139" i="6"/>
  <c r="BC139" i="6"/>
  <c r="BB139" i="6"/>
  <c r="BA139" i="6"/>
  <c r="AZ139" i="6"/>
  <c r="AY139" i="6"/>
  <c r="AX139" i="6"/>
  <c r="AW139" i="6"/>
  <c r="AV139" i="6"/>
  <c r="AU139" i="6"/>
  <c r="AT139" i="6"/>
  <c r="AS139" i="6"/>
  <c r="AR139" i="6"/>
  <c r="AQ139" i="6"/>
  <c r="AP139" i="6"/>
  <c r="AO139" i="6"/>
  <c r="AN139" i="6"/>
  <c r="AM139" i="6"/>
  <c r="AL139" i="6"/>
  <c r="AK139" i="6"/>
  <c r="AJ139" i="6"/>
  <c r="AI139" i="6"/>
  <c r="AH139" i="6"/>
  <c r="AG139" i="6"/>
  <c r="AF139" i="6"/>
  <c r="AE139" i="6"/>
  <c r="AD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BZ138" i="6"/>
  <c r="BW138" i="6"/>
  <c r="BV138" i="6"/>
  <c r="BU138" i="6"/>
  <c r="BT138" i="6"/>
  <c r="BS138" i="6"/>
  <c r="BR138" i="6"/>
  <c r="BQ138" i="6"/>
  <c r="BP138" i="6"/>
  <c r="BO138" i="6"/>
  <c r="BN138" i="6"/>
  <c r="BM138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AJ138" i="6"/>
  <c r="AI138" i="6"/>
  <c r="AH138" i="6"/>
  <c r="AG138" i="6"/>
  <c r="AF138" i="6"/>
  <c r="AE138" i="6"/>
  <c r="AD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BZ137" i="6"/>
  <c r="BW137" i="6"/>
  <c r="BV137" i="6"/>
  <c r="BU137" i="6"/>
  <c r="BT137" i="6"/>
  <c r="BS137" i="6"/>
  <c r="BR137" i="6"/>
  <c r="BQ137" i="6"/>
  <c r="BP137" i="6"/>
  <c r="BO137" i="6"/>
  <c r="BN137" i="6"/>
  <c r="BM137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AJ137" i="6"/>
  <c r="AI137" i="6"/>
  <c r="AH137" i="6"/>
  <c r="AG137" i="6"/>
  <c r="AF137" i="6"/>
  <c r="AE137" i="6"/>
  <c r="AD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BZ136" i="6"/>
  <c r="BW136" i="6"/>
  <c r="BV136" i="6"/>
  <c r="BU136" i="6"/>
  <c r="BT136" i="6"/>
  <c r="BS136" i="6"/>
  <c r="BR136" i="6"/>
  <c r="BQ136" i="6"/>
  <c r="BP136" i="6"/>
  <c r="BO136" i="6"/>
  <c r="BN136" i="6"/>
  <c r="BM136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AJ136" i="6"/>
  <c r="AI136" i="6"/>
  <c r="AH136" i="6"/>
  <c r="AG136" i="6"/>
  <c r="AF136" i="6"/>
  <c r="AE136" i="6"/>
  <c r="AD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BZ135" i="6"/>
  <c r="BW135" i="6"/>
  <c r="BV135" i="6"/>
  <c r="BU135" i="6"/>
  <c r="BT135" i="6"/>
  <c r="BS135" i="6"/>
  <c r="BR135" i="6"/>
  <c r="BQ135" i="6"/>
  <c r="BP135" i="6"/>
  <c r="BO135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AJ135" i="6"/>
  <c r="AI135" i="6"/>
  <c r="AH135" i="6"/>
  <c r="AG135" i="6"/>
  <c r="AF135" i="6"/>
  <c r="AE135" i="6"/>
  <c r="AD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BZ134" i="6"/>
  <c r="BW134" i="6"/>
  <c r="BV134" i="6"/>
  <c r="BU134" i="6"/>
  <c r="BT134" i="6"/>
  <c r="BS134" i="6"/>
  <c r="BR134" i="6"/>
  <c r="BQ134" i="6"/>
  <c r="BP134" i="6"/>
  <c r="BO134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AI134" i="6"/>
  <c r="AH134" i="6"/>
  <c r="AG134" i="6"/>
  <c r="AF134" i="6"/>
  <c r="AE134" i="6"/>
  <c r="AD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BZ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BZ132" i="6"/>
  <c r="BW132" i="6"/>
  <c r="BV132" i="6"/>
  <c r="BU132" i="6"/>
  <c r="BT132" i="6"/>
  <c r="BS132" i="6"/>
  <c r="BR132" i="6"/>
  <c r="BQ132" i="6"/>
  <c r="BP132" i="6"/>
  <c r="BO132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AI132" i="6"/>
  <c r="AH132" i="6"/>
  <c r="AG132" i="6"/>
  <c r="AF132" i="6"/>
  <c r="AE132" i="6"/>
  <c r="AD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BZ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BZ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BZ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BZ128" i="6"/>
  <c r="BW128" i="6"/>
  <c r="BV128" i="6"/>
  <c r="BU128" i="6"/>
  <c r="BT128" i="6"/>
  <c r="BS128" i="6"/>
  <c r="BR128" i="6"/>
  <c r="BQ128" i="6"/>
  <c r="BP128" i="6"/>
  <c r="BO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BZ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BZ126" i="6"/>
  <c r="BW126" i="6"/>
  <c r="BV126" i="6"/>
  <c r="BU126" i="6"/>
  <c r="BT126" i="6"/>
  <c r="BS126" i="6"/>
  <c r="BR126" i="6"/>
  <c r="BQ126" i="6"/>
  <c r="BP126" i="6"/>
  <c r="BO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BZ125" i="6"/>
  <c r="BW125" i="6"/>
  <c r="BV125" i="6"/>
  <c r="BU125" i="6"/>
  <c r="BT125" i="6"/>
  <c r="BS125" i="6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BZ124" i="6"/>
  <c r="BW124" i="6"/>
  <c r="BV124" i="6"/>
  <c r="BU124" i="6"/>
  <c r="BT124" i="6"/>
  <c r="BS124" i="6"/>
  <c r="BR124" i="6"/>
  <c r="BQ124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BZ123" i="6"/>
  <c r="BW123" i="6"/>
  <c r="BV123" i="6"/>
  <c r="BU123" i="6"/>
  <c r="BT123" i="6"/>
  <c r="BS123" i="6"/>
  <c r="BR123" i="6"/>
  <c r="BQ123" i="6"/>
  <c r="BP123" i="6"/>
  <c r="BO123" i="6"/>
  <c r="BN123" i="6"/>
  <c r="BM123" i="6"/>
  <c r="BL123" i="6"/>
  <c r="BK123" i="6"/>
  <c r="BJ123" i="6"/>
  <c r="BI123" i="6"/>
  <c r="BH123" i="6"/>
  <c r="BG123" i="6"/>
  <c r="BF123" i="6"/>
  <c r="BE123" i="6"/>
  <c r="BD123" i="6"/>
  <c r="BC123" i="6"/>
  <c r="BB123" i="6"/>
  <c r="BA123" i="6"/>
  <c r="AZ123" i="6"/>
  <c r="AY123" i="6"/>
  <c r="AX123" i="6"/>
  <c r="AW123" i="6"/>
  <c r="AV123" i="6"/>
  <c r="AU123" i="6"/>
  <c r="AT123" i="6"/>
  <c r="AS123" i="6"/>
  <c r="AR123" i="6"/>
  <c r="AQ123" i="6"/>
  <c r="AP123" i="6"/>
  <c r="AO123" i="6"/>
  <c r="AN123" i="6"/>
  <c r="AM123" i="6"/>
  <c r="AL123" i="6"/>
  <c r="AK123" i="6"/>
  <c r="AJ123" i="6"/>
  <c r="AI123" i="6"/>
  <c r="AH123" i="6"/>
  <c r="AG123" i="6"/>
  <c r="AF123" i="6"/>
  <c r="AE123" i="6"/>
  <c r="AD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BZ122" i="6"/>
  <c r="BW122" i="6"/>
  <c r="BV122" i="6"/>
  <c r="BU122" i="6"/>
  <c r="BT122" i="6"/>
  <c r="BS122" i="6"/>
  <c r="BR122" i="6"/>
  <c r="BQ122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BZ121" i="6"/>
  <c r="BW121" i="6"/>
  <c r="BV121" i="6"/>
  <c r="BU121" i="6"/>
  <c r="BT121" i="6"/>
  <c r="BS121" i="6"/>
  <c r="BR121" i="6"/>
  <c r="BQ121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BZ120" i="6"/>
  <c r="BW120" i="6"/>
  <c r="BV120" i="6"/>
  <c r="BU120" i="6"/>
  <c r="BT120" i="6"/>
  <c r="BS120" i="6"/>
  <c r="BR120" i="6"/>
  <c r="BQ120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BZ119" i="6"/>
  <c r="BW119" i="6"/>
  <c r="BV119" i="6"/>
  <c r="BU119" i="6"/>
  <c r="BT119" i="6"/>
  <c r="BS119" i="6"/>
  <c r="BR119" i="6"/>
  <c r="BQ119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BZ118" i="6"/>
  <c r="BW118" i="6"/>
  <c r="BV118" i="6"/>
  <c r="BU118" i="6"/>
  <c r="BT118" i="6"/>
  <c r="BS118" i="6"/>
  <c r="BR118" i="6"/>
  <c r="BQ118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BZ117" i="6"/>
  <c r="BW117" i="6"/>
  <c r="BV117" i="6"/>
  <c r="BU117" i="6"/>
  <c r="BT117" i="6"/>
  <c r="BS117" i="6"/>
  <c r="BR117" i="6"/>
  <c r="BQ117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BZ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BZ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BZ114" i="6"/>
  <c r="BW114" i="6"/>
  <c r="BV114" i="6"/>
  <c r="BU114" i="6"/>
  <c r="BT114" i="6"/>
  <c r="BS114" i="6"/>
  <c r="BR114" i="6"/>
  <c r="BQ114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BZ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BZ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BZ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BZ110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BZ109" i="6"/>
  <c r="BW109" i="6"/>
  <c r="BV109" i="6"/>
  <c r="BU109" i="6"/>
  <c r="BT109" i="6"/>
  <c r="BS109" i="6"/>
  <c r="BR109" i="6"/>
  <c r="BQ109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BZ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BZ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BZ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BZ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BZ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BZ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BZ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BZ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BZ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BZ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BZ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BZ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BZ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BZ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BZ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BZ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BZ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BZ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BZ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BZ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BZ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BZ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BZ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BZ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BZ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BZ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BZ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BZ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BZ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BZ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BZ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BZ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BZ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BZ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BZ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BZ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BZ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BZ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BZ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BZ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BZ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BZ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BZ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BZ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BZ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BZ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BZ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BZ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BZ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BZ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BZ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BZ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BZ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BZ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BZ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BZ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BZ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BZ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BZ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BZ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BZ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BZ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BZ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BZ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BZ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BZ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BZ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BZ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BZ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BZ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BZ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BZ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BZ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BZ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BZ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BZ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BZ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BZ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BZ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BZ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BZ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BZ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BZ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BZ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BZ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BZ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BZ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BZ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BZ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BZ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BZ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BZ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BZ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BZ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BZ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BZ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BZ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BZ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BZ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BZ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BZ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BZ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BZ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BZ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BZ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BZ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BZ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CK468" i="1"/>
  <c r="CJ468" i="1"/>
  <c r="CK467" i="1"/>
  <c r="CJ467" i="1"/>
  <c r="CK466" i="1"/>
  <c r="CJ466" i="1"/>
  <c r="CK465" i="1"/>
  <c r="CJ465" i="1"/>
  <c r="CK464" i="1"/>
  <c r="CJ464" i="1"/>
  <c r="CK463" i="1"/>
  <c r="CJ463" i="1"/>
  <c r="CK462" i="1"/>
  <c r="CJ462" i="1"/>
  <c r="CK461" i="1"/>
  <c r="CJ461" i="1"/>
  <c r="CK460" i="1"/>
  <c r="CJ460" i="1"/>
  <c r="CK459" i="1"/>
  <c r="CJ459" i="1"/>
  <c r="CK458" i="1"/>
  <c r="CJ458" i="1"/>
  <c r="CK457" i="1"/>
  <c r="CJ457" i="1"/>
  <c r="CK456" i="1"/>
  <c r="CJ456" i="1"/>
  <c r="CK455" i="1"/>
  <c r="CJ455" i="1"/>
  <c r="CK454" i="1"/>
  <c r="CJ454" i="1"/>
  <c r="CK453" i="1"/>
  <c r="CJ453" i="1"/>
  <c r="CK452" i="1"/>
  <c r="CJ452" i="1"/>
  <c r="CK451" i="1"/>
  <c r="CJ451" i="1"/>
  <c r="CK450" i="1"/>
  <c r="CJ450" i="1"/>
  <c r="CK449" i="1"/>
  <c r="CJ449" i="1"/>
  <c r="CK448" i="1"/>
  <c r="CJ448" i="1"/>
  <c r="CK447" i="1"/>
  <c r="CJ447" i="1"/>
  <c r="CK446" i="1"/>
  <c r="CJ446" i="1"/>
  <c r="CK445" i="1"/>
  <c r="CJ445" i="1"/>
  <c r="CK444" i="1"/>
  <c r="CJ444" i="1"/>
  <c r="CK443" i="1"/>
  <c r="CJ443" i="1"/>
  <c r="CK442" i="1"/>
  <c r="CJ442" i="1"/>
  <c r="CK441" i="1"/>
  <c r="CJ441" i="1"/>
  <c r="CK440" i="1"/>
  <c r="CJ440" i="1"/>
  <c r="CK439" i="1"/>
  <c r="CJ439" i="1"/>
  <c r="CK438" i="1"/>
  <c r="CJ438" i="1"/>
  <c r="CK437" i="1"/>
  <c r="CJ437" i="1"/>
  <c r="CK436" i="1"/>
  <c r="CJ436" i="1"/>
  <c r="CK435" i="1"/>
  <c r="CJ435" i="1"/>
  <c r="CK434" i="1"/>
  <c r="CJ434" i="1"/>
  <c r="CK433" i="1"/>
  <c r="CJ433" i="1"/>
  <c r="CK432" i="1"/>
  <c r="CJ432" i="1"/>
  <c r="CK431" i="1"/>
  <c r="CJ431" i="1"/>
  <c r="CK430" i="1"/>
  <c r="CJ430" i="1"/>
  <c r="BE430" i="1"/>
  <c r="BD430" i="1"/>
  <c r="CK429" i="1"/>
  <c r="CJ429" i="1"/>
  <c r="BE429" i="1"/>
  <c r="BD429" i="1"/>
  <c r="AK429" i="1"/>
  <c r="CK428" i="1"/>
  <c r="CJ428" i="1"/>
  <c r="BE428" i="1"/>
  <c r="BD428" i="1"/>
  <c r="AK428" i="1"/>
  <c r="CK427" i="1"/>
  <c r="CJ427" i="1"/>
  <c r="BE427" i="1"/>
  <c r="BD427" i="1"/>
  <c r="AK427" i="1"/>
  <c r="CK426" i="1"/>
  <c r="CJ426" i="1"/>
  <c r="BE426" i="1"/>
  <c r="BD426" i="1"/>
  <c r="AK426" i="1"/>
  <c r="CK425" i="1"/>
  <c r="CJ425" i="1"/>
  <c r="BE425" i="1"/>
  <c r="BD425" i="1"/>
  <c r="AK425" i="1"/>
  <c r="CK424" i="1"/>
  <c r="CJ424" i="1"/>
  <c r="BE424" i="1"/>
  <c r="BD424" i="1"/>
  <c r="AK424" i="1"/>
  <c r="CK423" i="1"/>
  <c r="CJ423" i="1"/>
  <c r="BE423" i="1"/>
  <c r="BD423" i="1"/>
  <c r="AK423" i="1"/>
  <c r="CK422" i="1"/>
  <c r="CJ422" i="1"/>
  <c r="BE422" i="1"/>
  <c r="BD422" i="1"/>
  <c r="AK422" i="1"/>
  <c r="CK421" i="1"/>
  <c r="CJ421" i="1"/>
  <c r="BE421" i="1"/>
  <c r="BD421" i="1"/>
  <c r="AK421" i="1"/>
  <c r="CK420" i="1"/>
  <c r="CJ420" i="1"/>
  <c r="BE420" i="1"/>
  <c r="BD420" i="1"/>
  <c r="CK419" i="1"/>
  <c r="CJ419" i="1"/>
  <c r="BE419" i="1"/>
  <c r="BD419" i="1"/>
  <c r="AK419" i="1"/>
  <c r="CK418" i="1"/>
  <c r="CJ418" i="1"/>
  <c r="BE418" i="1"/>
  <c r="BD418" i="1"/>
  <c r="AK418" i="1"/>
  <c r="CK417" i="1"/>
  <c r="CJ417" i="1"/>
  <c r="BE417" i="1"/>
  <c r="BD417" i="1"/>
  <c r="AK417" i="1"/>
  <c r="CK416" i="1"/>
  <c r="CJ416" i="1"/>
  <c r="BE416" i="1"/>
  <c r="BD416" i="1"/>
  <c r="AK416" i="1"/>
  <c r="CK415" i="1"/>
  <c r="CJ415" i="1"/>
  <c r="BE415" i="1"/>
  <c r="BD415" i="1"/>
  <c r="AK415" i="1"/>
  <c r="CK414" i="1"/>
  <c r="CJ414" i="1"/>
  <c r="BE414" i="1"/>
  <c r="BD414" i="1"/>
  <c r="AK414" i="1"/>
  <c r="CK413" i="1"/>
  <c r="CJ413" i="1"/>
  <c r="BE413" i="1"/>
  <c r="BD413" i="1"/>
  <c r="AK413" i="1"/>
  <c r="CK412" i="1"/>
  <c r="CJ412" i="1"/>
  <c r="BE412" i="1"/>
  <c r="BD412" i="1"/>
  <c r="AK412" i="1"/>
  <c r="CK411" i="1"/>
  <c r="CJ411" i="1"/>
  <c r="BE411" i="1"/>
  <c r="BD411" i="1"/>
  <c r="AK411" i="1"/>
  <c r="CK410" i="1"/>
  <c r="CJ410" i="1"/>
  <c r="BE410" i="1"/>
  <c r="BD410" i="1"/>
  <c r="AK410" i="1"/>
  <c r="CK409" i="1"/>
  <c r="CJ409" i="1"/>
  <c r="BE409" i="1"/>
  <c r="BD409" i="1"/>
  <c r="AK409" i="1"/>
  <c r="CK408" i="1"/>
  <c r="CJ408" i="1"/>
  <c r="BE408" i="1"/>
  <c r="BD408" i="1"/>
  <c r="AK408" i="1"/>
  <c r="CK407" i="1"/>
  <c r="CJ407" i="1"/>
  <c r="BE407" i="1"/>
  <c r="BD407" i="1"/>
  <c r="AK407" i="1"/>
  <c r="CK406" i="1"/>
  <c r="CJ406" i="1"/>
  <c r="BE406" i="1"/>
  <c r="BD406" i="1"/>
  <c r="AK406" i="1"/>
  <c r="CK405" i="1"/>
  <c r="CJ405" i="1"/>
  <c r="BE405" i="1"/>
  <c r="BD405" i="1"/>
  <c r="AK405" i="1"/>
  <c r="CK404" i="1"/>
  <c r="CJ404" i="1"/>
  <c r="BE404" i="1"/>
  <c r="BD404" i="1"/>
  <c r="AK404" i="1"/>
  <c r="CK403" i="1"/>
  <c r="CJ403" i="1"/>
  <c r="BE403" i="1"/>
  <c r="BD403" i="1"/>
  <c r="AK403" i="1"/>
  <c r="CK402" i="1"/>
  <c r="CJ402" i="1"/>
  <c r="BE402" i="1"/>
  <c r="BD402" i="1"/>
  <c r="AK402" i="1"/>
  <c r="CK401" i="1"/>
  <c r="CJ401" i="1"/>
  <c r="BE401" i="1"/>
  <c r="BD401" i="1"/>
  <c r="AK401" i="1"/>
  <c r="CK400" i="1"/>
  <c r="CJ400" i="1"/>
  <c r="BE400" i="1"/>
  <c r="BD400" i="1"/>
  <c r="AK400" i="1"/>
  <c r="CK399" i="1"/>
  <c r="CJ399" i="1"/>
  <c r="BE399" i="1"/>
  <c r="BD399" i="1"/>
  <c r="AK399" i="1"/>
  <c r="CK398" i="1"/>
  <c r="CJ398" i="1"/>
  <c r="BE398" i="1"/>
  <c r="BD398" i="1"/>
  <c r="AK398" i="1"/>
  <c r="CK397" i="1"/>
  <c r="CJ397" i="1"/>
  <c r="BE397" i="1"/>
  <c r="BD397" i="1"/>
  <c r="AK397" i="1"/>
  <c r="CK396" i="1"/>
  <c r="CJ396" i="1"/>
  <c r="BE396" i="1"/>
  <c r="BD396" i="1"/>
  <c r="AK396" i="1"/>
  <c r="CK395" i="1"/>
  <c r="CJ395" i="1"/>
  <c r="BE395" i="1"/>
  <c r="BD395" i="1"/>
  <c r="AK395" i="1"/>
  <c r="CK394" i="1"/>
  <c r="CJ394" i="1"/>
  <c r="BE394" i="1"/>
  <c r="BD394" i="1"/>
  <c r="AK394" i="1"/>
  <c r="CK393" i="1"/>
  <c r="CJ393" i="1"/>
  <c r="BE393" i="1"/>
  <c r="BD393" i="1"/>
  <c r="AK393" i="1"/>
  <c r="CK392" i="1"/>
  <c r="CJ392" i="1"/>
  <c r="BE392" i="1"/>
  <c r="BD392" i="1"/>
  <c r="AK392" i="1"/>
  <c r="CK391" i="1"/>
  <c r="CJ391" i="1"/>
  <c r="BE391" i="1"/>
  <c r="BD391" i="1"/>
  <c r="AK391" i="1"/>
  <c r="CK390" i="1"/>
  <c r="CJ390" i="1"/>
  <c r="BE390" i="1"/>
  <c r="BD390" i="1"/>
  <c r="AK390" i="1"/>
  <c r="CK389" i="1"/>
  <c r="CJ389" i="1"/>
  <c r="BE389" i="1"/>
  <c r="BD389" i="1"/>
  <c r="AK389" i="1"/>
  <c r="CK388" i="1"/>
  <c r="CJ388" i="1"/>
  <c r="BE388" i="1"/>
  <c r="BD388" i="1"/>
  <c r="AK388" i="1"/>
  <c r="CK387" i="1"/>
  <c r="CJ387" i="1"/>
  <c r="BE387" i="1"/>
  <c r="BD387" i="1"/>
  <c r="AK387" i="1"/>
  <c r="CK386" i="1"/>
  <c r="CJ386" i="1"/>
  <c r="BE386" i="1"/>
  <c r="BD386" i="1"/>
  <c r="AK386" i="1"/>
  <c r="CK385" i="1"/>
  <c r="CJ385" i="1"/>
  <c r="BE385" i="1"/>
  <c r="BD385" i="1"/>
  <c r="AK385" i="1"/>
  <c r="CK384" i="1"/>
  <c r="CJ384" i="1"/>
  <c r="BE384" i="1"/>
  <c r="BD384" i="1"/>
  <c r="AK384" i="1"/>
  <c r="CK383" i="1"/>
  <c r="CJ383" i="1"/>
  <c r="BE383" i="1"/>
  <c r="BD383" i="1"/>
  <c r="AK383" i="1"/>
  <c r="CK382" i="1"/>
  <c r="CJ382" i="1"/>
  <c r="BE382" i="1"/>
  <c r="BD382" i="1"/>
  <c r="AK382" i="1"/>
  <c r="CK381" i="1"/>
  <c r="CJ381" i="1"/>
  <c r="BE381" i="1"/>
  <c r="BD381" i="1"/>
  <c r="AK381" i="1"/>
  <c r="CK380" i="1"/>
  <c r="CJ380" i="1"/>
  <c r="BE380" i="1"/>
  <c r="BD380" i="1"/>
  <c r="AK380" i="1"/>
  <c r="CK379" i="1"/>
  <c r="CJ379" i="1"/>
  <c r="BE379" i="1"/>
  <c r="BD379" i="1"/>
  <c r="AK379" i="1"/>
  <c r="CK378" i="1"/>
  <c r="CJ378" i="1"/>
  <c r="BE378" i="1"/>
  <c r="BD378" i="1"/>
  <c r="AK378" i="1"/>
  <c r="CK377" i="1"/>
  <c r="CJ377" i="1"/>
  <c r="BE377" i="1"/>
  <c r="BD377" i="1"/>
  <c r="AK377" i="1"/>
  <c r="CK376" i="1"/>
  <c r="CJ376" i="1"/>
  <c r="BE376" i="1"/>
  <c r="BD376" i="1"/>
  <c r="AK376" i="1"/>
  <c r="CK375" i="1"/>
  <c r="CJ375" i="1"/>
  <c r="BE375" i="1"/>
  <c r="BD375" i="1"/>
  <c r="AK375" i="1"/>
  <c r="CK374" i="1"/>
  <c r="CJ374" i="1"/>
  <c r="BE374" i="1"/>
  <c r="BD374" i="1"/>
  <c r="AK374" i="1"/>
  <c r="CK373" i="1"/>
  <c r="CJ373" i="1"/>
  <c r="BE373" i="1"/>
  <c r="BD373" i="1"/>
  <c r="AK373" i="1"/>
  <c r="CK372" i="1"/>
  <c r="CJ372" i="1"/>
  <c r="BE372" i="1"/>
  <c r="BD372" i="1"/>
  <c r="AK372" i="1"/>
  <c r="CK371" i="1"/>
  <c r="CJ371" i="1"/>
  <c r="BE371" i="1"/>
  <c r="BD371" i="1"/>
  <c r="AK371" i="1"/>
  <c r="CK370" i="1"/>
  <c r="CJ370" i="1"/>
  <c r="BE370" i="1"/>
  <c r="BD370" i="1"/>
  <c r="AK370" i="1"/>
  <c r="CK369" i="1"/>
  <c r="CJ369" i="1"/>
  <c r="BE369" i="1"/>
  <c r="BD369" i="1"/>
  <c r="AK369" i="1"/>
  <c r="CK368" i="1"/>
  <c r="CJ368" i="1"/>
  <c r="BE368" i="1"/>
  <c r="BD368" i="1"/>
  <c r="AK368" i="1"/>
  <c r="CK367" i="1"/>
  <c r="CJ367" i="1"/>
  <c r="BE367" i="1"/>
  <c r="BD367" i="1"/>
  <c r="AK367" i="1"/>
  <c r="CK366" i="1"/>
  <c r="CJ366" i="1"/>
  <c r="BE366" i="1"/>
  <c r="BD366" i="1"/>
  <c r="AK366" i="1"/>
  <c r="CK365" i="1"/>
  <c r="CJ365" i="1"/>
  <c r="BE365" i="1"/>
  <c r="BD365" i="1"/>
  <c r="AK365" i="1"/>
  <c r="CK364" i="1"/>
  <c r="CJ364" i="1"/>
  <c r="BE364" i="1"/>
  <c r="BD364" i="1"/>
  <c r="AK364" i="1"/>
  <c r="CK363" i="1"/>
  <c r="CJ363" i="1"/>
  <c r="BE363" i="1"/>
  <c r="BD363" i="1"/>
  <c r="AK363" i="1"/>
  <c r="CK362" i="1"/>
  <c r="CJ362" i="1"/>
  <c r="BE362" i="1"/>
  <c r="BD362" i="1"/>
  <c r="AK362" i="1"/>
  <c r="CK361" i="1"/>
  <c r="CJ361" i="1"/>
  <c r="BE361" i="1"/>
  <c r="BD361" i="1"/>
  <c r="AK361" i="1"/>
  <c r="CK360" i="1"/>
  <c r="CJ360" i="1"/>
  <c r="BE360" i="1"/>
  <c r="BD360" i="1"/>
  <c r="AK360" i="1"/>
  <c r="CK359" i="1"/>
  <c r="CJ359" i="1"/>
  <c r="BE359" i="1"/>
  <c r="BD359" i="1"/>
  <c r="AK359" i="1"/>
  <c r="CK358" i="1"/>
  <c r="CJ358" i="1"/>
  <c r="BE358" i="1"/>
  <c r="BD358" i="1"/>
  <c r="AK358" i="1"/>
  <c r="CK357" i="1"/>
  <c r="CJ357" i="1"/>
  <c r="BE357" i="1"/>
  <c r="BD357" i="1"/>
  <c r="AK357" i="1"/>
  <c r="CK356" i="1"/>
  <c r="CJ356" i="1"/>
  <c r="BE356" i="1"/>
  <c r="BD356" i="1"/>
  <c r="AK356" i="1"/>
  <c r="CK355" i="1"/>
  <c r="CJ355" i="1"/>
  <c r="BE355" i="1"/>
  <c r="BD355" i="1"/>
  <c r="AK355" i="1"/>
  <c r="CK354" i="1"/>
  <c r="CJ354" i="1"/>
  <c r="BE354" i="1"/>
  <c r="BD354" i="1"/>
  <c r="AK354" i="1"/>
  <c r="CK353" i="1"/>
  <c r="CJ353" i="1"/>
  <c r="BE353" i="1"/>
  <c r="BD353" i="1"/>
  <c r="AK353" i="1"/>
  <c r="CK352" i="1"/>
  <c r="CJ352" i="1"/>
  <c r="BE352" i="1"/>
  <c r="BD352" i="1"/>
  <c r="AK352" i="1"/>
  <c r="CK351" i="1"/>
  <c r="CJ351" i="1"/>
  <c r="BE351" i="1"/>
  <c r="BD351" i="1"/>
  <c r="AK351" i="1"/>
  <c r="CK350" i="1"/>
  <c r="CJ350" i="1"/>
  <c r="BE350" i="1"/>
  <c r="BD350" i="1"/>
  <c r="AK350" i="1"/>
  <c r="CK349" i="1"/>
  <c r="CJ349" i="1"/>
  <c r="BE349" i="1"/>
  <c r="BD349" i="1"/>
  <c r="AK349" i="1"/>
  <c r="CK348" i="1"/>
  <c r="CJ348" i="1"/>
  <c r="BE348" i="1"/>
  <c r="BD348" i="1"/>
  <c r="CK347" i="1"/>
  <c r="CJ347" i="1"/>
  <c r="BE347" i="1"/>
  <c r="BD347" i="1"/>
  <c r="AK347" i="1"/>
  <c r="CK346" i="1"/>
  <c r="CJ346" i="1"/>
  <c r="BE346" i="1"/>
  <c r="BD346" i="1"/>
  <c r="AK346" i="1"/>
  <c r="CK345" i="1"/>
  <c r="CJ345" i="1"/>
  <c r="BE345" i="1"/>
  <c r="BD345" i="1"/>
  <c r="AK345" i="1"/>
  <c r="CK344" i="1"/>
  <c r="CJ344" i="1"/>
  <c r="BE344" i="1"/>
  <c r="BD344" i="1"/>
  <c r="AK344" i="1"/>
  <c r="CK343" i="1"/>
  <c r="CJ343" i="1"/>
  <c r="BE343" i="1"/>
  <c r="BD343" i="1"/>
  <c r="AK343" i="1"/>
  <c r="CK342" i="1"/>
  <c r="CJ342" i="1"/>
  <c r="BE342" i="1"/>
  <c r="BD342" i="1"/>
  <c r="AK342" i="1"/>
  <c r="CK341" i="1"/>
  <c r="CJ341" i="1"/>
  <c r="BE341" i="1"/>
  <c r="BD341" i="1"/>
  <c r="AK341" i="1"/>
  <c r="CK340" i="1"/>
  <c r="CJ340" i="1"/>
  <c r="BE340" i="1"/>
  <c r="BD340" i="1"/>
  <c r="AK340" i="1"/>
  <c r="CK339" i="1"/>
  <c r="CJ339" i="1"/>
  <c r="BE339" i="1"/>
  <c r="BD339" i="1"/>
  <c r="AK339" i="1"/>
  <c r="CK338" i="1"/>
  <c r="CJ338" i="1"/>
  <c r="BE338" i="1"/>
  <c r="BD338" i="1"/>
  <c r="CK337" i="1"/>
  <c r="CJ337" i="1"/>
  <c r="BE337" i="1"/>
  <c r="BD337" i="1"/>
  <c r="AK337" i="1"/>
  <c r="CK336" i="1"/>
  <c r="CJ336" i="1"/>
  <c r="BE336" i="1"/>
  <c r="BD336" i="1"/>
  <c r="AK336" i="1"/>
  <c r="CK335" i="1"/>
  <c r="CJ335" i="1"/>
  <c r="BE335" i="1"/>
  <c r="BD335" i="1"/>
  <c r="AK335" i="1"/>
  <c r="CK334" i="1"/>
  <c r="CJ334" i="1"/>
  <c r="BE334" i="1"/>
  <c r="BD334" i="1"/>
  <c r="AK334" i="1"/>
  <c r="CK333" i="1"/>
  <c r="CJ333" i="1"/>
  <c r="BE333" i="1"/>
  <c r="BD333" i="1"/>
  <c r="AK333" i="1"/>
  <c r="CK332" i="1"/>
  <c r="CJ332" i="1"/>
  <c r="BE332" i="1"/>
  <c r="BD332" i="1"/>
  <c r="AK332" i="1"/>
  <c r="CK331" i="1"/>
  <c r="CJ331" i="1"/>
  <c r="BE331" i="1"/>
  <c r="BD331" i="1"/>
  <c r="AK331" i="1"/>
  <c r="CK330" i="1"/>
  <c r="CJ330" i="1"/>
  <c r="BE330" i="1"/>
  <c r="BD330" i="1"/>
  <c r="AK330" i="1"/>
  <c r="CK329" i="1"/>
  <c r="CJ329" i="1"/>
  <c r="BE329" i="1"/>
  <c r="BD329" i="1"/>
  <c r="AK329" i="1"/>
  <c r="CK328" i="1"/>
  <c r="CJ328" i="1"/>
  <c r="BE328" i="1"/>
  <c r="BD328" i="1"/>
  <c r="AK328" i="1"/>
  <c r="CK327" i="1"/>
  <c r="CJ327" i="1"/>
  <c r="BE327" i="1"/>
  <c r="BD327" i="1"/>
  <c r="AK327" i="1"/>
  <c r="CK326" i="1"/>
  <c r="CJ326" i="1"/>
  <c r="BE326" i="1"/>
  <c r="BD326" i="1"/>
  <c r="AK326" i="1"/>
  <c r="CK325" i="1"/>
  <c r="CJ325" i="1"/>
  <c r="BE325" i="1"/>
  <c r="BD325" i="1"/>
  <c r="AK325" i="1"/>
  <c r="CK324" i="1"/>
  <c r="CJ324" i="1"/>
  <c r="BE324" i="1"/>
  <c r="BD324" i="1"/>
  <c r="AK324" i="1"/>
  <c r="CK323" i="1"/>
  <c r="CJ323" i="1"/>
  <c r="BE323" i="1"/>
  <c r="BD323" i="1"/>
  <c r="AK323" i="1"/>
  <c r="CK322" i="1"/>
  <c r="CJ322" i="1"/>
  <c r="BE322" i="1"/>
  <c r="BD322" i="1"/>
  <c r="AK322" i="1"/>
  <c r="CK321" i="1"/>
  <c r="CJ321" i="1"/>
  <c r="BE321" i="1"/>
  <c r="BD321" i="1"/>
  <c r="AK321" i="1"/>
  <c r="CK320" i="1"/>
  <c r="CJ320" i="1"/>
  <c r="BE320" i="1"/>
  <c r="BD320" i="1"/>
  <c r="AK320" i="1"/>
  <c r="CK319" i="1"/>
  <c r="CJ319" i="1"/>
  <c r="BE319" i="1"/>
  <c r="BD319" i="1"/>
  <c r="AK319" i="1"/>
  <c r="CK318" i="1"/>
  <c r="CJ318" i="1"/>
  <c r="BE318" i="1"/>
  <c r="BD318" i="1"/>
  <c r="AK318" i="1"/>
  <c r="CK317" i="1"/>
  <c r="CJ317" i="1"/>
  <c r="BE317" i="1"/>
  <c r="BD317" i="1"/>
  <c r="AK317" i="1"/>
  <c r="CK316" i="1"/>
  <c r="CJ316" i="1"/>
  <c r="BE316" i="1"/>
  <c r="BD316" i="1"/>
  <c r="AK316" i="1"/>
  <c r="CK315" i="1"/>
  <c r="CJ315" i="1"/>
  <c r="BE315" i="1"/>
  <c r="BD315" i="1"/>
  <c r="AK315" i="1"/>
  <c r="CK314" i="1"/>
  <c r="CJ314" i="1"/>
  <c r="BE314" i="1"/>
  <c r="BD314" i="1"/>
  <c r="AK314" i="1"/>
  <c r="CK313" i="1"/>
  <c r="CJ313" i="1"/>
  <c r="BE313" i="1"/>
  <c r="BD313" i="1"/>
  <c r="AK313" i="1"/>
  <c r="CK312" i="1"/>
  <c r="CJ312" i="1"/>
  <c r="BE312" i="1"/>
  <c r="BD312" i="1"/>
  <c r="AK312" i="1"/>
  <c r="CK311" i="1"/>
  <c r="CJ311" i="1"/>
  <c r="BE311" i="1"/>
  <c r="BD311" i="1"/>
  <c r="AK311" i="1"/>
  <c r="CK310" i="1"/>
  <c r="CJ310" i="1"/>
  <c r="BE310" i="1"/>
  <c r="BD310" i="1"/>
  <c r="AK310" i="1"/>
  <c r="CK309" i="1"/>
  <c r="CJ309" i="1"/>
  <c r="BE309" i="1"/>
  <c r="BD309" i="1"/>
  <c r="AK309" i="1"/>
  <c r="CK308" i="1"/>
  <c r="CJ308" i="1"/>
  <c r="BE308" i="1"/>
  <c r="BD308" i="1"/>
  <c r="AK308" i="1"/>
  <c r="CK307" i="1"/>
  <c r="CJ307" i="1"/>
  <c r="BE307" i="1"/>
  <c r="BD307" i="1"/>
  <c r="AK307" i="1"/>
  <c r="CK306" i="1"/>
  <c r="CJ306" i="1"/>
  <c r="BE306" i="1"/>
  <c r="BD306" i="1"/>
  <c r="AK306" i="1"/>
  <c r="CK305" i="1"/>
  <c r="CJ305" i="1"/>
  <c r="BE305" i="1"/>
  <c r="BD305" i="1"/>
  <c r="AK305" i="1"/>
  <c r="CK304" i="1"/>
  <c r="CJ304" i="1"/>
  <c r="BE304" i="1"/>
  <c r="BD304" i="1"/>
  <c r="AK304" i="1"/>
  <c r="CK303" i="1"/>
  <c r="CJ303" i="1"/>
  <c r="BE303" i="1"/>
  <c r="BD303" i="1"/>
  <c r="AK303" i="1"/>
  <c r="CK302" i="1"/>
  <c r="CJ302" i="1"/>
  <c r="BE302" i="1"/>
  <c r="BD302" i="1"/>
  <c r="AK302" i="1"/>
  <c r="CK301" i="1"/>
  <c r="CJ301" i="1"/>
  <c r="BE301" i="1"/>
  <c r="BD301" i="1"/>
  <c r="AK301" i="1"/>
  <c r="CK300" i="1"/>
  <c r="CJ300" i="1"/>
  <c r="BE300" i="1"/>
  <c r="BD300" i="1"/>
  <c r="AK300" i="1"/>
  <c r="CK299" i="1"/>
  <c r="CJ299" i="1"/>
  <c r="BE299" i="1"/>
  <c r="BD299" i="1"/>
  <c r="AK299" i="1"/>
  <c r="CK298" i="1"/>
  <c r="CJ298" i="1"/>
  <c r="BE298" i="1"/>
  <c r="BD298" i="1"/>
  <c r="AK298" i="1"/>
  <c r="CK297" i="1"/>
  <c r="CJ297" i="1"/>
  <c r="BE297" i="1"/>
  <c r="BD297" i="1"/>
  <c r="AK297" i="1"/>
  <c r="CK296" i="1"/>
  <c r="CJ296" i="1"/>
  <c r="BE296" i="1"/>
  <c r="BD296" i="1"/>
  <c r="AK296" i="1"/>
  <c r="CK295" i="1"/>
  <c r="CJ295" i="1"/>
  <c r="BE295" i="1"/>
  <c r="BD295" i="1"/>
  <c r="AK295" i="1"/>
  <c r="CK294" i="1"/>
  <c r="CJ294" i="1"/>
  <c r="BE294" i="1"/>
  <c r="BD294" i="1"/>
  <c r="AK294" i="1"/>
  <c r="CK293" i="1"/>
  <c r="CJ293" i="1"/>
  <c r="BE293" i="1"/>
  <c r="BD293" i="1"/>
  <c r="AK293" i="1"/>
  <c r="CK292" i="1"/>
  <c r="CJ292" i="1"/>
  <c r="BE292" i="1"/>
  <c r="BD292" i="1"/>
  <c r="AK292" i="1"/>
  <c r="CK291" i="1"/>
  <c r="CJ291" i="1"/>
  <c r="BE291" i="1"/>
  <c r="BD291" i="1"/>
  <c r="AK291" i="1"/>
  <c r="CK290" i="1"/>
  <c r="CJ290" i="1"/>
  <c r="BE290" i="1"/>
  <c r="BD290" i="1"/>
  <c r="AK290" i="1"/>
  <c r="CK289" i="1"/>
  <c r="CJ289" i="1"/>
  <c r="BE289" i="1"/>
  <c r="BD289" i="1"/>
  <c r="AK289" i="1"/>
  <c r="CK288" i="1"/>
  <c r="CJ288" i="1"/>
  <c r="BE288" i="1"/>
  <c r="BD288" i="1"/>
  <c r="AK288" i="1"/>
  <c r="CK287" i="1"/>
  <c r="CJ287" i="1"/>
  <c r="BE287" i="1"/>
  <c r="BD287" i="1"/>
  <c r="AK287" i="1"/>
  <c r="CK286" i="1"/>
  <c r="CJ286" i="1"/>
  <c r="BE286" i="1"/>
  <c r="BD286" i="1"/>
  <c r="AK286" i="1"/>
  <c r="CK285" i="1"/>
  <c r="CJ285" i="1"/>
  <c r="BE285" i="1"/>
  <c r="BD285" i="1"/>
  <c r="AK285" i="1"/>
  <c r="CK284" i="1"/>
  <c r="CJ284" i="1"/>
  <c r="BE284" i="1"/>
  <c r="BD284" i="1"/>
  <c r="AK284" i="1"/>
  <c r="CK283" i="1"/>
  <c r="CJ283" i="1"/>
  <c r="BE283" i="1"/>
  <c r="BD283" i="1"/>
  <c r="AK283" i="1"/>
  <c r="CK282" i="1"/>
  <c r="CJ282" i="1"/>
  <c r="BE282" i="1"/>
  <c r="BD282" i="1"/>
  <c r="AK282" i="1"/>
  <c r="CK281" i="1"/>
  <c r="CJ281" i="1"/>
  <c r="BE281" i="1"/>
  <c r="BD281" i="1"/>
  <c r="AK281" i="1"/>
  <c r="CK280" i="1"/>
  <c r="CJ280" i="1"/>
  <c r="BE280" i="1"/>
  <c r="BD280" i="1"/>
  <c r="AK280" i="1"/>
  <c r="CK279" i="1"/>
  <c r="CJ279" i="1"/>
  <c r="BE279" i="1"/>
  <c r="BD279" i="1"/>
  <c r="AK279" i="1"/>
  <c r="CK278" i="1"/>
  <c r="CJ278" i="1"/>
  <c r="BE278" i="1"/>
  <c r="BD278" i="1"/>
  <c r="AK278" i="1"/>
  <c r="CK277" i="1"/>
  <c r="CJ277" i="1"/>
  <c r="BE277" i="1"/>
  <c r="BD277" i="1"/>
  <c r="AK277" i="1"/>
  <c r="CK276" i="1"/>
  <c r="CJ276" i="1"/>
  <c r="BE276" i="1"/>
  <c r="BD276" i="1"/>
  <c r="AK276" i="1"/>
  <c r="CK275" i="1"/>
  <c r="CJ275" i="1"/>
  <c r="BE275" i="1"/>
  <c r="BD275" i="1"/>
  <c r="AK275" i="1"/>
  <c r="CK274" i="1"/>
  <c r="CJ274" i="1"/>
  <c r="BE274" i="1"/>
  <c r="BD274" i="1"/>
  <c r="AK274" i="1"/>
  <c r="CK273" i="1"/>
  <c r="CJ273" i="1"/>
  <c r="BE273" i="1"/>
  <c r="BD273" i="1"/>
  <c r="AK273" i="1"/>
  <c r="CK272" i="1"/>
  <c r="CJ272" i="1"/>
  <c r="BE272" i="1"/>
  <c r="BD272" i="1"/>
  <c r="AK272" i="1"/>
  <c r="CK271" i="1"/>
  <c r="CJ271" i="1"/>
  <c r="BE271" i="1"/>
  <c r="BD271" i="1"/>
  <c r="AK271" i="1"/>
  <c r="CK270" i="1"/>
  <c r="CJ270" i="1"/>
  <c r="BE270" i="1"/>
  <c r="BD270" i="1"/>
  <c r="AK270" i="1"/>
  <c r="CK269" i="1"/>
  <c r="CJ269" i="1"/>
  <c r="BE269" i="1"/>
  <c r="BD269" i="1"/>
  <c r="AK269" i="1"/>
  <c r="CK268" i="1"/>
  <c r="CJ268" i="1"/>
  <c r="BE268" i="1"/>
  <c r="BD268" i="1"/>
  <c r="AK268" i="1"/>
  <c r="CK267" i="1"/>
  <c r="CJ267" i="1"/>
  <c r="BE267" i="1"/>
  <c r="BD267" i="1"/>
  <c r="AK267" i="1"/>
  <c r="CK266" i="1"/>
  <c r="CJ266" i="1"/>
  <c r="BE266" i="1"/>
  <c r="BD266" i="1"/>
  <c r="AK266" i="1"/>
  <c r="CK265" i="1"/>
  <c r="CJ265" i="1"/>
  <c r="BE265" i="1"/>
  <c r="BD265" i="1"/>
  <c r="AK265" i="1"/>
  <c r="CK264" i="1"/>
  <c r="CJ264" i="1"/>
  <c r="BE264" i="1"/>
  <c r="BD264" i="1"/>
  <c r="AK264" i="1"/>
  <c r="CK263" i="1"/>
  <c r="CJ263" i="1"/>
  <c r="BE263" i="1"/>
  <c r="BD263" i="1"/>
  <c r="AK263" i="1"/>
  <c r="CK262" i="1"/>
  <c r="CJ262" i="1"/>
  <c r="BE262" i="1"/>
  <c r="BD262" i="1"/>
  <c r="AK262" i="1"/>
  <c r="CK261" i="1"/>
  <c r="CJ261" i="1"/>
  <c r="BE261" i="1"/>
  <c r="BD261" i="1"/>
  <c r="AK261" i="1"/>
  <c r="CK260" i="1"/>
  <c r="CJ260" i="1"/>
  <c r="BE260" i="1"/>
  <c r="BD260" i="1"/>
  <c r="AK260" i="1"/>
  <c r="CK259" i="1"/>
  <c r="CJ259" i="1"/>
  <c r="BE259" i="1"/>
  <c r="BD259" i="1"/>
  <c r="AK259" i="1"/>
  <c r="CK258" i="1"/>
  <c r="CJ258" i="1"/>
  <c r="BE258" i="1"/>
  <c r="BD258" i="1"/>
  <c r="AK258" i="1"/>
  <c r="CK257" i="1"/>
  <c r="CJ257" i="1"/>
  <c r="BE257" i="1"/>
  <c r="BD257" i="1"/>
  <c r="AK257" i="1"/>
  <c r="CK256" i="1"/>
  <c r="CJ256" i="1"/>
  <c r="BE256" i="1"/>
  <c r="BD256" i="1"/>
  <c r="AK256" i="1"/>
  <c r="CK255" i="1"/>
  <c r="CJ255" i="1"/>
  <c r="BE255" i="1"/>
  <c r="BD255" i="1"/>
  <c r="AK255" i="1"/>
  <c r="CK254" i="1"/>
  <c r="CJ254" i="1"/>
  <c r="BE254" i="1"/>
  <c r="BD254" i="1"/>
  <c r="AK254" i="1"/>
  <c r="CK253" i="1"/>
  <c r="CJ253" i="1"/>
  <c r="BE253" i="1"/>
  <c r="BD253" i="1"/>
  <c r="AK253" i="1"/>
  <c r="CK252" i="1"/>
  <c r="CJ252" i="1"/>
  <c r="BE252" i="1"/>
  <c r="BD252" i="1"/>
  <c r="AK252" i="1"/>
  <c r="CK251" i="1"/>
  <c r="CJ251" i="1"/>
  <c r="BE251" i="1"/>
  <c r="BD251" i="1"/>
  <c r="AK251" i="1"/>
  <c r="CK250" i="1"/>
  <c r="CJ250" i="1"/>
  <c r="BE250" i="1"/>
  <c r="BD250" i="1"/>
  <c r="AK250" i="1"/>
  <c r="CK249" i="1"/>
  <c r="CJ249" i="1"/>
  <c r="BE249" i="1"/>
  <c r="BD249" i="1"/>
  <c r="AK249" i="1"/>
  <c r="CK248" i="1"/>
  <c r="CJ248" i="1"/>
  <c r="BE248" i="1"/>
  <c r="BD248" i="1"/>
  <c r="AK248" i="1"/>
  <c r="CK247" i="1"/>
  <c r="CJ247" i="1"/>
  <c r="BE247" i="1"/>
  <c r="BD247" i="1"/>
  <c r="AK247" i="1"/>
  <c r="CK246" i="1"/>
  <c r="CJ246" i="1"/>
  <c r="BE246" i="1"/>
  <c r="BD246" i="1"/>
  <c r="AK246" i="1"/>
  <c r="CK245" i="1"/>
  <c r="CJ245" i="1"/>
  <c r="BE245" i="1"/>
  <c r="BD245" i="1"/>
  <c r="AK245" i="1"/>
  <c r="CK244" i="1"/>
  <c r="CJ244" i="1"/>
  <c r="BE244" i="1"/>
  <c r="BD244" i="1"/>
  <c r="AK244" i="1"/>
  <c r="CK243" i="1"/>
  <c r="CJ243" i="1"/>
  <c r="BE243" i="1"/>
  <c r="BD243" i="1"/>
  <c r="AK243" i="1"/>
  <c r="CK242" i="1"/>
  <c r="CJ242" i="1"/>
  <c r="BE242" i="1"/>
  <c r="BD242" i="1"/>
  <c r="AK242" i="1"/>
  <c r="CK241" i="1"/>
  <c r="CJ241" i="1"/>
  <c r="BE241" i="1"/>
  <c r="BD241" i="1"/>
  <c r="AK241" i="1"/>
  <c r="CK240" i="1"/>
  <c r="CJ240" i="1"/>
  <c r="BE240" i="1"/>
  <c r="BD240" i="1"/>
  <c r="AK240" i="1"/>
  <c r="CK239" i="1"/>
  <c r="CJ239" i="1"/>
  <c r="BE239" i="1"/>
  <c r="BD239" i="1"/>
  <c r="AK239" i="1"/>
  <c r="CK238" i="1"/>
  <c r="CJ238" i="1"/>
  <c r="BE238" i="1"/>
  <c r="BD238" i="1"/>
  <c r="AK238" i="1"/>
  <c r="CK237" i="1"/>
  <c r="CJ237" i="1"/>
  <c r="BE237" i="1"/>
  <c r="BD237" i="1"/>
  <c r="AK237" i="1"/>
  <c r="CK236" i="1"/>
  <c r="CJ236" i="1"/>
  <c r="BE236" i="1"/>
  <c r="BD236" i="1"/>
  <c r="AK236" i="1"/>
  <c r="CK235" i="1"/>
  <c r="CJ235" i="1"/>
  <c r="BE235" i="1"/>
  <c r="BD235" i="1"/>
  <c r="AK235" i="1"/>
  <c r="CK234" i="1"/>
  <c r="CJ234" i="1"/>
  <c r="BE234" i="1"/>
  <c r="BD234" i="1"/>
  <c r="AK234" i="1"/>
  <c r="CK233" i="1"/>
  <c r="CJ233" i="1"/>
  <c r="BE233" i="1"/>
  <c r="BD233" i="1"/>
  <c r="AK233" i="1"/>
  <c r="CK232" i="1"/>
  <c r="CJ232" i="1"/>
  <c r="BE232" i="1"/>
  <c r="BD232" i="1"/>
  <c r="AK232" i="1"/>
  <c r="CK231" i="1"/>
  <c r="CJ231" i="1"/>
  <c r="BE231" i="1"/>
  <c r="BD231" i="1"/>
  <c r="AK231" i="1"/>
  <c r="CK230" i="1"/>
  <c r="CJ230" i="1"/>
  <c r="BE230" i="1"/>
  <c r="BD230" i="1"/>
  <c r="AK230" i="1"/>
  <c r="CK229" i="1"/>
  <c r="CJ229" i="1"/>
  <c r="BE229" i="1"/>
  <c r="BD229" i="1"/>
  <c r="AK229" i="1"/>
  <c r="CK228" i="1"/>
  <c r="CJ228" i="1"/>
  <c r="BE228" i="1"/>
  <c r="BD228" i="1"/>
  <c r="AK228" i="1"/>
  <c r="CK227" i="1"/>
  <c r="CJ227" i="1"/>
  <c r="BE227" i="1"/>
  <c r="BD227" i="1"/>
  <c r="AK227" i="1"/>
  <c r="CK226" i="1"/>
  <c r="CJ226" i="1"/>
  <c r="BE226" i="1"/>
  <c r="BD226" i="1"/>
  <c r="AK226" i="1"/>
  <c r="CK225" i="1"/>
  <c r="CJ225" i="1"/>
  <c r="BE225" i="1"/>
  <c r="BD225" i="1"/>
  <c r="AK225" i="1"/>
  <c r="CK224" i="1"/>
  <c r="CJ224" i="1"/>
  <c r="BE224" i="1"/>
  <c r="BD224" i="1"/>
  <c r="AK224" i="1"/>
  <c r="CK223" i="1"/>
  <c r="CJ223" i="1"/>
  <c r="BE223" i="1"/>
  <c r="BD223" i="1"/>
  <c r="AK223" i="1"/>
  <c r="CK222" i="1"/>
  <c r="CJ222" i="1"/>
  <c r="BE222" i="1"/>
  <c r="BD222" i="1"/>
  <c r="AK222" i="1"/>
  <c r="CK221" i="1"/>
  <c r="CJ221" i="1"/>
  <c r="BE221" i="1"/>
  <c r="BD221" i="1"/>
  <c r="AK221" i="1"/>
  <c r="CK220" i="1"/>
  <c r="CJ220" i="1"/>
  <c r="BE220" i="1"/>
  <c r="BD220" i="1"/>
  <c r="AK220" i="1"/>
  <c r="CK219" i="1"/>
  <c r="CJ219" i="1"/>
  <c r="BE219" i="1"/>
  <c r="BD219" i="1"/>
  <c r="AK219" i="1"/>
  <c r="CK218" i="1"/>
  <c r="CJ218" i="1"/>
  <c r="BE218" i="1"/>
  <c r="BD218" i="1"/>
  <c r="AK218" i="1"/>
  <c r="CK217" i="1"/>
  <c r="CJ217" i="1"/>
  <c r="BE217" i="1"/>
  <c r="BD217" i="1"/>
  <c r="AK217" i="1"/>
  <c r="CK216" i="1"/>
  <c r="CJ216" i="1"/>
  <c r="BE216" i="1"/>
  <c r="BD216" i="1"/>
  <c r="AK216" i="1"/>
  <c r="CK215" i="1"/>
  <c r="CJ215" i="1"/>
  <c r="BE215" i="1"/>
  <c r="BD215" i="1"/>
  <c r="AK215" i="1"/>
  <c r="CK214" i="1"/>
  <c r="CJ214" i="1"/>
  <c r="BE214" i="1"/>
  <c r="BD214" i="1"/>
  <c r="AK214" i="1"/>
  <c r="CK213" i="1"/>
  <c r="CJ213" i="1"/>
  <c r="BE213" i="1"/>
  <c r="BD213" i="1"/>
  <c r="AK213" i="1"/>
  <c r="CK212" i="1"/>
  <c r="CJ212" i="1"/>
  <c r="BE212" i="1"/>
  <c r="BD212" i="1"/>
  <c r="AK212" i="1"/>
  <c r="CK211" i="1"/>
  <c r="BY211" i="6" s="1"/>
  <c r="CJ211" i="1"/>
  <c r="BX211" i="6" s="1"/>
  <c r="BE211" i="1"/>
  <c r="BD211" i="1"/>
  <c r="AK211" i="1"/>
  <c r="AC211" i="6" s="1"/>
  <c r="CK210" i="1"/>
  <c r="BY210" i="6" s="1"/>
  <c r="CJ210" i="1"/>
  <c r="BX210" i="6" s="1"/>
  <c r="BE210" i="1"/>
  <c r="BD210" i="1"/>
  <c r="AK210" i="1"/>
  <c r="AC210" i="6" s="1"/>
  <c r="CK209" i="1"/>
  <c r="BY209" i="6" s="1"/>
  <c r="CJ209" i="1"/>
  <c r="BX209" i="6" s="1"/>
  <c r="BE209" i="1"/>
  <c r="BD209" i="1"/>
  <c r="AK209" i="1"/>
  <c r="AC209" i="6" s="1"/>
  <c r="CK208" i="1"/>
  <c r="BY208" i="6" s="1"/>
  <c r="CJ208" i="1"/>
  <c r="BX208" i="6" s="1"/>
  <c r="BE208" i="1"/>
  <c r="BD208" i="1"/>
  <c r="AK208" i="1"/>
  <c r="AC208" i="6" s="1"/>
  <c r="CK207" i="1"/>
  <c r="BY207" i="6" s="1"/>
  <c r="CJ207" i="1"/>
  <c r="BX207" i="6" s="1"/>
  <c r="BE207" i="1"/>
  <c r="BD207" i="1"/>
  <c r="AK207" i="1"/>
  <c r="AC207" i="6" s="1"/>
  <c r="CK206" i="1"/>
  <c r="BY206" i="6" s="1"/>
  <c r="CJ206" i="1"/>
  <c r="BX206" i="6" s="1"/>
  <c r="BE206" i="1"/>
  <c r="BD206" i="1"/>
  <c r="AK206" i="1"/>
  <c r="AC206" i="6" s="1"/>
  <c r="CK205" i="1"/>
  <c r="BY205" i="6" s="1"/>
  <c r="CJ205" i="1"/>
  <c r="BX205" i="6" s="1"/>
  <c r="BE205" i="1"/>
  <c r="BD205" i="1"/>
  <c r="AK205" i="1"/>
  <c r="AC205" i="6" s="1"/>
  <c r="CK204" i="1"/>
  <c r="BY204" i="6" s="1"/>
  <c r="CJ204" i="1"/>
  <c r="BX204" i="6" s="1"/>
  <c r="BE204" i="1"/>
  <c r="BD204" i="1"/>
  <c r="AK204" i="1"/>
  <c r="AC204" i="6" s="1"/>
  <c r="CK203" i="1"/>
  <c r="BY203" i="6" s="1"/>
  <c r="CJ203" i="1"/>
  <c r="BX203" i="6" s="1"/>
  <c r="BE203" i="1"/>
  <c r="BD203" i="1"/>
  <c r="AK203" i="1"/>
  <c r="AC203" i="6" s="1"/>
  <c r="CK202" i="1"/>
  <c r="BY202" i="6" s="1"/>
  <c r="CJ202" i="1"/>
  <c r="BX202" i="6" s="1"/>
  <c r="BE202" i="1"/>
  <c r="BD202" i="1"/>
  <c r="AK202" i="1"/>
  <c r="AC202" i="6" s="1"/>
  <c r="CK201" i="1"/>
  <c r="BY201" i="6" s="1"/>
  <c r="CJ201" i="1"/>
  <c r="BX201" i="6" s="1"/>
  <c r="BE201" i="1"/>
  <c r="BD201" i="1"/>
  <c r="AK201" i="1"/>
  <c r="AC201" i="6" s="1"/>
  <c r="CK200" i="1"/>
  <c r="BY200" i="6" s="1"/>
  <c r="CJ200" i="1"/>
  <c r="BX200" i="6" s="1"/>
  <c r="BE200" i="1"/>
  <c r="BD200" i="1"/>
  <c r="AK200" i="1"/>
  <c r="AC200" i="6" s="1"/>
  <c r="CK199" i="1"/>
  <c r="BY199" i="6" s="1"/>
  <c r="CJ199" i="1"/>
  <c r="BX199" i="6" s="1"/>
  <c r="BE199" i="1"/>
  <c r="BD199" i="1"/>
  <c r="AK199" i="1"/>
  <c r="AC199" i="6" s="1"/>
  <c r="CK198" i="1"/>
  <c r="BY198" i="6" s="1"/>
  <c r="CJ198" i="1"/>
  <c r="BX198" i="6" s="1"/>
  <c r="BE198" i="1"/>
  <c r="BD198" i="1"/>
  <c r="AK198" i="1"/>
  <c r="AC198" i="6" s="1"/>
  <c r="CK197" i="1"/>
  <c r="BY197" i="6" s="1"/>
  <c r="CJ197" i="1"/>
  <c r="BX197" i="6" s="1"/>
  <c r="BE197" i="1"/>
  <c r="BD197" i="1"/>
  <c r="AK197" i="1"/>
  <c r="AC197" i="6" s="1"/>
  <c r="CK196" i="1"/>
  <c r="BY196" i="6" s="1"/>
  <c r="CJ196" i="1"/>
  <c r="BX196" i="6" s="1"/>
  <c r="BE196" i="1"/>
  <c r="BD196" i="1"/>
  <c r="AK196" i="1"/>
  <c r="AC196" i="6" s="1"/>
  <c r="CK195" i="1"/>
  <c r="BY195" i="6" s="1"/>
  <c r="CJ195" i="1"/>
  <c r="BX195" i="6" s="1"/>
  <c r="BE195" i="1"/>
  <c r="BD195" i="1"/>
  <c r="AK195" i="1"/>
  <c r="AC195" i="6" s="1"/>
  <c r="CK194" i="1"/>
  <c r="BY194" i="6" s="1"/>
  <c r="CJ194" i="1"/>
  <c r="BX194" i="6" s="1"/>
  <c r="BE194" i="1"/>
  <c r="BD194" i="1"/>
  <c r="AK194" i="1"/>
  <c r="AC194" i="6" s="1"/>
  <c r="CK193" i="1"/>
  <c r="BY193" i="6" s="1"/>
  <c r="CJ193" i="1"/>
  <c r="BX193" i="6" s="1"/>
  <c r="BE193" i="1"/>
  <c r="BD193" i="1"/>
  <c r="AK193" i="1"/>
  <c r="AC193" i="6" s="1"/>
  <c r="CK192" i="1"/>
  <c r="BY192" i="6" s="1"/>
  <c r="CJ192" i="1"/>
  <c r="BX192" i="6" s="1"/>
  <c r="BE192" i="1"/>
  <c r="BD192" i="1"/>
  <c r="AK192" i="1"/>
  <c r="AC192" i="6" s="1"/>
  <c r="CK191" i="1"/>
  <c r="BY191" i="6" s="1"/>
  <c r="CJ191" i="1"/>
  <c r="BX191" i="6" s="1"/>
  <c r="BE191" i="1"/>
  <c r="BD191" i="1"/>
  <c r="AK191" i="1"/>
  <c r="AC191" i="6" s="1"/>
  <c r="CK190" i="1"/>
  <c r="BY190" i="6" s="1"/>
  <c r="CJ190" i="1"/>
  <c r="BX190" i="6" s="1"/>
  <c r="BE190" i="1"/>
  <c r="BD190" i="1"/>
  <c r="AK190" i="1"/>
  <c r="AC190" i="6" s="1"/>
  <c r="CK189" i="1"/>
  <c r="BY189" i="6" s="1"/>
  <c r="CJ189" i="1"/>
  <c r="BX189" i="6" s="1"/>
  <c r="BE189" i="1"/>
  <c r="BD189" i="1"/>
  <c r="AK189" i="1"/>
  <c r="AC189" i="6" s="1"/>
  <c r="CK188" i="1"/>
  <c r="BY188" i="6" s="1"/>
  <c r="CJ188" i="1"/>
  <c r="BX188" i="6" s="1"/>
  <c r="BE188" i="1"/>
  <c r="BD188" i="1"/>
  <c r="AK188" i="1"/>
  <c r="AC188" i="6" s="1"/>
  <c r="CK187" i="1"/>
  <c r="BY187" i="6" s="1"/>
  <c r="CJ187" i="1"/>
  <c r="BX187" i="6" s="1"/>
  <c r="BE187" i="1"/>
  <c r="BD187" i="1"/>
  <c r="AK187" i="1"/>
  <c r="AC187" i="6" s="1"/>
  <c r="CK186" i="1"/>
  <c r="BY186" i="6" s="1"/>
  <c r="CJ186" i="1"/>
  <c r="BX186" i="6" s="1"/>
  <c r="BE186" i="1"/>
  <c r="BD186" i="1"/>
  <c r="AK186" i="1"/>
  <c r="AC186" i="6" s="1"/>
  <c r="CK185" i="1"/>
  <c r="BY185" i="6" s="1"/>
  <c r="CJ185" i="1"/>
  <c r="BX185" i="6" s="1"/>
  <c r="BE185" i="1"/>
  <c r="BD185" i="1"/>
  <c r="AK185" i="1"/>
  <c r="AC185" i="6" s="1"/>
  <c r="CK184" i="1"/>
  <c r="BY184" i="6" s="1"/>
  <c r="CJ184" i="1"/>
  <c r="BX184" i="6" s="1"/>
  <c r="BE184" i="1"/>
  <c r="BD184" i="1"/>
  <c r="AK184" i="1"/>
  <c r="AC184" i="6" s="1"/>
  <c r="CK183" i="1"/>
  <c r="BY183" i="6" s="1"/>
  <c r="CJ183" i="1"/>
  <c r="BX183" i="6" s="1"/>
  <c r="BE183" i="1"/>
  <c r="BD183" i="1"/>
  <c r="AK183" i="1"/>
  <c r="AC183" i="6" s="1"/>
  <c r="CK182" i="1"/>
  <c r="BY182" i="6" s="1"/>
  <c r="CJ182" i="1"/>
  <c r="BX182" i="6" s="1"/>
  <c r="BE182" i="1"/>
  <c r="BD182" i="1"/>
  <c r="AK182" i="1"/>
  <c r="AC182" i="6" s="1"/>
  <c r="CK181" i="1"/>
  <c r="BY181" i="6" s="1"/>
  <c r="CJ181" i="1"/>
  <c r="BX181" i="6" s="1"/>
  <c r="BE181" i="1"/>
  <c r="BD181" i="1"/>
  <c r="AK181" i="1"/>
  <c r="AC181" i="6" s="1"/>
  <c r="CK180" i="1"/>
  <c r="BY180" i="6" s="1"/>
  <c r="CJ180" i="1"/>
  <c r="BX180" i="6" s="1"/>
  <c r="BE180" i="1"/>
  <c r="BD180" i="1"/>
  <c r="AK180" i="1"/>
  <c r="AC180" i="6" s="1"/>
  <c r="CK179" i="1"/>
  <c r="BY179" i="6" s="1"/>
  <c r="CJ179" i="1"/>
  <c r="BX179" i="6" s="1"/>
  <c r="BE179" i="1"/>
  <c r="BD179" i="1"/>
  <c r="AK179" i="1"/>
  <c r="AC179" i="6" s="1"/>
  <c r="CK178" i="1"/>
  <c r="BY178" i="6" s="1"/>
  <c r="CJ178" i="1"/>
  <c r="BX178" i="6" s="1"/>
  <c r="BE178" i="1"/>
  <c r="BD178" i="1"/>
  <c r="AK178" i="1"/>
  <c r="AC178" i="6" s="1"/>
  <c r="CK177" i="1"/>
  <c r="BY177" i="6" s="1"/>
  <c r="CJ177" i="1"/>
  <c r="BX177" i="6" s="1"/>
  <c r="BE177" i="1"/>
  <c r="BD177" i="1"/>
  <c r="AK177" i="1"/>
  <c r="AC177" i="6" s="1"/>
  <c r="CK176" i="1"/>
  <c r="BY176" i="6" s="1"/>
  <c r="CJ176" i="1"/>
  <c r="BX176" i="6" s="1"/>
  <c r="BE176" i="1"/>
  <c r="BD176" i="1"/>
  <c r="AK176" i="1"/>
  <c r="AC176" i="6" s="1"/>
  <c r="CK175" i="1"/>
  <c r="BY175" i="6" s="1"/>
  <c r="CJ175" i="1"/>
  <c r="BX175" i="6" s="1"/>
  <c r="BE175" i="1"/>
  <c r="BD175" i="1"/>
  <c r="AK175" i="1"/>
  <c r="AC175" i="6" s="1"/>
  <c r="CK174" i="1"/>
  <c r="BY174" i="6" s="1"/>
  <c r="CJ174" i="1"/>
  <c r="BX174" i="6" s="1"/>
  <c r="BE174" i="1"/>
  <c r="BD174" i="1"/>
  <c r="AK174" i="1"/>
  <c r="AC174" i="6" s="1"/>
  <c r="CK173" i="1"/>
  <c r="BY173" i="6" s="1"/>
  <c r="CJ173" i="1"/>
  <c r="BX173" i="6" s="1"/>
  <c r="BE173" i="1"/>
  <c r="BD173" i="1"/>
  <c r="AK173" i="1"/>
  <c r="AC173" i="6" s="1"/>
  <c r="CK172" i="1"/>
  <c r="BY172" i="6" s="1"/>
  <c r="CJ172" i="1"/>
  <c r="BX172" i="6" s="1"/>
  <c r="BE172" i="1"/>
  <c r="BD172" i="1"/>
  <c r="AK172" i="1"/>
  <c r="AC172" i="6" s="1"/>
  <c r="CK171" i="1"/>
  <c r="BY171" i="6" s="1"/>
  <c r="CJ171" i="1"/>
  <c r="BX171" i="6" s="1"/>
  <c r="BE171" i="1"/>
  <c r="BD171" i="1"/>
  <c r="AK171" i="1"/>
  <c r="AC171" i="6" s="1"/>
  <c r="CK170" i="1"/>
  <c r="BY170" i="6" s="1"/>
  <c r="CJ170" i="1"/>
  <c r="BX170" i="6" s="1"/>
  <c r="BE170" i="1"/>
  <c r="BD170" i="1"/>
  <c r="AK170" i="1"/>
  <c r="AC170" i="6" s="1"/>
  <c r="CK169" i="1"/>
  <c r="BY169" i="6" s="1"/>
  <c r="CJ169" i="1"/>
  <c r="BX169" i="6" s="1"/>
  <c r="BE169" i="1"/>
  <c r="BD169" i="1"/>
  <c r="AK169" i="1"/>
  <c r="AC169" i="6" s="1"/>
  <c r="CK168" i="1"/>
  <c r="BY168" i="6" s="1"/>
  <c r="CJ168" i="1"/>
  <c r="BX168" i="6" s="1"/>
  <c r="BE168" i="1"/>
  <c r="BD168" i="1"/>
  <c r="AK168" i="1"/>
  <c r="AC168" i="6" s="1"/>
  <c r="CK167" i="1"/>
  <c r="BY167" i="6" s="1"/>
  <c r="CJ167" i="1"/>
  <c r="BX167" i="6" s="1"/>
  <c r="BE167" i="1"/>
  <c r="BD167" i="1"/>
  <c r="AK167" i="1"/>
  <c r="AC167" i="6" s="1"/>
  <c r="CK166" i="1"/>
  <c r="BY166" i="6" s="1"/>
  <c r="CJ166" i="1"/>
  <c r="BX166" i="6" s="1"/>
  <c r="BE166" i="1"/>
  <c r="BD166" i="1"/>
  <c r="AK166" i="1"/>
  <c r="AC166" i="6" s="1"/>
  <c r="CK165" i="1"/>
  <c r="BY165" i="6" s="1"/>
  <c r="CJ165" i="1"/>
  <c r="BX165" i="6" s="1"/>
  <c r="BE165" i="1"/>
  <c r="BD165" i="1"/>
  <c r="AK165" i="1"/>
  <c r="AC165" i="6" s="1"/>
  <c r="CK164" i="1"/>
  <c r="BY164" i="6" s="1"/>
  <c r="CJ164" i="1"/>
  <c r="BX164" i="6" s="1"/>
  <c r="BE164" i="1"/>
  <c r="BD164" i="1"/>
  <c r="AK164" i="1"/>
  <c r="AC164" i="6" s="1"/>
  <c r="CK163" i="1"/>
  <c r="BY163" i="6" s="1"/>
  <c r="CJ163" i="1"/>
  <c r="BX163" i="6" s="1"/>
  <c r="BE163" i="1"/>
  <c r="BD163" i="1"/>
  <c r="AK163" i="1"/>
  <c r="AC163" i="6" s="1"/>
  <c r="CK162" i="1"/>
  <c r="BY162" i="6" s="1"/>
  <c r="CJ162" i="1"/>
  <c r="BX162" i="6" s="1"/>
  <c r="BE162" i="1"/>
  <c r="BD162" i="1"/>
  <c r="AK162" i="1"/>
  <c r="AC162" i="6" s="1"/>
  <c r="CK161" i="1"/>
  <c r="BY161" i="6" s="1"/>
  <c r="CJ161" i="1"/>
  <c r="BX161" i="6" s="1"/>
  <c r="BE161" i="1"/>
  <c r="BD161" i="1"/>
  <c r="AK161" i="1"/>
  <c r="AC161" i="6" s="1"/>
  <c r="CK160" i="1"/>
  <c r="BY160" i="6" s="1"/>
  <c r="CJ160" i="1"/>
  <c r="BX160" i="6" s="1"/>
  <c r="BE160" i="1"/>
  <c r="BD160" i="1"/>
  <c r="AK160" i="1"/>
  <c r="AC160" i="6" s="1"/>
  <c r="CK159" i="1"/>
  <c r="BY159" i="6" s="1"/>
  <c r="CJ159" i="1"/>
  <c r="BX159" i="6" s="1"/>
  <c r="BE159" i="1"/>
  <c r="BD159" i="1"/>
  <c r="AK159" i="1"/>
  <c r="AC159" i="6" s="1"/>
  <c r="CK158" i="1"/>
  <c r="BY158" i="6" s="1"/>
  <c r="CJ158" i="1"/>
  <c r="BX158" i="6" s="1"/>
  <c r="BE158" i="1"/>
  <c r="BD158" i="1"/>
  <c r="AK158" i="1"/>
  <c r="AC158" i="6" s="1"/>
  <c r="CK157" i="1"/>
  <c r="BY157" i="6" s="1"/>
  <c r="CJ157" i="1"/>
  <c r="BX157" i="6" s="1"/>
  <c r="BE157" i="1"/>
  <c r="BD157" i="1"/>
  <c r="AK157" i="1"/>
  <c r="AC157" i="6" s="1"/>
  <c r="CK156" i="1"/>
  <c r="BY156" i="6" s="1"/>
  <c r="CJ156" i="1"/>
  <c r="BX156" i="6" s="1"/>
  <c r="BE156" i="1"/>
  <c r="BD156" i="1"/>
  <c r="AK156" i="1"/>
  <c r="AC156" i="6" s="1"/>
  <c r="CK155" i="1"/>
  <c r="BY155" i="6" s="1"/>
  <c r="CJ155" i="1"/>
  <c r="BX155" i="6" s="1"/>
  <c r="BE155" i="1"/>
  <c r="BD155" i="1"/>
  <c r="AK155" i="1"/>
  <c r="AC155" i="6" s="1"/>
  <c r="CK154" i="1"/>
  <c r="BY154" i="6" s="1"/>
  <c r="CJ154" i="1"/>
  <c r="BX154" i="6" s="1"/>
  <c r="BE154" i="1"/>
  <c r="BD154" i="1"/>
  <c r="AK154" i="1"/>
  <c r="AC154" i="6" s="1"/>
  <c r="CK153" i="1"/>
  <c r="BY153" i="6" s="1"/>
  <c r="CJ153" i="1"/>
  <c r="BX153" i="6" s="1"/>
  <c r="BE153" i="1"/>
  <c r="BD153" i="1"/>
  <c r="AK153" i="1"/>
  <c r="AC153" i="6" s="1"/>
  <c r="CK152" i="1"/>
  <c r="BY152" i="6" s="1"/>
  <c r="CJ152" i="1"/>
  <c r="BX152" i="6" s="1"/>
  <c r="BE152" i="1"/>
  <c r="BD152" i="1"/>
  <c r="AK152" i="1"/>
  <c r="AC152" i="6" s="1"/>
  <c r="CK151" i="1"/>
  <c r="BY151" i="6" s="1"/>
  <c r="CJ151" i="1"/>
  <c r="BX151" i="6" s="1"/>
  <c r="BE151" i="1"/>
  <c r="BD151" i="1"/>
  <c r="AK151" i="1"/>
  <c r="AC151" i="6" s="1"/>
  <c r="CK150" i="1"/>
  <c r="BY150" i="6" s="1"/>
  <c r="CJ150" i="1"/>
  <c r="BX150" i="6" s="1"/>
  <c r="BE150" i="1"/>
  <c r="BD150" i="1"/>
  <c r="AK150" i="1"/>
  <c r="AC150" i="6" s="1"/>
  <c r="CK149" i="1"/>
  <c r="BY149" i="6" s="1"/>
  <c r="CJ149" i="1"/>
  <c r="BX149" i="6" s="1"/>
  <c r="BE149" i="1"/>
  <c r="BD149" i="1"/>
  <c r="AK149" i="1"/>
  <c r="AC149" i="6" s="1"/>
  <c r="CK148" i="1"/>
  <c r="BY148" i="6" s="1"/>
  <c r="CJ148" i="1"/>
  <c r="BX148" i="6" s="1"/>
  <c r="BE148" i="1"/>
  <c r="BD148" i="1"/>
  <c r="AK148" i="1"/>
  <c r="AC148" i="6" s="1"/>
  <c r="CK147" i="1"/>
  <c r="BY147" i="6" s="1"/>
  <c r="CJ147" i="1"/>
  <c r="BX147" i="6" s="1"/>
  <c r="BE147" i="1"/>
  <c r="BD147" i="1"/>
  <c r="AK147" i="1"/>
  <c r="AC147" i="6" s="1"/>
  <c r="CK146" i="1"/>
  <c r="BY146" i="6" s="1"/>
  <c r="CJ146" i="1"/>
  <c r="BX146" i="6" s="1"/>
  <c r="BE146" i="1"/>
  <c r="BD146" i="1"/>
  <c r="AK146" i="1"/>
  <c r="AC146" i="6" s="1"/>
  <c r="CK145" i="1"/>
  <c r="BY145" i="6" s="1"/>
  <c r="CJ145" i="1"/>
  <c r="BX145" i="6" s="1"/>
  <c r="BE145" i="1"/>
  <c r="BD145" i="1"/>
  <c r="AK145" i="1"/>
  <c r="AC145" i="6" s="1"/>
  <c r="CK144" i="1"/>
  <c r="BY144" i="6" s="1"/>
  <c r="CJ144" i="1"/>
  <c r="BX144" i="6" s="1"/>
  <c r="BE144" i="1"/>
  <c r="BD144" i="1"/>
  <c r="AK144" i="1"/>
  <c r="AC144" i="6" s="1"/>
  <c r="CK143" i="1"/>
  <c r="BY143" i="6" s="1"/>
  <c r="CJ143" i="1"/>
  <c r="BX143" i="6" s="1"/>
  <c r="BE143" i="1"/>
  <c r="BD143" i="1"/>
  <c r="AK143" i="1"/>
  <c r="AC143" i="6" s="1"/>
  <c r="CK142" i="1"/>
  <c r="BY142" i="6" s="1"/>
  <c r="CJ142" i="1"/>
  <c r="BX142" i="6" s="1"/>
  <c r="BE142" i="1"/>
  <c r="BD142" i="1"/>
  <c r="AK142" i="1"/>
  <c r="AC142" i="6" s="1"/>
  <c r="CK141" i="1"/>
  <c r="BY141" i="6" s="1"/>
  <c r="CJ141" i="1"/>
  <c r="BX141" i="6" s="1"/>
  <c r="BE141" i="1"/>
  <c r="BD141" i="1"/>
  <c r="AK141" i="1"/>
  <c r="AC141" i="6" s="1"/>
  <c r="CK140" i="1"/>
  <c r="BY140" i="6" s="1"/>
  <c r="CJ140" i="1"/>
  <c r="BX140" i="6" s="1"/>
  <c r="BE140" i="1"/>
  <c r="BD140" i="1"/>
  <c r="AK140" i="1"/>
  <c r="AC140" i="6" s="1"/>
  <c r="CK139" i="1"/>
  <c r="BY139" i="6" s="1"/>
  <c r="CJ139" i="1"/>
  <c r="BX139" i="6" s="1"/>
  <c r="BE139" i="1"/>
  <c r="BD139" i="1"/>
  <c r="AK139" i="1"/>
  <c r="AC139" i="6" s="1"/>
  <c r="CK138" i="1"/>
  <c r="BY138" i="6" s="1"/>
  <c r="CJ138" i="1"/>
  <c r="BX138" i="6" s="1"/>
  <c r="BE138" i="1"/>
  <c r="BD138" i="1"/>
  <c r="AK138" i="1"/>
  <c r="AC138" i="6" s="1"/>
  <c r="CK137" i="1"/>
  <c r="BY137" i="6" s="1"/>
  <c r="CJ137" i="1"/>
  <c r="BX137" i="6" s="1"/>
  <c r="BE137" i="1"/>
  <c r="BD137" i="1"/>
  <c r="AK137" i="1"/>
  <c r="AC137" i="6" s="1"/>
  <c r="CK136" i="1"/>
  <c r="BY136" i="6" s="1"/>
  <c r="CJ136" i="1"/>
  <c r="BX136" i="6" s="1"/>
  <c r="BE136" i="1"/>
  <c r="BD136" i="1"/>
  <c r="AK136" i="1"/>
  <c r="AC136" i="6" s="1"/>
  <c r="CK135" i="1"/>
  <c r="BY135" i="6" s="1"/>
  <c r="CJ135" i="1"/>
  <c r="BX135" i="6" s="1"/>
  <c r="BE135" i="1"/>
  <c r="BD135" i="1"/>
  <c r="AK135" i="1"/>
  <c r="AC135" i="6" s="1"/>
  <c r="CK134" i="1"/>
  <c r="BY134" i="6" s="1"/>
  <c r="CJ134" i="1"/>
  <c r="BX134" i="6" s="1"/>
  <c r="BE134" i="1"/>
  <c r="BD134" i="1"/>
  <c r="AK134" i="1"/>
  <c r="AC134" i="6" s="1"/>
  <c r="CK133" i="1"/>
  <c r="BY133" i="6" s="1"/>
  <c r="CJ133" i="1"/>
  <c r="BX133" i="6" s="1"/>
  <c r="BE133" i="1"/>
  <c r="BD133" i="1"/>
  <c r="AK133" i="1"/>
  <c r="AC133" i="6" s="1"/>
  <c r="CK132" i="1"/>
  <c r="BY132" i="6" s="1"/>
  <c r="CJ132" i="1"/>
  <c r="BX132" i="6" s="1"/>
  <c r="BE132" i="1"/>
  <c r="BD132" i="1"/>
  <c r="AK132" i="1"/>
  <c r="AC132" i="6" s="1"/>
  <c r="CK131" i="1"/>
  <c r="BY131" i="6" s="1"/>
  <c r="CJ131" i="1"/>
  <c r="BX131" i="6" s="1"/>
  <c r="BE131" i="1"/>
  <c r="BD131" i="1"/>
  <c r="AK131" i="1"/>
  <c r="AC131" i="6" s="1"/>
  <c r="CK130" i="1"/>
  <c r="BY130" i="6" s="1"/>
  <c r="CJ130" i="1"/>
  <c r="BX130" i="6" s="1"/>
  <c r="BE130" i="1"/>
  <c r="BD130" i="1"/>
  <c r="AK130" i="1"/>
  <c r="AC130" i="6" s="1"/>
  <c r="CK129" i="1"/>
  <c r="BY129" i="6" s="1"/>
  <c r="CJ129" i="1"/>
  <c r="BX129" i="6" s="1"/>
  <c r="BE129" i="1"/>
  <c r="BD129" i="1"/>
  <c r="AK129" i="1"/>
  <c r="AC129" i="6" s="1"/>
  <c r="CK128" i="1"/>
  <c r="BY128" i="6" s="1"/>
  <c r="CJ128" i="1"/>
  <c r="BX128" i="6" s="1"/>
  <c r="BE128" i="1"/>
  <c r="BD128" i="1"/>
  <c r="AK128" i="1"/>
  <c r="AC128" i="6" s="1"/>
  <c r="CK127" i="1"/>
  <c r="BY127" i="6" s="1"/>
  <c r="CJ127" i="1"/>
  <c r="BX127" i="6" s="1"/>
  <c r="BE127" i="1"/>
  <c r="BD127" i="1"/>
  <c r="AK127" i="1"/>
  <c r="AC127" i="6" s="1"/>
  <c r="CK126" i="1"/>
  <c r="BY126" i="6" s="1"/>
  <c r="CJ126" i="1"/>
  <c r="BX126" i="6" s="1"/>
  <c r="BE126" i="1"/>
  <c r="BD126" i="1"/>
  <c r="AK126" i="1"/>
  <c r="AC126" i="6" s="1"/>
  <c r="CK125" i="1"/>
  <c r="BY125" i="6" s="1"/>
  <c r="CJ125" i="1"/>
  <c r="BX125" i="6" s="1"/>
  <c r="BE125" i="1"/>
  <c r="BD125" i="1"/>
  <c r="AK125" i="1"/>
  <c r="AC125" i="6" s="1"/>
  <c r="CK124" i="1"/>
  <c r="BY124" i="6" s="1"/>
  <c r="CJ124" i="1"/>
  <c r="BX124" i="6" s="1"/>
  <c r="BE124" i="1"/>
  <c r="BD124" i="1"/>
  <c r="AK124" i="1"/>
  <c r="AC124" i="6" s="1"/>
  <c r="CK123" i="1"/>
  <c r="BY123" i="6" s="1"/>
  <c r="CJ123" i="1"/>
  <c r="BX123" i="6" s="1"/>
  <c r="BE123" i="1"/>
  <c r="BD123" i="1"/>
  <c r="AK123" i="1"/>
  <c r="AC123" i="6" s="1"/>
  <c r="CK122" i="1"/>
  <c r="BY122" i="6" s="1"/>
  <c r="CJ122" i="1"/>
  <c r="BX122" i="6" s="1"/>
  <c r="BE122" i="1"/>
  <c r="BD122" i="1"/>
  <c r="AK122" i="1"/>
  <c r="AC122" i="6" s="1"/>
  <c r="CK121" i="1"/>
  <c r="BY121" i="6" s="1"/>
  <c r="CJ121" i="1"/>
  <c r="BX121" i="6" s="1"/>
  <c r="BE121" i="1"/>
  <c r="BD121" i="1"/>
  <c r="AK121" i="1"/>
  <c r="AC121" i="6" s="1"/>
  <c r="CK120" i="1"/>
  <c r="BY120" i="6" s="1"/>
  <c r="CJ120" i="1"/>
  <c r="BX120" i="6" s="1"/>
  <c r="BE120" i="1"/>
  <c r="BD120" i="1"/>
  <c r="AK120" i="1"/>
  <c r="AC120" i="6" s="1"/>
  <c r="CK119" i="1"/>
  <c r="BY119" i="6" s="1"/>
  <c r="CJ119" i="1"/>
  <c r="BX119" i="6" s="1"/>
  <c r="BE119" i="1"/>
  <c r="BD119" i="1"/>
  <c r="AK119" i="1"/>
  <c r="AC119" i="6" s="1"/>
  <c r="CK118" i="1"/>
  <c r="BY118" i="6" s="1"/>
  <c r="CJ118" i="1"/>
  <c r="BX118" i="6" s="1"/>
  <c r="BE118" i="1"/>
  <c r="BD118" i="1"/>
  <c r="AK118" i="1"/>
  <c r="AC118" i="6" s="1"/>
  <c r="CK117" i="1"/>
  <c r="BY117" i="6" s="1"/>
  <c r="CJ117" i="1"/>
  <c r="BX117" i="6" s="1"/>
  <c r="BE117" i="1"/>
  <c r="BD117" i="1"/>
  <c r="AK117" i="1"/>
  <c r="AC117" i="6" s="1"/>
  <c r="CK116" i="1"/>
  <c r="BY116" i="6" s="1"/>
  <c r="CJ116" i="1"/>
  <c r="BX116" i="6" s="1"/>
  <c r="BE116" i="1"/>
  <c r="BD116" i="1"/>
  <c r="AK116" i="1"/>
  <c r="AC116" i="6" s="1"/>
  <c r="CK115" i="1"/>
  <c r="BY115" i="6" s="1"/>
  <c r="CJ115" i="1"/>
  <c r="BX115" i="6" s="1"/>
  <c r="BE115" i="1"/>
  <c r="BD115" i="1"/>
  <c r="AK115" i="1"/>
  <c r="AC115" i="6" s="1"/>
  <c r="CK114" i="1"/>
  <c r="BY114" i="6" s="1"/>
  <c r="CJ114" i="1"/>
  <c r="BX114" i="6" s="1"/>
  <c r="BE114" i="1"/>
  <c r="BD114" i="1"/>
  <c r="AK114" i="1"/>
  <c r="AC114" i="6" s="1"/>
  <c r="CK113" i="1"/>
  <c r="BY113" i="6" s="1"/>
  <c r="CJ113" i="1"/>
  <c r="BX113" i="6" s="1"/>
  <c r="BE113" i="1"/>
  <c r="BD113" i="1"/>
  <c r="AK113" i="1"/>
  <c r="AC113" i="6" s="1"/>
  <c r="CK112" i="1"/>
  <c r="BY112" i="6" s="1"/>
  <c r="CJ112" i="1"/>
  <c r="BX112" i="6" s="1"/>
  <c r="BE112" i="1"/>
  <c r="BD112" i="1"/>
  <c r="AK112" i="1"/>
  <c r="AC112" i="6" s="1"/>
  <c r="CK111" i="1"/>
  <c r="BY111" i="6" s="1"/>
  <c r="CJ111" i="1"/>
  <c r="BX111" i="6" s="1"/>
  <c r="BE111" i="1"/>
  <c r="BD111" i="1"/>
  <c r="AK111" i="1"/>
  <c r="AC111" i="6" s="1"/>
  <c r="CK110" i="1"/>
  <c r="BY110" i="6" s="1"/>
  <c r="CJ110" i="1"/>
  <c r="BX110" i="6" s="1"/>
  <c r="BE110" i="1"/>
  <c r="BD110" i="1"/>
  <c r="AK110" i="1"/>
  <c r="AC110" i="6" s="1"/>
  <c r="CK109" i="1"/>
  <c r="BY109" i="6" s="1"/>
  <c r="CJ109" i="1"/>
  <c r="BX109" i="6" s="1"/>
  <c r="BE109" i="1"/>
  <c r="BD109" i="1"/>
  <c r="AK109" i="1"/>
  <c r="AC109" i="6" s="1"/>
  <c r="CK108" i="1"/>
  <c r="BY108" i="6" s="1"/>
  <c r="CJ108" i="1"/>
  <c r="BX108" i="6" s="1"/>
  <c r="BE108" i="1"/>
  <c r="BD108" i="1"/>
  <c r="AK108" i="1"/>
  <c r="AC108" i="6" s="1"/>
  <c r="CK107" i="1"/>
  <c r="BY107" i="6" s="1"/>
  <c r="CJ107" i="1"/>
  <c r="BX107" i="6" s="1"/>
  <c r="BE107" i="1"/>
  <c r="BD107" i="1"/>
  <c r="AK107" i="1"/>
  <c r="AC107" i="6" s="1"/>
  <c r="CK106" i="1"/>
  <c r="BY106" i="6" s="1"/>
  <c r="CJ106" i="1"/>
  <c r="BX106" i="6" s="1"/>
  <c r="BE106" i="1"/>
  <c r="BD106" i="1"/>
  <c r="AK106" i="1"/>
  <c r="AC106" i="6" s="1"/>
  <c r="CK105" i="1"/>
  <c r="BY105" i="6" s="1"/>
  <c r="CJ105" i="1"/>
  <c r="BX105" i="6" s="1"/>
  <c r="BE105" i="1"/>
  <c r="BD105" i="1"/>
  <c r="AK105" i="1"/>
  <c r="AC105" i="6" s="1"/>
  <c r="CK104" i="1"/>
  <c r="BY104" i="6" s="1"/>
  <c r="CJ104" i="1"/>
  <c r="BX104" i="6" s="1"/>
  <c r="BE104" i="1"/>
  <c r="BD104" i="1"/>
  <c r="AK104" i="1"/>
  <c r="AC104" i="6" s="1"/>
  <c r="CK103" i="1"/>
  <c r="BY103" i="6" s="1"/>
  <c r="CJ103" i="1"/>
  <c r="BX103" i="6" s="1"/>
  <c r="BE103" i="1"/>
  <c r="BD103" i="1"/>
  <c r="AK103" i="1"/>
  <c r="AC103" i="6" s="1"/>
  <c r="CK102" i="1"/>
  <c r="BY102" i="6" s="1"/>
  <c r="CJ102" i="1"/>
  <c r="BX102" i="6" s="1"/>
  <c r="BE102" i="1"/>
  <c r="BD102" i="1"/>
  <c r="AK102" i="1"/>
  <c r="AC102" i="6" s="1"/>
  <c r="CK101" i="1"/>
  <c r="BY101" i="6" s="1"/>
  <c r="CJ101" i="1"/>
  <c r="BX101" i="6" s="1"/>
  <c r="BE101" i="1"/>
  <c r="BD101" i="1"/>
  <c r="AK101" i="1"/>
  <c r="AC101" i="6" s="1"/>
  <c r="CK100" i="1"/>
  <c r="BY100" i="6" s="1"/>
  <c r="CJ100" i="1"/>
  <c r="BX100" i="6" s="1"/>
  <c r="BE100" i="1"/>
  <c r="BD100" i="1"/>
  <c r="AK100" i="1"/>
  <c r="AC100" i="6" s="1"/>
  <c r="CK99" i="1"/>
  <c r="BY99" i="6" s="1"/>
  <c r="CJ99" i="1"/>
  <c r="BX99" i="6" s="1"/>
  <c r="BE99" i="1"/>
  <c r="BD99" i="1"/>
  <c r="AK99" i="1"/>
  <c r="AC99" i="6" s="1"/>
  <c r="CK98" i="1"/>
  <c r="BY98" i="6" s="1"/>
  <c r="CJ98" i="1"/>
  <c r="BX98" i="6" s="1"/>
  <c r="BE98" i="1"/>
  <c r="BD98" i="1"/>
  <c r="AK98" i="1"/>
  <c r="AC98" i="6" s="1"/>
  <c r="CK97" i="1"/>
  <c r="BY97" i="6" s="1"/>
  <c r="CJ97" i="1"/>
  <c r="BX97" i="6" s="1"/>
  <c r="BE97" i="1"/>
  <c r="BD97" i="1"/>
  <c r="AK97" i="1"/>
  <c r="AC97" i="6" s="1"/>
  <c r="CK96" i="1"/>
  <c r="BY96" i="6" s="1"/>
  <c r="CJ96" i="1"/>
  <c r="BX96" i="6" s="1"/>
  <c r="BE96" i="1"/>
  <c r="BD96" i="1"/>
  <c r="AK96" i="1"/>
  <c r="AC96" i="6" s="1"/>
  <c r="CK95" i="1"/>
  <c r="BY95" i="6" s="1"/>
  <c r="CJ95" i="1"/>
  <c r="BX95" i="6" s="1"/>
  <c r="BE95" i="1"/>
  <c r="BD95" i="1"/>
  <c r="AK95" i="1"/>
  <c r="AC95" i="6" s="1"/>
  <c r="CK94" i="1"/>
  <c r="BY94" i="6" s="1"/>
  <c r="CJ94" i="1"/>
  <c r="BX94" i="6" s="1"/>
  <c r="BE94" i="1"/>
  <c r="BD94" i="1"/>
  <c r="AK94" i="1"/>
  <c r="AC94" i="6" s="1"/>
  <c r="CK93" i="1"/>
  <c r="BY93" i="6" s="1"/>
  <c r="CJ93" i="1"/>
  <c r="BX93" i="6" s="1"/>
  <c r="BE93" i="1"/>
  <c r="BD93" i="1"/>
  <c r="AK93" i="1"/>
  <c r="AC93" i="6" s="1"/>
  <c r="CK92" i="1"/>
  <c r="BY92" i="6" s="1"/>
  <c r="CJ92" i="1"/>
  <c r="BX92" i="6" s="1"/>
  <c r="BE92" i="1"/>
  <c r="BD92" i="1"/>
  <c r="AK92" i="1"/>
  <c r="AC92" i="6" s="1"/>
  <c r="CK91" i="1"/>
  <c r="BY91" i="6" s="1"/>
  <c r="CJ91" i="1"/>
  <c r="BX91" i="6" s="1"/>
  <c r="BE91" i="1"/>
  <c r="BD91" i="1"/>
  <c r="AK91" i="1"/>
  <c r="AC91" i="6" s="1"/>
  <c r="CK90" i="1"/>
  <c r="BY90" i="6" s="1"/>
  <c r="CJ90" i="1"/>
  <c r="BX90" i="6" s="1"/>
  <c r="BE90" i="1"/>
  <c r="BD90" i="1"/>
  <c r="AK90" i="1"/>
  <c r="AC90" i="6" s="1"/>
  <c r="CK89" i="1"/>
  <c r="BY89" i="6" s="1"/>
  <c r="CJ89" i="1"/>
  <c r="BX89" i="6" s="1"/>
  <c r="BE89" i="1"/>
  <c r="BD89" i="1"/>
  <c r="AK89" i="1"/>
  <c r="AC89" i="6" s="1"/>
  <c r="CK88" i="1"/>
  <c r="BY88" i="6" s="1"/>
  <c r="CJ88" i="1"/>
  <c r="BX88" i="6" s="1"/>
  <c r="BE88" i="1"/>
  <c r="BD88" i="1"/>
  <c r="AK88" i="1"/>
  <c r="AC88" i="6" s="1"/>
  <c r="CK87" i="1"/>
  <c r="BY87" i="6" s="1"/>
  <c r="CJ87" i="1"/>
  <c r="BX87" i="6" s="1"/>
  <c r="BE87" i="1"/>
  <c r="BD87" i="1"/>
  <c r="AK87" i="1"/>
  <c r="AC87" i="6" s="1"/>
  <c r="CK86" i="1"/>
  <c r="BY86" i="6" s="1"/>
  <c r="CJ86" i="1"/>
  <c r="BX86" i="6" s="1"/>
  <c r="BE86" i="1"/>
  <c r="BD86" i="1"/>
  <c r="AK86" i="1"/>
  <c r="AC86" i="6" s="1"/>
  <c r="CK85" i="1"/>
  <c r="BY85" i="6" s="1"/>
  <c r="CJ85" i="1"/>
  <c r="BE85" i="1"/>
  <c r="BD85" i="1"/>
  <c r="AK85" i="1"/>
  <c r="AC85" i="6" s="1"/>
  <c r="CK84" i="1"/>
  <c r="BY84" i="6" s="1"/>
  <c r="CJ84" i="1"/>
  <c r="BX84" i="6" s="1"/>
  <c r="BE84" i="1"/>
  <c r="BD84" i="1"/>
  <c r="AK84" i="1"/>
  <c r="AC84" i="6" s="1"/>
  <c r="CK83" i="1"/>
  <c r="BY83" i="6" s="1"/>
  <c r="CJ83" i="1"/>
  <c r="BX83" i="6" s="1"/>
  <c r="BE83" i="1"/>
  <c r="BD83" i="1"/>
  <c r="AK83" i="1"/>
  <c r="AC83" i="6" s="1"/>
  <c r="CK82" i="1"/>
  <c r="BY82" i="6" s="1"/>
  <c r="CJ82" i="1"/>
  <c r="BX82" i="6" s="1"/>
  <c r="BE82" i="1"/>
  <c r="BD82" i="1"/>
  <c r="AK82" i="1"/>
  <c r="AC82" i="6" s="1"/>
  <c r="CK81" i="1"/>
  <c r="BY81" i="6" s="1"/>
  <c r="CJ81" i="1"/>
  <c r="BX81" i="6" s="1"/>
  <c r="BE81" i="1"/>
  <c r="BD81" i="1"/>
  <c r="AK81" i="1"/>
  <c r="AC81" i="6" s="1"/>
  <c r="CK80" i="1"/>
  <c r="BY80" i="6" s="1"/>
  <c r="CJ80" i="1"/>
  <c r="BX80" i="6" s="1"/>
  <c r="BE80" i="1"/>
  <c r="BD80" i="1"/>
  <c r="AK80" i="1"/>
  <c r="AC80" i="6" s="1"/>
  <c r="CK79" i="1"/>
  <c r="BY79" i="6" s="1"/>
  <c r="CJ79" i="1"/>
  <c r="BX79" i="6" s="1"/>
  <c r="BE79" i="1"/>
  <c r="BD79" i="1"/>
  <c r="AK79" i="1"/>
  <c r="AC79" i="6" s="1"/>
  <c r="CK78" i="1"/>
  <c r="BY78" i="6" s="1"/>
  <c r="CJ78" i="1"/>
  <c r="BX78" i="6" s="1"/>
  <c r="BE78" i="1"/>
  <c r="BD78" i="1"/>
  <c r="AK78" i="1"/>
  <c r="AC78" i="6" s="1"/>
  <c r="CK77" i="1"/>
  <c r="BY77" i="6" s="1"/>
  <c r="CJ77" i="1"/>
  <c r="BX77" i="6" s="1"/>
  <c r="BE77" i="1"/>
  <c r="BD77" i="1"/>
  <c r="AK77" i="1"/>
  <c r="AC77" i="6" s="1"/>
  <c r="CK76" i="1"/>
  <c r="BY76" i="6" s="1"/>
  <c r="CJ76" i="1"/>
  <c r="BX76" i="6" s="1"/>
  <c r="BE76" i="1"/>
  <c r="BD76" i="1"/>
  <c r="AK76" i="1"/>
  <c r="AC76" i="6" s="1"/>
  <c r="CK75" i="1"/>
  <c r="BY75" i="6" s="1"/>
  <c r="CJ75" i="1"/>
  <c r="BX75" i="6" s="1"/>
  <c r="BE75" i="1"/>
  <c r="BD75" i="1"/>
  <c r="AK75" i="1"/>
  <c r="AC75" i="6" s="1"/>
  <c r="CK74" i="1"/>
  <c r="BY74" i="6" s="1"/>
  <c r="CJ74" i="1"/>
  <c r="BX74" i="6" s="1"/>
  <c r="BE74" i="1"/>
  <c r="BD74" i="1"/>
  <c r="AK74" i="1"/>
  <c r="AC74" i="6" s="1"/>
  <c r="CK73" i="1"/>
  <c r="BY73" i="6" s="1"/>
  <c r="CJ73" i="1"/>
  <c r="BX73" i="6" s="1"/>
  <c r="BE73" i="1"/>
  <c r="BD73" i="1"/>
  <c r="AK73" i="1"/>
  <c r="AC73" i="6" s="1"/>
  <c r="CK72" i="1"/>
  <c r="BY72" i="6" s="1"/>
  <c r="CJ72" i="1"/>
  <c r="BX72" i="6" s="1"/>
  <c r="BE72" i="1"/>
  <c r="BD72" i="1"/>
  <c r="AK72" i="1"/>
  <c r="AC72" i="6" s="1"/>
  <c r="CK71" i="1"/>
  <c r="BY71" i="6" s="1"/>
  <c r="CJ71" i="1"/>
  <c r="BX71" i="6" s="1"/>
  <c r="BE71" i="1"/>
  <c r="BD71" i="1"/>
  <c r="AK71" i="1"/>
  <c r="AC71" i="6" s="1"/>
  <c r="CK70" i="1"/>
  <c r="BY70" i="6" s="1"/>
  <c r="CJ70" i="1"/>
  <c r="BX70" i="6" s="1"/>
  <c r="BE70" i="1"/>
  <c r="BD70" i="1"/>
  <c r="AK70" i="1"/>
  <c r="AC70" i="6" s="1"/>
  <c r="CK69" i="1"/>
  <c r="BY69" i="6" s="1"/>
  <c r="CJ69" i="1"/>
  <c r="BX69" i="6" s="1"/>
  <c r="BE69" i="1"/>
  <c r="BD69" i="1"/>
  <c r="AK69" i="1"/>
  <c r="AC69" i="6" s="1"/>
  <c r="CK68" i="1"/>
  <c r="BY68" i="6" s="1"/>
  <c r="CJ68" i="1"/>
  <c r="BX68" i="6" s="1"/>
  <c r="BE68" i="1"/>
  <c r="BD68" i="1"/>
  <c r="AK68" i="1"/>
  <c r="AC68" i="6" s="1"/>
  <c r="CK67" i="1"/>
  <c r="BY67" i="6" s="1"/>
  <c r="CJ67" i="1"/>
  <c r="BX67" i="6" s="1"/>
  <c r="BE67" i="1"/>
  <c r="BD67" i="1"/>
  <c r="AK67" i="1"/>
  <c r="AC67" i="6" s="1"/>
  <c r="CK66" i="1"/>
  <c r="BY66" i="6" s="1"/>
  <c r="CJ66" i="1"/>
  <c r="BX66" i="6" s="1"/>
  <c r="BE66" i="1"/>
  <c r="BD66" i="1"/>
  <c r="AK66" i="1"/>
  <c r="AC66" i="6" s="1"/>
  <c r="CK65" i="1"/>
  <c r="BY65" i="6" s="1"/>
  <c r="CJ65" i="1"/>
  <c r="BX65" i="6" s="1"/>
  <c r="BE65" i="1"/>
  <c r="BD65" i="1"/>
  <c r="AK65" i="1"/>
  <c r="AC65" i="6" s="1"/>
  <c r="CK64" i="1"/>
  <c r="BY64" i="6" s="1"/>
  <c r="CJ64" i="1"/>
  <c r="BX64" i="6" s="1"/>
  <c r="BE64" i="1"/>
  <c r="BD64" i="1"/>
  <c r="AK64" i="1"/>
  <c r="AC64" i="6" s="1"/>
  <c r="CK63" i="1"/>
  <c r="BY63" i="6" s="1"/>
  <c r="CJ63" i="1"/>
  <c r="BX63" i="6" s="1"/>
  <c r="BE63" i="1"/>
  <c r="BD63" i="1"/>
  <c r="AK63" i="1"/>
  <c r="AC63" i="6" s="1"/>
  <c r="CK62" i="1"/>
  <c r="BY62" i="6" s="1"/>
  <c r="CJ62" i="1"/>
  <c r="BX62" i="6" s="1"/>
  <c r="BE62" i="1"/>
  <c r="BD62" i="1"/>
  <c r="AK62" i="1"/>
  <c r="AC62" i="6" s="1"/>
  <c r="CK61" i="1"/>
  <c r="BY61" i="6" s="1"/>
  <c r="CJ61" i="1"/>
  <c r="BX61" i="6" s="1"/>
  <c r="BE61" i="1"/>
  <c r="BD61" i="1"/>
  <c r="AK61" i="1"/>
  <c r="AC61" i="6" s="1"/>
  <c r="CK60" i="1"/>
  <c r="BY60" i="6" s="1"/>
  <c r="CJ60" i="1"/>
  <c r="BX60" i="6" s="1"/>
  <c r="BE60" i="1"/>
  <c r="BD60" i="1"/>
  <c r="AK60" i="1"/>
  <c r="AC60" i="6" s="1"/>
  <c r="CK59" i="1"/>
  <c r="BY59" i="6" s="1"/>
  <c r="CJ59" i="1"/>
  <c r="BX59" i="6" s="1"/>
  <c r="BE59" i="1"/>
  <c r="BD59" i="1"/>
  <c r="AK59" i="1"/>
  <c r="AC59" i="6" s="1"/>
  <c r="CK58" i="1"/>
  <c r="BY58" i="6" s="1"/>
  <c r="CJ58" i="1"/>
  <c r="BX58" i="6" s="1"/>
  <c r="BE58" i="1"/>
  <c r="BD58" i="1"/>
  <c r="AK58" i="1"/>
  <c r="AC58" i="6" s="1"/>
  <c r="CK57" i="1"/>
  <c r="BY57" i="6" s="1"/>
  <c r="CJ57" i="1"/>
  <c r="BX57" i="6" s="1"/>
  <c r="BE57" i="1"/>
  <c r="BD57" i="1"/>
  <c r="AK57" i="1"/>
  <c r="AC57" i="6" s="1"/>
  <c r="CK56" i="1"/>
  <c r="BY56" i="6" s="1"/>
  <c r="CJ56" i="1"/>
  <c r="BX56" i="6" s="1"/>
  <c r="BE56" i="1"/>
  <c r="BD56" i="1"/>
  <c r="AK56" i="1"/>
  <c r="AC56" i="6" s="1"/>
  <c r="CK55" i="1"/>
  <c r="BY55" i="6" s="1"/>
  <c r="CJ55" i="1"/>
  <c r="BX55" i="6" s="1"/>
  <c r="BE55" i="1"/>
  <c r="BD55" i="1"/>
  <c r="AK55" i="1"/>
  <c r="AC55" i="6" s="1"/>
  <c r="CK54" i="1"/>
  <c r="BY54" i="6" s="1"/>
  <c r="CJ54" i="1"/>
  <c r="BX54" i="6" s="1"/>
  <c r="BE54" i="1"/>
  <c r="BD54" i="1"/>
  <c r="AK54" i="1"/>
  <c r="AC54" i="6" s="1"/>
  <c r="CK53" i="1"/>
  <c r="BY53" i="6" s="1"/>
  <c r="CJ53" i="1"/>
  <c r="BX53" i="6" s="1"/>
  <c r="BE53" i="1"/>
  <c r="BD53" i="1"/>
  <c r="AK53" i="1"/>
  <c r="AC53" i="6" s="1"/>
  <c r="CK52" i="1"/>
  <c r="BY52" i="6" s="1"/>
  <c r="CJ52" i="1"/>
  <c r="BX52" i="6" s="1"/>
  <c r="BE52" i="1"/>
  <c r="BD52" i="1"/>
  <c r="AK52" i="1"/>
  <c r="AC52" i="6" s="1"/>
  <c r="CK51" i="1"/>
  <c r="BY51" i="6" s="1"/>
  <c r="CJ51" i="1"/>
  <c r="BX51" i="6" s="1"/>
  <c r="BE51" i="1"/>
  <c r="BD51" i="1"/>
  <c r="AK51" i="1"/>
  <c r="AC51" i="6" s="1"/>
  <c r="CK50" i="1"/>
  <c r="BY50" i="6" s="1"/>
  <c r="CJ50" i="1"/>
  <c r="BX50" i="6" s="1"/>
  <c r="BE50" i="1"/>
  <c r="BD50" i="1"/>
  <c r="AK50" i="1"/>
  <c r="AC50" i="6" s="1"/>
  <c r="CK49" i="1"/>
  <c r="BY49" i="6" s="1"/>
  <c r="CJ49" i="1"/>
  <c r="BX49" i="6" s="1"/>
  <c r="BE49" i="1"/>
  <c r="BD49" i="1"/>
  <c r="AK49" i="1"/>
  <c r="AC49" i="6" s="1"/>
  <c r="CK48" i="1"/>
  <c r="BY48" i="6" s="1"/>
  <c r="CJ48" i="1"/>
  <c r="BX48" i="6" s="1"/>
  <c r="BE48" i="1"/>
  <c r="BD48" i="1"/>
  <c r="AK48" i="1"/>
  <c r="AC48" i="6" s="1"/>
  <c r="CK47" i="1"/>
  <c r="BY47" i="6" s="1"/>
  <c r="CJ47" i="1"/>
  <c r="BX47" i="6" s="1"/>
  <c r="BE47" i="1"/>
  <c r="BD47" i="1"/>
  <c r="AK47" i="1"/>
  <c r="AC47" i="6" s="1"/>
  <c r="CK46" i="1"/>
  <c r="BY46" i="6" s="1"/>
  <c r="CJ46" i="1"/>
  <c r="BX46" i="6" s="1"/>
  <c r="BE46" i="1"/>
  <c r="BD46" i="1"/>
  <c r="AK46" i="1"/>
  <c r="AC46" i="6" s="1"/>
  <c r="CK45" i="1"/>
  <c r="BY45" i="6" s="1"/>
  <c r="CJ45" i="1"/>
  <c r="BX45" i="6" s="1"/>
  <c r="BE45" i="1"/>
  <c r="BD45" i="1"/>
  <c r="AK45" i="1"/>
  <c r="AC45" i="6" s="1"/>
  <c r="CK44" i="1"/>
  <c r="BY44" i="6" s="1"/>
  <c r="CJ44" i="1"/>
  <c r="BX44" i="6" s="1"/>
  <c r="BE44" i="1"/>
  <c r="BD44" i="1"/>
  <c r="AK44" i="1"/>
  <c r="AC44" i="6" s="1"/>
  <c r="CK43" i="1"/>
  <c r="BY43" i="6" s="1"/>
  <c r="CJ43" i="1"/>
  <c r="BX43" i="6" s="1"/>
  <c r="BE43" i="1"/>
  <c r="BD43" i="1"/>
  <c r="AK43" i="1"/>
  <c r="AC43" i="6" s="1"/>
  <c r="CK42" i="1"/>
  <c r="BY42" i="6" s="1"/>
  <c r="CJ42" i="1"/>
  <c r="BX42" i="6" s="1"/>
  <c r="BE42" i="1"/>
  <c r="BD42" i="1"/>
  <c r="AK42" i="1"/>
  <c r="AC42" i="6" s="1"/>
  <c r="CK41" i="1"/>
  <c r="BY41" i="6" s="1"/>
  <c r="CJ41" i="1"/>
  <c r="BX41" i="6" s="1"/>
  <c r="BE41" i="1"/>
  <c r="BD41" i="1"/>
  <c r="AK41" i="1"/>
  <c r="AC41" i="6" s="1"/>
  <c r="CK40" i="1"/>
  <c r="BY40" i="6" s="1"/>
  <c r="CJ40" i="1"/>
  <c r="BX40" i="6" s="1"/>
  <c r="BE40" i="1"/>
  <c r="BD40" i="1"/>
  <c r="AK40" i="1"/>
  <c r="AC40" i="6" s="1"/>
  <c r="CK39" i="1"/>
  <c r="BY39" i="6" s="1"/>
  <c r="CJ39" i="1"/>
  <c r="BX39" i="6" s="1"/>
  <c r="BE39" i="1"/>
  <c r="BD39" i="1"/>
  <c r="AK39" i="1"/>
  <c r="AC39" i="6" s="1"/>
  <c r="CK38" i="1"/>
  <c r="BY38" i="6" s="1"/>
  <c r="CJ38" i="1"/>
  <c r="BX38" i="6" s="1"/>
  <c r="BE38" i="1"/>
  <c r="BD38" i="1"/>
  <c r="AK38" i="1"/>
  <c r="AC38" i="6" s="1"/>
  <c r="CK37" i="1"/>
  <c r="BY37" i="6" s="1"/>
  <c r="CJ37" i="1"/>
  <c r="BX37" i="6" s="1"/>
  <c r="BE37" i="1"/>
  <c r="BD37" i="1"/>
  <c r="AK37" i="1"/>
  <c r="AC37" i="6" s="1"/>
  <c r="CK36" i="1"/>
  <c r="BY36" i="6" s="1"/>
  <c r="CJ36" i="1"/>
  <c r="BX36" i="6" s="1"/>
  <c r="BE36" i="1"/>
  <c r="BD36" i="1"/>
  <c r="AK36" i="1"/>
  <c r="AC36" i="6" s="1"/>
  <c r="CK35" i="1"/>
  <c r="BY35" i="6" s="1"/>
  <c r="CJ35" i="1"/>
  <c r="BX35" i="6" s="1"/>
  <c r="BE35" i="1"/>
  <c r="BD35" i="1"/>
  <c r="AK35" i="1"/>
  <c r="AC35" i="6" s="1"/>
  <c r="CK34" i="1"/>
  <c r="BY34" i="6" s="1"/>
  <c r="CJ34" i="1"/>
  <c r="BX34" i="6" s="1"/>
  <c r="BE34" i="1"/>
  <c r="BD34" i="1"/>
  <c r="AK34" i="1"/>
  <c r="AC34" i="6" s="1"/>
  <c r="CK33" i="1"/>
  <c r="BY33" i="6" s="1"/>
  <c r="CJ33" i="1"/>
  <c r="BX33" i="6" s="1"/>
  <c r="BE33" i="1"/>
  <c r="BD33" i="1"/>
  <c r="AK33" i="1"/>
  <c r="AC33" i="6" s="1"/>
  <c r="CK32" i="1"/>
  <c r="BY32" i="6" s="1"/>
  <c r="CJ32" i="1"/>
  <c r="BX32" i="6" s="1"/>
  <c r="BE32" i="1"/>
  <c r="BD32" i="1"/>
  <c r="AK32" i="1"/>
  <c r="AC32" i="6" s="1"/>
  <c r="CK31" i="1"/>
  <c r="BY31" i="6" s="1"/>
  <c r="CJ31" i="1"/>
  <c r="BX31" i="6" s="1"/>
  <c r="BE31" i="1"/>
  <c r="BD31" i="1"/>
  <c r="AK31" i="1"/>
  <c r="AC31" i="6" s="1"/>
  <c r="CK30" i="1"/>
  <c r="BY30" i="6" s="1"/>
  <c r="CJ30" i="1"/>
  <c r="BX30" i="6" s="1"/>
  <c r="BE30" i="1"/>
  <c r="BD30" i="1"/>
  <c r="AK30" i="1"/>
  <c r="AC30" i="6" s="1"/>
  <c r="CK29" i="1"/>
  <c r="BY29" i="6" s="1"/>
  <c r="CJ29" i="1"/>
  <c r="BX29" i="6" s="1"/>
  <c r="BE29" i="1"/>
  <c r="BD29" i="1"/>
  <c r="AK29" i="1"/>
  <c r="AC29" i="6" s="1"/>
  <c r="CK28" i="1"/>
  <c r="BY28" i="6" s="1"/>
  <c r="CJ28" i="1"/>
  <c r="BX28" i="6" s="1"/>
  <c r="BE28" i="1"/>
  <c r="BD28" i="1"/>
  <c r="AK28" i="1"/>
  <c r="AC28" i="6" s="1"/>
  <c r="CK27" i="1"/>
  <c r="BY27" i="6" s="1"/>
  <c r="CJ27" i="1"/>
  <c r="BX27" i="6" s="1"/>
  <c r="BE27" i="1"/>
  <c r="BD27" i="1"/>
  <c r="AK27" i="1"/>
  <c r="AC27" i="6" s="1"/>
  <c r="CK26" i="1"/>
  <c r="BY26" i="6" s="1"/>
  <c r="CJ26" i="1"/>
  <c r="BX26" i="6" s="1"/>
  <c r="BE26" i="1"/>
  <c r="BD26" i="1"/>
  <c r="AK26" i="1"/>
  <c r="AC26" i="6" s="1"/>
  <c r="CK25" i="1"/>
  <c r="BY25" i="6" s="1"/>
  <c r="CJ25" i="1"/>
  <c r="BX25" i="6" s="1"/>
  <c r="BE25" i="1"/>
  <c r="BD25" i="1"/>
  <c r="AK25" i="1"/>
  <c r="AC25" i="6" s="1"/>
  <c r="CK24" i="1"/>
  <c r="BY24" i="6" s="1"/>
  <c r="CJ24" i="1"/>
  <c r="BX24" i="6" s="1"/>
  <c r="BE24" i="1"/>
  <c r="BD24" i="1"/>
  <c r="AK24" i="1"/>
  <c r="AC24" i="6" s="1"/>
  <c r="CK23" i="1"/>
  <c r="BY23" i="6" s="1"/>
  <c r="CJ23" i="1"/>
  <c r="BX23" i="6" s="1"/>
  <c r="BE23" i="1"/>
  <c r="BD23" i="1"/>
  <c r="AK23" i="1"/>
  <c r="AC23" i="6" s="1"/>
  <c r="CK22" i="1"/>
  <c r="BY22" i="6" s="1"/>
  <c r="CJ22" i="1"/>
  <c r="BX22" i="6" s="1"/>
  <c r="BE22" i="1"/>
  <c r="BD22" i="1"/>
  <c r="AK22" i="1"/>
  <c r="AC22" i="6" s="1"/>
  <c r="CK21" i="1"/>
  <c r="BY21" i="6" s="1"/>
  <c r="CJ21" i="1"/>
  <c r="BX21" i="6" s="1"/>
  <c r="BE21" i="1"/>
  <c r="BD21" i="1"/>
  <c r="AK21" i="1"/>
  <c r="AC21" i="6" s="1"/>
  <c r="CK20" i="1"/>
  <c r="BY20" i="6" s="1"/>
  <c r="CJ20" i="1"/>
  <c r="BX20" i="6" s="1"/>
  <c r="BE20" i="1"/>
  <c r="BD20" i="1"/>
  <c r="AK20" i="1"/>
  <c r="AC20" i="6" s="1"/>
  <c r="CK19" i="1"/>
  <c r="BY19" i="6" s="1"/>
  <c r="CJ19" i="1"/>
  <c r="BX19" i="6" s="1"/>
  <c r="BE19" i="1"/>
  <c r="BD19" i="1"/>
  <c r="AK19" i="1"/>
  <c r="AC19" i="6" s="1"/>
  <c r="CK18" i="1"/>
  <c r="BY18" i="6" s="1"/>
  <c r="CJ18" i="1"/>
  <c r="BX18" i="6" s="1"/>
  <c r="BE18" i="1"/>
  <c r="BD18" i="1"/>
  <c r="AK18" i="1"/>
  <c r="AC18" i="6" s="1"/>
  <c r="CK17" i="1"/>
  <c r="BY17" i="6" s="1"/>
  <c r="CJ17" i="1"/>
  <c r="BX17" i="6" s="1"/>
  <c r="BE17" i="1"/>
  <c r="BD17" i="1"/>
  <c r="AK17" i="1"/>
  <c r="AC17" i="6" s="1"/>
  <c r="CK16" i="1"/>
  <c r="BY16" i="6" s="1"/>
  <c r="CJ16" i="1"/>
  <c r="BX16" i="6" s="1"/>
  <c r="BE16" i="1"/>
  <c r="BD16" i="1"/>
  <c r="AK16" i="1"/>
  <c r="AC16" i="6" s="1"/>
  <c r="CK15" i="1"/>
  <c r="BY15" i="6" s="1"/>
  <c r="CJ15" i="1"/>
  <c r="BX15" i="6" s="1"/>
  <c r="BE15" i="1"/>
  <c r="BD15" i="1"/>
  <c r="AK15" i="1"/>
  <c r="AC15" i="6" s="1"/>
  <c r="CK14" i="1"/>
  <c r="BY14" i="6" s="1"/>
  <c r="CJ14" i="1"/>
  <c r="BX14" i="6" s="1"/>
  <c r="BE14" i="1"/>
  <c r="BD14" i="1"/>
  <c r="AK14" i="1"/>
  <c r="AC14" i="6" s="1"/>
  <c r="CK13" i="1"/>
  <c r="BY13" i="6" s="1"/>
  <c r="CJ13" i="1"/>
  <c r="BX13" i="6" s="1"/>
  <c r="BE13" i="1"/>
  <c r="BD13" i="1"/>
  <c r="AK13" i="1"/>
  <c r="AC13" i="6" s="1"/>
  <c r="CK12" i="1"/>
  <c r="BY12" i="6" s="1"/>
  <c r="CJ12" i="1"/>
  <c r="BX12" i="6" s="1"/>
  <c r="BE12" i="1"/>
  <c r="BD12" i="1"/>
  <c r="AK12" i="1"/>
  <c r="AC12" i="6" s="1"/>
  <c r="CK11" i="1"/>
  <c r="BY11" i="6" s="1"/>
  <c r="CJ11" i="1"/>
  <c r="BX11" i="6" s="1"/>
  <c r="BE11" i="1"/>
  <c r="BD11" i="1"/>
  <c r="AK11" i="1"/>
  <c r="AC11" i="6" s="1"/>
  <c r="CK10" i="1"/>
  <c r="BY10" i="6" s="1"/>
  <c r="CJ10" i="1"/>
  <c r="BX10" i="6" s="1"/>
  <c r="BE10" i="1"/>
  <c r="BD10" i="1"/>
  <c r="AK10" i="1"/>
  <c r="AC10" i="6" s="1"/>
  <c r="CK9" i="1"/>
  <c r="BY9" i="6" s="1"/>
  <c r="CJ9" i="1"/>
  <c r="BX9" i="6" s="1"/>
  <c r="BE9" i="1"/>
  <c r="BD9" i="1"/>
  <c r="AK9" i="1"/>
  <c r="AC9" i="6" s="1"/>
  <c r="CK8" i="1"/>
  <c r="BY8" i="6" s="1"/>
  <c r="CJ8" i="1"/>
  <c r="BX8" i="6" s="1"/>
  <c r="BE8" i="1"/>
  <c r="BD8" i="1"/>
  <c r="AK8" i="1"/>
  <c r="AC8" i="6" s="1"/>
  <c r="CK7" i="1"/>
  <c r="BY7" i="6" s="1"/>
  <c r="CJ7" i="1"/>
  <c r="BX7" i="6" s="1"/>
  <c r="BE7" i="1"/>
  <c r="BD7" i="1"/>
  <c r="AK7" i="1"/>
  <c r="AC7" i="6" s="1"/>
  <c r="CK6" i="1"/>
  <c r="BY6" i="6" s="1"/>
  <c r="CJ6" i="1"/>
  <c r="BX6" i="6" s="1"/>
  <c r="BE6" i="1"/>
  <c r="BD6" i="1"/>
  <c r="AK6" i="1"/>
  <c r="AC6" i="6" s="1"/>
  <c r="CK5" i="1"/>
  <c r="BY5" i="6" s="1"/>
  <c r="CJ5" i="1"/>
  <c r="BE5" i="1"/>
  <c r="BD5" i="1"/>
  <c r="AK5" i="1"/>
  <c r="AC5" i="6" s="1"/>
  <c r="CK4" i="1"/>
  <c r="BY4" i="6" s="1"/>
  <c r="CJ4" i="1"/>
  <c r="BX4" i="6" s="1"/>
  <c r="BE4" i="1"/>
  <c r="BD4" i="1"/>
  <c r="AK4" i="1"/>
  <c r="AC4" i="6" s="1"/>
  <c r="CK3" i="1"/>
  <c r="BY3" i="6" s="1"/>
  <c r="CJ3" i="1"/>
  <c r="BX3" i="6" s="1"/>
  <c r="BE3" i="1"/>
  <c r="BD3" i="1"/>
  <c r="AK3" i="1"/>
  <c r="AC3" i="6" s="1"/>
  <c r="CK2" i="1"/>
  <c r="BY2" i="6" s="1"/>
  <c r="CJ2" i="1"/>
  <c r="BX2" i="6" s="1"/>
  <c r="BE2" i="1"/>
  <c r="AK2" i="1"/>
  <c r="AC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THIAGO AZEVEDO DE ARRUDA</author>
    <author/>
  </authors>
  <commentList>
    <comment ref="A1" authorId="0" shapeId="0" xr:uid="{304B1E33-22C4-46E4-B238-2772C38D6CAB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B1" authorId="0" shapeId="0" xr:uid="{37D4B0FB-9FC5-4830-A301-6C5A42CB44C7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C1" authorId="0" shapeId="0" xr:uid="{EE40153B-A216-4B61-9CD5-5F100EDBFB8E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D1" authorId="0" shapeId="0" xr:uid="{25802A24-2E7E-41E0-8DA6-B4D7DAB60D40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E1" authorId="0" shapeId="0" xr:uid="{A4343640-2866-452F-B6F3-5DE9DF80298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F1" authorId="0" shapeId="0" xr:uid="{1E4884C4-518B-42FC-9106-F95D0A3FE6F0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G1" authorId="0" shapeId="0" xr:uid="{B9445075-E74A-492E-9EF4-A8BB5B591EC7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H1" authorId="0" shapeId="0" xr:uid="{4804F514-0841-4B72-A5F2-E1F3C9F97610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I1" authorId="0" shapeId="0" xr:uid="{8E9F302C-1A9E-4546-919B-0C7D669624D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J1" authorId="0" shapeId="0" xr:uid="{5402DE2C-1901-4281-B115-881E413E9B0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K1" authorId="0" shapeId="0" xr:uid="{58C51D38-9684-4D9D-966C-95389172B14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L1" authorId="0" shapeId="0" xr:uid="{84E0D144-2D8E-40CF-BDC4-049730F9DA81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M1" authorId="0" shapeId="0" xr:uid="{ACD1C9C7-F760-40E9-8FEE-5B6E894906DD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N1" authorId="0" shapeId="0" xr:uid="{901B1E8F-C926-4DBD-B470-2A93D02E1B52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O1" authorId="0" shapeId="0" xr:uid="{487BFDD7-039B-4B3F-B06D-A48AF03B8AA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P1" authorId="0" shapeId="0" xr:uid="{57CC73C7-D5CE-42DE-AB70-3528950B50F9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Q1" authorId="0" shapeId="0" xr:uid="{BC360E80-9382-4EFB-88B2-F5D70223825F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R1" authorId="0" shapeId="0" xr:uid="{1721DC3A-6A1C-438C-ABA7-89EFCF388DFC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S1" authorId="0" shapeId="0" xr:uid="{9555C826-33B0-4D15-B03C-44299401034E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T1" authorId="0" shapeId="0" xr:uid="{F0929022-58D6-4C36-A3D4-9B9C7B60305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U1" authorId="0" shapeId="0" xr:uid="{04AD85C9-CEBA-4934-9CD7-CB34AEAB9F0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V1" authorId="0" shapeId="0" xr:uid="{534951E6-77C6-4FDB-8567-ED7BC32529BC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W1" authorId="0" shapeId="0" xr:uid="{E5EF1CB4-9D62-4E4A-9572-17A05281286E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X1" authorId="0" shapeId="0" xr:uid="{2BA84A70-ED6B-4109-B286-EB0C9BE5DD91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Y1" authorId="0" shapeId="0" xr:uid="{A563165E-9E51-4501-88D3-3F382BC7D47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Z1" authorId="0" shapeId="0" xr:uid="{788B36CE-0FB9-4C50-8E8A-8AB2E597B0F3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AA1" authorId="0" shapeId="0" xr:uid="{6D9165B1-6F19-4F7E-BF57-594A04DF1DFF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AB1" authorId="0" shapeId="0" xr:uid="{DC4A3088-330D-475F-B425-31284405549F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AC1" authorId="0" shapeId="0" xr:uid="{FC35A235-9DC1-494B-895A-9AB4C54E67BB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do perfil Renal</t>
        </r>
      </text>
    </comment>
    <comment ref="AR1" authorId="0" shapeId="0" xr:uid="{1D792D93-8DAD-4445-846F-A76DD2488C9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S1" authorId="0" shapeId="0" xr:uid="{F813AB6B-24DD-427A-A15A-78FE601EDE6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T1" authorId="0" shapeId="0" xr:uid="{6F9FDF10-A724-4B41-9922-694F55EFCD0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U1" authorId="0" shapeId="0" xr:uid="{400DF4C1-1632-4AA9-8626-D7179EDECA4C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V1" authorId="0" shapeId="0" xr:uid="{3907194D-26FD-4A1C-8D92-5BF0EEBEA9C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W1" authorId="0" shapeId="0" xr:uid="{727E79C3-DF69-4DEC-8BCB-D5003811644C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X1" authorId="0" shapeId="0" xr:uid="{5506460F-B316-48BB-9E62-796515F56F5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Y1" authorId="0" shapeId="0" xr:uid="{5E95AE69-6AD0-48FC-8D19-FE0CC3FD44C2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Z1" authorId="0" shapeId="0" xr:uid="{E43756CD-2EDD-481F-A7B1-C9FB43734ED3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A1" authorId="0" shapeId="0" xr:uid="{6BBD74E6-31F7-4858-B416-5357B5F7C1C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B1" authorId="0" shapeId="0" xr:uid="{DDD29001-94D1-43AD-B4B6-57521C248B93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C1" authorId="0" shapeId="0" xr:uid="{6746FB5E-530D-42DF-BBA6-AE3EBFB17D62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D1" authorId="0" shapeId="0" xr:uid="{58B16D36-85D5-4B04-8DD0-03331EF66149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E1" authorId="0" shapeId="0" xr:uid="{9A082489-8CE2-4421-9844-6C3AF8220B1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F1" authorId="0" shapeId="0" xr:uid="{261F903B-ABEC-41D4-BF75-C4285832992F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G1" authorId="0" shapeId="0" xr:uid="{D2CA2380-E3FC-4F4D-BAF2-A8359340DB01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H1" authorId="0" shapeId="0" xr:uid="{D00C77A8-DDAF-4731-B627-DE283BF49763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I1" authorId="0" shapeId="0" xr:uid="{AD4AD3D3-C87E-4BD4-89BF-7FB8DCAA2F9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J1" authorId="0" shapeId="0" xr:uid="{94FE72B4-DF8C-4351-8F20-011A77A0988D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K1" authorId="0" shapeId="0" xr:uid="{64312EDF-CC64-4B62-914E-D3A6E871F29F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L1" authorId="0" shapeId="0" xr:uid="{AFE06158-A0F5-48E4-892E-A8726FC66D7E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M1" authorId="0" shapeId="0" xr:uid="{FADD18EB-DC87-406B-841B-443D79924EBE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N1" authorId="0" shapeId="0" xr:uid="{96D2EBBB-2A33-4CBD-AA1C-75D849BDDE5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O1" authorId="0" shapeId="0" xr:uid="{C8292CF9-F4B6-4637-893F-EBAB5B5FA8E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P1" authorId="0" shapeId="0" xr:uid="{1129A8AD-A420-4135-B2F7-F1A8D85E96C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Q1" authorId="0" shapeId="0" xr:uid="{84C87A0F-1E32-46A3-8EDE-4365F58F0E1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R1" authorId="0" shapeId="0" xr:uid="{D7D23758-BC52-4A95-9F63-DE58DADE37C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S1" authorId="0" shapeId="0" xr:uid="{822D8933-3F72-499D-87C6-8C55A22DDE31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T1" authorId="0" shapeId="0" xr:uid="{7F160B98-C2B7-4A00-A067-5E71F1C7EDB2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U1" authorId="0" shapeId="0" xr:uid="{505D0E5D-A559-4919-A2F0-69E1A7A292B7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V1" authorId="0" shapeId="0" xr:uid="{BD0B1F29-D42D-4935-AE74-CC1EE378681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W1" authorId="0" shapeId="0" xr:uid="{BFF73716-B02C-41A8-8AD9-197C5249B56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X1" authorId="0" shapeId="0" xr:uid="{2809843B-7444-4377-A22A-52F5491DE40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BY1" authorId="0" shapeId="0" xr:uid="{B2729DF1-5029-485C-8598-7EB880A0371D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BZ1" authorId="0" shapeId="0" xr:uid="{F77FF3C8-270E-413F-9018-513391E9452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A1" authorId="0" shapeId="0" xr:uid="{62AF2371-AD87-4039-8756-3250BE6B5C91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B1" authorId="0" shapeId="0" xr:uid="{ECB53685-3184-42A9-830E-DCA37F8B082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C1" authorId="0" shapeId="0" xr:uid="{7DD6950E-7E8A-4214-941F-A6B1B20303B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D1" authorId="0" shapeId="0" xr:uid="{F6A23519-7ACD-49A9-9118-977B59067A9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E1" authorId="0" shapeId="0" xr:uid="{78A7AED6-82A5-4520-9645-0AE25B74E539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F1" authorId="0" shapeId="0" xr:uid="{9EC71785-249B-45D7-B990-1B0A95A8743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G1" authorId="0" shapeId="0" xr:uid="{79E8C2BA-6B4A-45F1-8C44-3E86F903A817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H1" authorId="0" shapeId="0" xr:uid="{AFAD3A69-FC17-41CC-A4C9-38C51590592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I1" authorId="0" shapeId="0" xr:uid="{D428C55B-C0CC-4D14-8DDF-CEC720F7E16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L1" authorId="0" shapeId="0" xr:uid="{C0D46C5D-86A4-4A34-A82C-375B7B87E82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M1" authorId="0" shapeId="0" xr:uid="{5BC5E9E4-8E18-4288-9E69-F7A074F194C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N1" authorId="0" shapeId="0" xr:uid="{96567FE5-2FEE-4043-9728-86C0A143DD27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O1" authorId="0" shapeId="0" xr:uid="{B7C6D52D-F6E5-4541-823F-E244F0FAFDF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P1" authorId="0" shapeId="0" xr:uid="{9A57B000-58E6-454C-9BFE-21C84E98A64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Q1" authorId="0" shapeId="0" xr:uid="{62AC1B92-13D4-4793-9051-1B4CC680FBA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R1" authorId="0" shapeId="0" xr:uid="{37CB890A-17CC-448C-8220-65031FB8AE9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BM73" authorId="1" shapeId="0" xr:uid="{00000000-0006-0000-0000-000013000000}">
      <text>
        <r>
          <rPr>
            <sz val="11"/>
            <color rgb="FF000000"/>
            <rFont val="Calibri"/>
            <scheme val="minor"/>
          </rPr>
          <t>======
ID#AAAAv6bJJug
VR    (2023-04-26 13:53:41)
Folhas com resultados impresso não se encontravam no fichário
	-Cíntia Verdan</t>
        </r>
      </text>
    </comment>
    <comment ref="BO73" authorId="1" shapeId="0" xr:uid="{00000000-0006-0000-0000-000009000000}">
      <text>
        <r>
          <rPr>
            <sz val="11"/>
            <color rgb="FF000000"/>
            <rFont val="Calibri"/>
            <scheme val="minor"/>
          </rPr>
          <t>======
ID#AAAAv6bJJvI
VR    (2023-04-26 13:53:41)
Folhas com resultados impresso não se encontravam no fichário
	-Cíntia Verdan</t>
        </r>
      </text>
    </comment>
    <comment ref="BQ73" authorId="1" shapeId="0" xr:uid="{00000000-0006-0000-0000-000018000000}">
      <text>
        <r>
          <rPr>
            <sz val="11"/>
            <color rgb="FF000000"/>
            <rFont val="Calibri"/>
            <scheme val="minor"/>
          </rPr>
          <t>======
ID#AAAAv6bJJuM
VR    (2023-04-26 13:53:41)
Folhas com resultados impresso não se encontravam no fichário
	-Cíntia Verdan</t>
        </r>
      </text>
    </comment>
    <comment ref="BS73" authorId="1" shapeId="0" xr:uid="{00000000-0006-0000-0000-000017000000}">
      <text>
        <r>
          <rPr>
            <sz val="11"/>
            <color rgb="FF000000"/>
            <rFont val="Calibri"/>
            <scheme val="minor"/>
          </rPr>
          <t>======
ID#AAAAv6bJJuQ
VR    (2023-04-26 13:53:41)
Folhas com resultados impresso não se encontravam no fichário
	-Cíntia Verdan</t>
        </r>
      </text>
    </comment>
    <comment ref="BU73" authorId="1" shapeId="0" xr:uid="{00000000-0006-0000-0000-000007000000}">
      <text>
        <r>
          <rPr>
            <sz val="11"/>
            <color rgb="FF000000"/>
            <rFont val="Calibri"/>
            <scheme val="minor"/>
          </rPr>
          <t>======
ID#AAAAv6bJJvQ
VR    (2023-04-26 13:53:41)
Folhas com resultados impresso não se encontravam no fichário
	-Cíntia Verdan</t>
        </r>
      </text>
    </comment>
    <comment ref="BY73" authorId="1" shapeId="0" xr:uid="{00000000-0006-0000-0000-000003000000}">
      <text>
        <r>
          <rPr>
            <sz val="11"/>
            <color rgb="FF000000"/>
            <rFont val="Calibri"/>
            <scheme val="minor"/>
          </rPr>
          <t>======
ID#AAAAv6bJJvg
VR    (2023-04-26 13:53:41)
Folhas com resultados impresso não se encontravam no fichário
	-Cíntia Verdan</t>
        </r>
      </text>
    </comment>
    <comment ref="CA73" authorId="1" shapeId="0" xr:uid="{00000000-0006-0000-0000-00000B000000}">
      <text>
        <r>
          <rPr>
            <sz val="11"/>
            <color rgb="FF000000"/>
            <rFont val="Calibri"/>
            <scheme val="minor"/>
          </rPr>
          <t>======
ID#AAAAv6bJJvA
VR    (2023-04-26 13:53:41)
Folhas com resultados impresso não se encontravam no fichário
	-Cíntia Verdan</t>
        </r>
      </text>
    </comment>
    <comment ref="CC73" authorId="1" shapeId="0" xr:uid="{00000000-0006-0000-0000-00000F000000}">
      <text>
        <r>
          <rPr>
            <sz val="11"/>
            <color rgb="FF000000"/>
            <rFont val="Calibri"/>
            <scheme val="minor"/>
          </rPr>
          <t>======
ID#AAAAv6bJJus
VR    (2023-04-26 13:53:41)
Folhas com resultados impresso não se encontravam no fichário
	-Cíntia Verdan</t>
        </r>
      </text>
    </comment>
    <comment ref="CE73" authorId="1" shapeId="0" xr:uid="{00000000-0006-0000-0000-000010000000}">
      <text>
        <r>
          <rPr>
            <sz val="11"/>
            <color rgb="FF000000"/>
            <rFont val="Calibri"/>
            <scheme val="minor"/>
          </rPr>
          <t>======
ID#AAAAv6bJJuw
VR    (2023-04-26 13:53:41)
Folhas com resultados impresso não se encontravam no fichário
	-Cíntia Verdan</t>
        </r>
      </text>
    </comment>
    <comment ref="CG73" authorId="1" shapeId="0" xr:uid="{00000000-0006-0000-0000-000005000000}">
      <text>
        <r>
          <rPr>
            <sz val="11"/>
            <color rgb="FF000000"/>
            <rFont val="Calibri"/>
            <scheme val="minor"/>
          </rPr>
          <t>======
ID#AAAAv6bJJvY
VR    (2023-04-26 13:53:41)
Folhas com resultados impresso não se encontravam no fichário
	-Cíntia Verdan</t>
        </r>
      </text>
    </comment>
    <comment ref="CI73" authorId="1" shapeId="0" xr:uid="{00000000-0006-0000-0000-00000E000000}">
      <text>
        <r>
          <rPr>
            <sz val="11"/>
            <color rgb="FF000000"/>
            <rFont val="Calibri"/>
            <scheme val="minor"/>
          </rPr>
          <t>======
ID#AAAAv6bJJu0
VR    (2023-04-26 13:53:41)
Folhas com resultados impresso não se encontravam no fichário
	-Cíntia Verdan</t>
        </r>
      </text>
    </comment>
    <comment ref="BG76" authorId="1" shapeId="0" xr:uid="{00000000-0006-0000-0000-000016000000}">
      <text>
        <r>
          <rPr>
            <sz val="11"/>
            <color rgb="FF000000"/>
            <rFont val="Calibri"/>
            <scheme val="minor"/>
          </rPr>
          <t>======
ID#AAAAv6bJJuU
VR    (2023-04-26 13:53:41)
Folhas com resultados impresso não se encontravam no fichário
	-Cíntia Verdan</t>
        </r>
      </text>
    </comment>
    <comment ref="BI76" authorId="1" shapeId="0" xr:uid="{00000000-0006-0000-0000-000011000000}">
      <text>
        <r>
          <rPr>
            <sz val="11"/>
            <color rgb="FF000000"/>
            <rFont val="Calibri"/>
            <scheme val="minor"/>
          </rPr>
          <t>======
ID#AAAAv6bJJuo
VR    (2023-04-26 13:53:41)
Folhas com resultados impresso não se encontravam no fichário
	-Cíntia Verdan</t>
        </r>
      </text>
    </comment>
    <comment ref="BK76" authorId="1" shapeId="0" xr:uid="{00000000-0006-0000-0000-000014000000}">
      <text>
        <r>
          <rPr>
            <sz val="11"/>
            <color rgb="FF000000"/>
            <rFont val="Calibri"/>
            <scheme val="minor"/>
          </rPr>
          <t>======
ID#AAAAv6bJJuc
VR    (2023-04-26 13:53:41)
Folhas com resultados impresso não se encontravam no fichário
	-Cíntia Verdan</t>
        </r>
      </text>
    </comment>
    <comment ref="BM76" authorId="1" shapeId="0" xr:uid="{00000000-0006-0000-0000-00000C000000}">
      <text>
        <r>
          <rPr>
            <sz val="11"/>
            <color rgb="FF000000"/>
            <rFont val="Calibri"/>
            <scheme val="minor"/>
          </rPr>
          <t>======
ID#AAAAv6bJJu8
VR    (2023-04-26 13:53:41)
Folhas com resultados impresso não se encontravam no fichário
	-Cíntia Verdan</t>
        </r>
      </text>
    </comment>
    <comment ref="BO76" authorId="1" shapeId="0" xr:uid="{00000000-0006-0000-0000-00000D000000}">
      <text>
        <r>
          <rPr>
            <sz val="11"/>
            <color rgb="FF000000"/>
            <rFont val="Calibri"/>
            <scheme val="minor"/>
          </rPr>
          <t>======
ID#AAAAv6bJJu4
VR    (2023-04-26 13:53:41)
Folhas com resultados impresso não se encontravam no fichário
	-Cíntia Verdan</t>
        </r>
      </text>
    </comment>
    <comment ref="BQ76" authorId="1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ID#AAAAv6bJJvo
VR    (2023-04-26 13:53:41)
Folhas com resultados impresso não se encontravam no fichário
	-Cíntia Verdan</t>
        </r>
      </text>
    </comment>
    <comment ref="BS76" authorId="1" shapeId="0" xr:uid="{00000000-0006-0000-0000-00000A000000}">
      <text>
        <r>
          <rPr>
            <sz val="11"/>
            <color rgb="FF000000"/>
            <rFont val="Calibri"/>
            <scheme val="minor"/>
          </rPr>
          <t>======
ID#AAAAv6bJJvE
VR    (2023-04-26 13:53:41)
Folhas com resultados impresso não se encontravam no fichário
	-Cíntia Verdan</t>
        </r>
      </text>
    </comment>
    <comment ref="BU76" authorId="1" shapeId="0" xr:uid="{00000000-0006-0000-0000-000002000000}">
      <text>
        <r>
          <rPr>
            <sz val="11"/>
            <color rgb="FF000000"/>
            <rFont val="Calibri"/>
            <scheme val="minor"/>
          </rPr>
          <t>======
ID#AAAAv6bJJvk
VR    (2023-04-26 13:53:41)
Folhas com resultados impresso não se encontravam no fichário
	-Cíntia Verdan</t>
        </r>
      </text>
    </comment>
    <comment ref="BY76" authorId="1" shapeId="0" xr:uid="{00000000-0006-0000-0000-000004000000}">
      <text>
        <r>
          <rPr>
            <sz val="11"/>
            <color rgb="FF000000"/>
            <rFont val="Calibri"/>
            <scheme val="minor"/>
          </rPr>
          <t>======
ID#AAAAv6bJJvc
VR    (2023-04-26 13:53:41)
Folhas com resultados impresso não se encontravam no fichário
	-Cíntia Verdan</t>
        </r>
      </text>
    </comment>
    <comment ref="CA76" authorId="1" shapeId="0" xr:uid="{00000000-0006-0000-0000-000019000000}">
      <text>
        <r>
          <rPr>
            <sz val="11"/>
            <color rgb="FF000000"/>
            <rFont val="Calibri"/>
            <scheme val="minor"/>
          </rPr>
          <t>======
ID#AAAAv6bJJuI
VR    (2023-04-26 13:53:41)
Folhas com resultados impresso não se encontravam no fichário
	-Cíntia Verdan</t>
        </r>
      </text>
    </comment>
    <comment ref="CC76" authorId="1" shapeId="0" xr:uid="{00000000-0006-0000-0000-000015000000}">
      <text>
        <r>
          <rPr>
            <sz val="11"/>
            <color rgb="FF000000"/>
            <rFont val="Calibri"/>
            <scheme val="minor"/>
          </rPr>
          <t>======
ID#AAAAv6bJJuY
VR    (2023-04-26 13:53:41)
Folhas com resultados impresso não se encontravam no fichário
	-Cíntia Verdan</t>
        </r>
      </text>
    </comment>
    <comment ref="CE76" authorId="1" shapeId="0" xr:uid="{00000000-0006-0000-0000-000012000000}">
      <text>
        <r>
          <rPr>
            <sz val="11"/>
            <color rgb="FF000000"/>
            <rFont val="Calibri"/>
            <scheme val="minor"/>
          </rPr>
          <t>======
ID#AAAAv6bJJuk
VR    (2023-04-26 13:53:41)
Folhas com resultados impresso não se encontravam no fichário
	-Cíntia Verdan</t>
        </r>
      </text>
    </comment>
    <comment ref="CG76" authorId="1" shapeId="0" xr:uid="{00000000-0006-0000-0000-000006000000}">
      <text>
        <r>
          <rPr>
            <sz val="11"/>
            <color rgb="FF000000"/>
            <rFont val="Calibri"/>
            <scheme val="minor"/>
          </rPr>
          <t>======
ID#AAAAv6bJJvU
VR    (2023-04-26 13:53:41)
Folhas com resultados impresso não se encontravam no fichário
	-Cíntia Verdan</t>
        </r>
      </text>
    </comment>
    <comment ref="CI76" authorId="1" shapeId="0" xr:uid="{00000000-0006-0000-0000-000008000000}">
      <text>
        <r>
          <rPr>
            <sz val="11"/>
            <color rgb="FF000000"/>
            <rFont val="Calibri"/>
            <scheme val="minor"/>
          </rPr>
          <t>======
ID#AAAAv6bJJvM
VR    (2023-04-26 13:53:41)
Folhas com resultados impresso não se encontravam no fichário
	-Cíntia Verdan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fpr69zX0r05IP0PeJyktKgeyfTg=="/>
    </ext>
  </extLst>
</comments>
</file>

<file path=xl/sharedStrings.xml><?xml version="1.0" encoding="utf-8"?>
<sst xmlns="http://schemas.openxmlformats.org/spreadsheetml/2006/main" count="3497" uniqueCount="456">
  <si>
    <t>Polimorfismos/ Análise de performance</t>
  </si>
  <si>
    <t>Marcadores de Dano muscular</t>
  </si>
  <si>
    <t>Marcadores hepáticos</t>
  </si>
  <si>
    <t>Perfil EletrolÍtico</t>
  </si>
  <si>
    <t>Série Vermelha</t>
  </si>
  <si>
    <t>Série Leucocitária</t>
  </si>
  <si>
    <t>Rabdomiólise</t>
  </si>
  <si>
    <t>Medidas Avaliadas no momento ZERO do curso (medida2)</t>
  </si>
  <si>
    <t>Aluno</t>
  </si>
  <si>
    <t>ACTN3</t>
  </si>
  <si>
    <t>AGT</t>
  </si>
  <si>
    <t>ECA</t>
  </si>
  <si>
    <t>BDKRB2</t>
  </si>
  <si>
    <t>Score Força%</t>
  </si>
  <si>
    <t>Score Resistência %</t>
  </si>
  <si>
    <t>Força</t>
  </si>
  <si>
    <t>Idade</t>
  </si>
  <si>
    <t>Peso Kg</t>
  </si>
  <si>
    <t>Cor da pele</t>
  </si>
  <si>
    <t>Pré CK (U/L)</t>
  </si>
  <si>
    <t>Pós CK (U/L)</t>
  </si>
  <si>
    <t>Pré CKMB U/L</t>
  </si>
  <si>
    <t>Pós CKMB U/L</t>
  </si>
  <si>
    <t>Pré Lactato (mmol/L)</t>
  </si>
  <si>
    <t>Pós Lactato (mmol/L)</t>
  </si>
  <si>
    <t>Pré LDH (U/L)</t>
  </si>
  <si>
    <t>Pós LDH (U/L)</t>
  </si>
  <si>
    <t>Pré AST (U/L)</t>
  </si>
  <si>
    <t>Pós AST (U/L)</t>
  </si>
  <si>
    <t>Pré Albumina (g/dL)</t>
  </si>
  <si>
    <t>Pós Albumina (g/dL)</t>
  </si>
  <si>
    <t>Pré TGP (g/dL)</t>
  </si>
  <si>
    <t>Pós TGP (g/dL)</t>
  </si>
  <si>
    <t>Pré GGT U/L</t>
  </si>
  <si>
    <t>Pós GGT U/L</t>
  </si>
  <si>
    <t>Pré Ac. Úrico (mg/dL)</t>
  </si>
  <si>
    <t>Pós Ac. Úrico (mg/dL)</t>
  </si>
  <si>
    <t>Pré TFG   (ml/min/1.73 m2)</t>
  </si>
  <si>
    <t>Pós TFG   (ml/min/1.73 m2)</t>
  </si>
  <si>
    <t>Pré Ureia mg/dL</t>
  </si>
  <si>
    <t>Pós Ureia mg/dL</t>
  </si>
  <si>
    <t>Pré creatinina mg/dL</t>
  </si>
  <si>
    <t>Pós creatinina mg/dL</t>
  </si>
  <si>
    <t>Delta CREATININA mg/dL</t>
  </si>
  <si>
    <t>Pré Fósforo mg/dL</t>
  </si>
  <si>
    <t>Pós Fósforo mg/dL</t>
  </si>
  <si>
    <t>Pré Proteína Total (g/dL)</t>
  </si>
  <si>
    <t>Pós Proteína Total (g/dL)</t>
  </si>
  <si>
    <t>Pré FE (ug/dL)</t>
  </si>
  <si>
    <t>Pós FE (ug/dL)</t>
  </si>
  <si>
    <t>Pré calcio mg/dL</t>
  </si>
  <si>
    <t>Pós calcio mg/dL</t>
  </si>
  <si>
    <t>Pré Potássio mmol/L</t>
  </si>
  <si>
    <t>Pós Potássio mmol/L</t>
  </si>
  <si>
    <t>Pré Sódio mmol/L</t>
  </si>
  <si>
    <t>Pós Sódio mmol/L</t>
  </si>
  <si>
    <t>Pré Magnésio mg/dL</t>
  </si>
  <si>
    <t>Pós Magnésio mg/dL</t>
  </si>
  <si>
    <t>Pré Cloro mmol/L</t>
  </si>
  <si>
    <t>Pós Cloro mmol/L</t>
  </si>
  <si>
    <t>Pré RCB 10^6/mm³</t>
  </si>
  <si>
    <t>Pós RCB 10^6/mm³</t>
  </si>
  <si>
    <t>Pré HGB g/dL</t>
  </si>
  <si>
    <t>Pós HGB g/dL</t>
  </si>
  <si>
    <t>Pré HCT %</t>
  </si>
  <si>
    <t>Pós HCT %</t>
  </si>
  <si>
    <t>Pré MCV fL</t>
  </si>
  <si>
    <t>Pós MCV fL</t>
  </si>
  <si>
    <t>Pré MCH pg</t>
  </si>
  <si>
    <t>Pós MCH pg</t>
  </si>
  <si>
    <t>Pré MCHC g/dL</t>
  </si>
  <si>
    <t>Pós MCHC g/dL</t>
  </si>
  <si>
    <t>Pré PLT 10³/mm³</t>
  </si>
  <si>
    <t>Pós PLT 10³/mm³</t>
  </si>
  <si>
    <t>Pré RDW %</t>
  </si>
  <si>
    <t>Pós RDW %</t>
  </si>
  <si>
    <t>Pré RET %</t>
  </si>
  <si>
    <t>Pós RET %</t>
  </si>
  <si>
    <t>Pré WBC 10³/mm³</t>
  </si>
  <si>
    <t>Pós WBC 10³/mm³</t>
  </si>
  <si>
    <t>Pré NEUT %</t>
  </si>
  <si>
    <t>Pós NEUT %</t>
  </si>
  <si>
    <t>Pré LINF %</t>
  </si>
  <si>
    <t>Pós LINF %</t>
  </si>
  <si>
    <t>Pré MONO %</t>
  </si>
  <si>
    <t>Pós MONO %</t>
  </si>
  <si>
    <t>Pré EOS %</t>
  </si>
  <si>
    <t>Pós EOS %</t>
  </si>
  <si>
    <t>Pré BASO %</t>
  </si>
  <si>
    <t>Pós BASO %</t>
  </si>
  <si>
    <t>massa magra</t>
  </si>
  <si>
    <t>MCT KG</t>
  </si>
  <si>
    <t>ESTATURA</t>
  </si>
  <si>
    <t>vo2max estimado</t>
  </si>
  <si>
    <t>Handgrip     Dom.</t>
  </si>
  <si>
    <t>Handgrip Cont.</t>
  </si>
  <si>
    <t>% gordura</t>
  </si>
  <si>
    <t>XX</t>
  </si>
  <si>
    <t>MT</t>
  </si>
  <si>
    <t>ID</t>
  </si>
  <si>
    <t>(-9,-9)</t>
  </si>
  <si>
    <t>3155</t>
  </si>
  <si>
    <t>RR</t>
  </si>
  <si>
    <t>II</t>
  </si>
  <si>
    <t>(+9,-9)</t>
  </si>
  <si>
    <t>3156</t>
  </si>
  <si>
    <t>RX</t>
  </si>
  <si>
    <t>MM</t>
  </si>
  <si>
    <t>(+9,+9)</t>
  </si>
  <si>
    <t>3159</t>
  </si>
  <si>
    <t>TT</t>
  </si>
  <si>
    <t>DD</t>
  </si>
  <si>
    <t>-</t>
  </si>
  <si>
    <t>3165</t>
  </si>
  <si>
    <t>3169</t>
  </si>
  <si>
    <t>3175</t>
  </si>
  <si>
    <t>3180</t>
  </si>
  <si>
    <t>3181</t>
  </si>
  <si>
    <t>3183</t>
  </si>
  <si>
    <t>3184</t>
  </si>
  <si>
    <t>3185</t>
  </si>
  <si>
    <t>3186</t>
  </si>
  <si>
    <t>3187</t>
  </si>
  <si>
    <t>3189</t>
  </si>
  <si>
    <t>3190</t>
  </si>
  <si>
    <t>3192</t>
  </si>
  <si>
    <t>3193</t>
  </si>
  <si>
    <t>3194</t>
  </si>
  <si>
    <t>3195</t>
  </si>
  <si>
    <t>3196</t>
  </si>
  <si>
    <t>0</t>
  </si>
  <si>
    <t>116.4</t>
  </si>
  <si>
    <t>(+9, +9)</t>
  </si>
  <si>
    <t>(-9 , -9)</t>
  </si>
  <si>
    <t>(+9, -9)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</si>
  <si>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</si>
  <si>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</si>
  <si>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</si>
  <si>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</si>
  <si>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</si>
  <si>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</si>
  <si>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</si>
  <si>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</si>
  <si>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</si>
  <si>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3246</t>
  </si>
  <si>
    <t>3247</t>
  </si>
  <si>
    <t>3248</t>
  </si>
  <si>
    <t>3249</t>
  </si>
  <si>
    <t>3250</t>
  </si>
  <si>
    <t>3251</t>
  </si>
  <si>
    <t>3254</t>
  </si>
  <si>
    <t>3255</t>
  </si>
  <si>
    <t>3256</t>
  </si>
  <si>
    <t>3257</t>
  </si>
  <si>
    <t>3258</t>
  </si>
  <si>
    <t>3259</t>
  </si>
  <si>
    <t>3260</t>
  </si>
  <si>
    <t>fim 2022</t>
  </si>
  <si>
    <t>3114</t>
  </si>
  <si>
    <t>3116</t>
  </si>
  <si>
    <t>3119</t>
  </si>
  <si>
    <t>(-9, -9)</t>
  </si>
  <si>
    <t>3122</t>
  </si>
  <si>
    <t>3125</t>
  </si>
  <si>
    <t>3128</t>
  </si>
  <si>
    <t>3129</t>
  </si>
  <si>
    <t>3134</t>
  </si>
  <si>
    <t>3136</t>
  </si>
  <si>
    <t>3138</t>
  </si>
  <si>
    <t>3143</t>
  </si>
  <si>
    <t>3089</t>
  </si>
  <si>
    <t xml:space="preserve">RX </t>
  </si>
  <si>
    <t>3090</t>
  </si>
  <si>
    <t>3091</t>
  </si>
  <si>
    <t>3092</t>
  </si>
  <si>
    <t>3093</t>
  </si>
  <si>
    <t>3094</t>
  </si>
  <si>
    <t>3095</t>
  </si>
  <si>
    <t>3102</t>
  </si>
  <si>
    <t>3103</t>
  </si>
  <si>
    <t>3105</t>
  </si>
  <si>
    <t>3106</t>
  </si>
  <si>
    <t>3108</t>
  </si>
  <si>
    <t>105.1</t>
  </si>
  <si>
    <t>118.6</t>
  </si>
  <si>
    <t>76.7</t>
  </si>
  <si>
    <t>90.3</t>
  </si>
  <si>
    <t>81.4</t>
  </si>
  <si>
    <t>114.9</t>
  </si>
  <si>
    <t>127.1</t>
  </si>
  <si>
    <t>92.0</t>
  </si>
  <si>
    <t>93.2</t>
  </si>
  <si>
    <t>84.5</t>
  </si>
  <si>
    <t>64.6</t>
  </si>
  <si>
    <t>101.3</t>
  </si>
  <si>
    <t>96.9</t>
  </si>
  <si>
    <t>92.2</t>
  </si>
  <si>
    <t>106.5</t>
  </si>
  <si>
    <t>121.6</t>
  </si>
  <si>
    <t>131.1</t>
  </si>
  <si>
    <t>102.6</t>
  </si>
  <si>
    <t>73.2</t>
  </si>
  <si>
    <t>DADOS NÃO DIGITADOS</t>
  </si>
  <si>
    <t>NÃO CONSTA</t>
  </si>
  <si>
    <t>73,16</t>
  </si>
  <si>
    <t>51,41</t>
  </si>
  <si>
    <t>9,85</t>
  </si>
  <si>
    <t>63,20</t>
  </si>
  <si>
    <t>51,73</t>
  </si>
  <si>
    <t>16,73</t>
  </si>
  <si>
    <t>58,28</t>
  </si>
  <si>
    <t>53,98</t>
  </si>
  <si>
    <t>10,48</t>
  </si>
  <si>
    <t>76,30</t>
  </si>
  <si>
    <t>51,21</t>
  </si>
  <si>
    <t>13,78</t>
  </si>
  <si>
    <t>49,86</t>
  </si>
  <si>
    <t>9,59</t>
  </si>
  <si>
    <t>67,04</t>
  </si>
  <si>
    <t>50,63</t>
  </si>
  <si>
    <t>18,74</t>
  </si>
  <si>
    <t>69,76</t>
  </si>
  <si>
    <t>52,21</t>
  </si>
  <si>
    <t>10,90</t>
  </si>
  <si>
    <t>69,68</t>
  </si>
  <si>
    <t>52,07</t>
  </si>
  <si>
    <t>10,67</t>
  </si>
  <si>
    <t>61,26</t>
  </si>
  <si>
    <t>50,01</t>
  </si>
  <si>
    <t>23,04</t>
  </si>
  <si>
    <t>62,24</t>
  </si>
  <si>
    <t>48,35</t>
  </si>
  <si>
    <t>20,72</t>
  </si>
  <si>
    <t>83,68</t>
  </si>
  <si>
    <t>43,08</t>
  </si>
  <si>
    <t>18,37</t>
  </si>
  <si>
    <t>65,06</t>
  </si>
  <si>
    <t>47,31</t>
  </si>
  <si>
    <t>20,07</t>
  </si>
  <si>
    <t>67,99</t>
  </si>
  <si>
    <t>50,97</t>
  </si>
  <si>
    <t>12,16</t>
  </si>
  <si>
    <t>76,28</t>
  </si>
  <si>
    <t>47,64</t>
  </si>
  <si>
    <t>16,27</t>
  </si>
  <si>
    <t>64,09</t>
  </si>
  <si>
    <t>53,22</t>
  </si>
  <si>
    <t>13,50</t>
  </si>
  <si>
    <t>74,33</t>
  </si>
  <si>
    <t>49,88</t>
  </si>
  <si>
    <t>11,51</t>
  </si>
  <si>
    <t>74,60</t>
  </si>
  <si>
    <t>46,84</t>
  </si>
  <si>
    <t>16,18</t>
  </si>
  <si>
    <t>64,17</t>
  </si>
  <si>
    <t>48,78</t>
  </si>
  <si>
    <t>23,83</t>
  </si>
  <si>
    <t>62,81</t>
  </si>
  <si>
    <t>49,28</t>
  </si>
  <si>
    <t>10,01</t>
  </si>
  <si>
    <t>67,27</t>
  </si>
  <si>
    <t>48,25</t>
  </si>
  <si>
    <t>11,48</t>
  </si>
  <si>
    <t>67,38</t>
  </si>
  <si>
    <t>50,83</t>
  </si>
  <si>
    <t>20,17</t>
  </si>
  <si>
    <t>67,39</t>
  </si>
  <si>
    <t>53,53</t>
  </si>
  <si>
    <t>10,86</t>
  </si>
  <si>
    <t>63,85</t>
  </si>
  <si>
    <t>47,85</t>
  </si>
  <si>
    <t>20,03</t>
  </si>
  <si>
    <t>68,72</t>
  </si>
  <si>
    <t>50,44</t>
  </si>
  <si>
    <t>7,02</t>
  </si>
  <si>
    <t>72,07</t>
  </si>
  <si>
    <t>48,31</t>
  </si>
  <si>
    <t>19,30</t>
  </si>
  <si>
    <t>73,96</t>
  </si>
  <si>
    <t>49,90</t>
  </si>
  <si>
    <t>7,20</t>
  </si>
  <si>
    <t>53,23</t>
  </si>
  <si>
    <t>50,91</t>
  </si>
  <si>
    <t>23,96</t>
  </si>
  <si>
    <t>63,50</t>
  </si>
  <si>
    <t>49,72</t>
  </si>
  <si>
    <t>10,94</t>
  </si>
  <si>
    <t>63,79</t>
  </si>
  <si>
    <t>48,90</t>
  </si>
  <si>
    <t>15,12</t>
  </si>
  <si>
    <t>72,43</t>
  </si>
  <si>
    <t>5,13</t>
  </si>
  <si>
    <t>60,89</t>
  </si>
  <si>
    <t>48,83</t>
  </si>
  <si>
    <t>17,27</t>
  </si>
  <si>
    <t>79,64</t>
  </si>
  <si>
    <t>49,25</t>
  </si>
  <si>
    <t>10,96</t>
  </si>
  <si>
    <t>63,73</t>
  </si>
  <si>
    <t>50,68</t>
  </si>
  <si>
    <t>16,58</t>
  </si>
  <si>
    <t>68,69</t>
  </si>
  <si>
    <t>51,43</t>
  </si>
  <si>
    <t>17,24</t>
  </si>
  <si>
    <t>76,10</t>
  </si>
  <si>
    <t>49,52</t>
  </si>
  <si>
    <t>13,91</t>
  </si>
  <si>
    <t>61,18</t>
  </si>
  <si>
    <t>49,81</t>
  </si>
  <si>
    <t>8,56</t>
  </si>
  <si>
    <t>64,98</t>
  </si>
  <si>
    <t>52,06</t>
  </si>
  <si>
    <t>19,38</t>
  </si>
  <si>
    <t>76,09</t>
  </si>
  <si>
    <t>50,87</t>
  </si>
  <si>
    <t>7,77</t>
  </si>
  <si>
    <t>64,56</t>
  </si>
  <si>
    <t>50,07</t>
  </si>
  <si>
    <t>15,83</t>
  </si>
  <si>
    <t>62,79</t>
  </si>
  <si>
    <t>52,38</t>
  </si>
  <si>
    <t>22,10</t>
  </si>
  <si>
    <t>74,77</t>
  </si>
  <si>
    <t>47,83</t>
  </si>
  <si>
    <t>13,66</t>
  </si>
  <si>
    <t>71,26</t>
  </si>
  <si>
    <t>54,04</t>
  </si>
  <si>
    <t>10,37</t>
  </si>
  <si>
    <t>75,22</t>
  </si>
  <si>
    <t>44,09</t>
  </si>
  <si>
    <t>23,09</t>
  </si>
  <si>
    <t>68,53</t>
  </si>
  <si>
    <t>51,29</t>
  </si>
  <si>
    <t>13,69</t>
  </si>
  <si>
    <t>69,40</t>
  </si>
  <si>
    <t>51,39</t>
  </si>
  <si>
    <t>10,34</t>
  </si>
  <si>
    <t>60,19</t>
  </si>
  <si>
    <t>54,08</t>
  </si>
  <si>
    <t>13,02</t>
  </si>
  <si>
    <t>67,44</t>
  </si>
  <si>
    <t>53,11</t>
  </si>
  <si>
    <t>11,14</t>
  </si>
  <si>
    <t>74,30</t>
  </si>
  <si>
    <t>48,75</t>
  </si>
  <si>
    <t>18,44</t>
  </si>
  <si>
    <t>79,00</t>
  </si>
  <si>
    <t>49,85</t>
  </si>
  <si>
    <t>8,89</t>
  </si>
  <si>
    <t>81,74</t>
  </si>
  <si>
    <t>51,22</t>
  </si>
  <si>
    <t>8,98</t>
  </si>
  <si>
    <t>67,23</t>
  </si>
  <si>
    <t>52,20</t>
  </si>
  <si>
    <t>76,40</t>
  </si>
  <si>
    <t>53,54</t>
  </si>
  <si>
    <t>7,73</t>
  </si>
  <si>
    <t>68,85</t>
  </si>
  <si>
    <t>51,51</t>
  </si>
  <si>
    <t>7,46</t>
  </si>
  <si>
    <t>65,80</t>
  </si>
  <si>
    <t>12,39</t>
  </si>
  <si>
    <t>54,82</t>
  </si>
  <si>
    <t>51,57</t>
  </si>
  <si>
    <t>9,24</t>
  </si>
  <si>
    <t>69,35</t>
  </si>
  <si>
    <t>7,29</t>
  </si>
  <si>
    <t>74,27</t>
  </si>
  <si>
    <t>50,56</t>
  </si>
  <si>
    <t>10,20</t>
  </si>
  <si>
    <t>70,18</t>
  </si>
  <si>
    <t>51,80</t>
  </si>
  <si>
    <t>12,82</t>
  </si>
  <si>
    <t>75,16</t>
  </si>
  <si>
    <t>53,41</t>
  </si>
  <si>
    <t>12,40</t>
  </si>
  <si>
    <t>ñ consta</t>
  </si>
  <si>
    <t>Ñ FOI DOSADO</t>
  </si>
  <si>
    <t>Marcadores de Dano Renal</t>
  </si>
  <si>
    <t xml:space="preserve">Pré Lactato </t>
  </si>
  <si>
    <t xml:space="preserve">Pré Albumina </t>
  </si>
  <si>
    <t xml:space="preserve">Pré Ac. Úrico </t>
  </si>
  <si>
    <t xml:space="preserve">Pré TFG   </t>
  </si>
  <si>
    <t xml:space="preserve">Pré creatinina </t>
  </si>
  <si>
    <t xml:space="preserve">Pré Fósforo </t>
  </si>
  <si>
    <t>Pré Prot T (g/dL)</t>
  </si>
  <si>
    <t>Pré Potássio</t>
  </si>
  <si>
    <t>pré glicose</t>
  </si>
  <si>
    <t xml:space="preserve">Pré Sódio </t>
  </si>
  <si>
    <t>Pré Magnésio</t>
  </si>
  <si>
    <t>Pré Cloro</t>
  </si>
  <si>
    <t>Osmolaridade</t>
  </si>
  <si>
    <t>Pré RCB</t>
  </si>
  <si>
    <t xml:space="preserve">Pré HGB </t>
  </si>
  <si>
    <t xml:space="preserve">Pré MCV </t>
  </si>
  <si>
    <t xml:space="preserve">Pré WBC </t>
  </si>
  <si>
    <t xml:space="preserve">Pós Lactato </t>
  </si>
  <si>
    <t xml:space="preserve">Pós Albumina </t>
  </si>
  <si>
    <t xml:space="preserve">Pós Ac. Úrico </t>
  </si>
  <si>
    <t xml:space="preserve">Pós TFG   </t>
  </si>
  <si>
    <t xml:space="preserve">Pós Ureia </t>
  </si>
  <si>
    <t xml:space="preserve">Pós creatinina </t>
  </si>
  <si>
    <t xml:space="preserve">Pós Fósforo </t>
  </si>
  <si>
    <t xml:space="preserve">Pós calcio </t>
  </si>
  <si>
    <t xml:space="preserve">Pós Proteína Total </t>
  </si>
  <si>
    <t xml:space="preserve">Pós Potássio </t>
  </si>
  <si>
    <t>pós glicose</t>
  </si>
  <si>
    <t xml:space="preserve">Pós Sódio </t>
  </si>
  <si>
    <t xml:space="preserve">Pós Magnésio </t>
  </si>
  <si>
    <t xml:space="preserve">Pós Cloro </t>
  </si>
  <si>
    <t xml:space="preserve">Pós RCB </t>
  </si>
  <si>
    <t xml:space="preserve">Pós HGB </t>
  </si>
  <si>
    <t>Score Força(%)</t>
  </si>
  <si>
    <t>Score Resistência(%)</t>
  </si>
  <si>
    <t>(0.09.0.09)</t>
  </si>
  <si>
    <t>(+9.0.09)</t>
  </si>
  <si>
    <t>(+9.+9)</t>
  </si>
  <si>
    <t>Individuo</t>
  </si>
  <si>
    <t>LRA = MAIOR 0.3</t>
  </si>
  <si>
    <t>RABDOMIÓLISE MAIOR QUE 1000</t>
  </si>
  <si>
    <t xml:space="preserve"> CIASC </t>
  </si>
  <si>
    <t xml:space="preserve"> Marambaia </t>
  </si>
  <si>
    <t xml:space="preserve"> Itatiaia </t>
  </si>
  <si>
    <t xml:space="preserve"> Manaus  </t>
  </si>
  <si>
    <t xml:space="preserve"> Ladario </t>
  </si>
  <si>
    <t xml:space="preserve"> Arraial</t>
  </si>
  <si>
    <t xml:space="preserve"> Natal </t>
  </si>
  <si>
    <t xml:space="preserve"> Avelar   </t>
  </si>
  <si>
    <t xml:space="preserve">toneleiro </t>
  </si>
  <si>
    <t xml:space="preserve">marambaia </t>
  </si>
  <si>
    <t xml:space="preserve">ladario </t>
  </si>
  <si>
    <t xml:space="preserve">avelar </t>
  </si>
  <si>
    <t>CIASC</t>
  </si>
  <si>
    <r>
      <rPr>
        <b/>
        <sz val="10"/>
        <color theme="1"/>
        <rFont val="Calibri"/>
        <family val="2"/>
      </rPr>
      <t>MA</t>
    </r>
    <r>
      <rPr>
        <b/>
        <sz val="10"/>
        <color theme="1"/>
        <rFont val="Calibri"/>
        <family val="2"/>
      </rPr>
      <t>RAMBAIA</t>
    </r>
  </si>
  <si>
    <t>ITATIAIA</t>
  </si>
  <si>
    <t>MANAUS</t>
  </si>
  <si>
    <t>AVAELAR</t>
  </si>
  <si>
    <t>MARAMBAIA</t>
  </si>
  <si>
    <t>NATAL</t>
  </si>
  <si>
    <t>AVELAR</t>
  </si>
  <si>
    <t>Ano</t>
  </si>
  <si>
    <t>Missão</t>
  </si>
  <si>
    <t>Pré CK MB U/L</t>
  </si>
  <si>
    <t>Pós CK MB U/L</t>
  </si>
  <si>
    <t>Glicose pré</t>
  </si>
  <si>
    <t>Glicose pós</t>
  </si>
  <si>
    <t xml:space="preserve">Osmolalidade sérica PRÉ BD4(mOsm/kg): 1,86(Na + K) + 1,15(Gli /18) + (Ureia/6) + 14			</t>
  </si>
  <si>
    <t xml:space="preserve">Osmolalidade sérica PÓS BD4(mOsm/kg): 1,86(Na + K) + 1,15(Gli /18) + (Ureia/6) + 14			</t>
  </si>
  <si>
    <t>Arraial</t>
  </si>
  <si>
    <t>Natal</t>
  </si>
  <si>
    <t>Ladário</t>
  </si>
  <si>
    <t>Marambaia</t>
  </si>
  <si>
    <t>Itatiaia</t>
  </si>
  <si>
    <t>Manaus</t>
  </si>
  <si>
    <t>Avelar</t>
  </si>
  <si>
    <t>Lesão Renal Aguda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</si>
</sst>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_(* #,##0.00_);_(* \(#,##0.00\);_(* &quot;-&quot;??_);_(@_)"/>
    <numFmt numFmtId="167" formatCode="d\.m"/>
    <numFmt numFmtId="168" formatCode="d/mmm"/>
  </numFmts>
  <fonts count="67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</font>
    <font>
      <sz val="11"/>
      <color rgb="FF434343"/>
      <name val="Arial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rgb="FF434343"/>
      <name val="Arial"/>
      <family val="2"/>
    </font>
    <font>
      <sz val="11"/>
      <color theme="1"/>
      <name val="&quot;Times New Roman&quot;"/>
    </font>
    <font>
      <b/>
      <sz val="15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&quot;Times New Roman&quot;"/>
    </font>
    <font>
      <sz val="11"/>
      <color rgb="FF38761D"/>
      <name val="Arial"/>
      <family val="2"/>
    </font>
    <font>
      <b/>
      <sz val="11"/>
      <color rgb="FF434343"/>
      <name val="Calibri"/>
      <family val="2"/>
    </font>
    <font>
      <b/>
      <sz val="12"/>
      <color theme="1"/>
      <name val="&quot;Times New Roman&quot;"/>
    </font>
    <font>
      <b/>
      <sz val="11"/>
      <color rgb="FFFF0000"/>
      <name val="Calibri"/>
      <family val="2"/>
    </font>
    <font>
      <sz val="11"/>
      <color rgb="FF38761D"/>
      <name val="&quot;Times New Roman&quot;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C0C0C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&quot;Times New Roman&quot;"/>
    </font>
    <font>
      <b/>
      <sz val="11"/>
      <color rgb="FF000000"/>
      <name val="Arial"/>
      <family val="2"/>
    </font>
    <font>
      <b/>
      <sz val="11"/>
      <color rgb="FF434343"/>
      <name val="&quot;Times New Roman&quot;"/>
    </font>
    <font>
      <b/>
      <sz val="11"/>
      <color rgb="FF434343"/>
      <name val="Arial"/>
      <family val="2"/>
    </font>
    <font>
      <sz val="8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&quot;Times New Roman&quot;"/>
    </font>
    <font>
      <b/>
      <sz val="14"/>
      <color theme="1"/>
      <name val="&quot;Times New Roman&quot;"/>
    </font>
    <font>
      <b/>
      <sz val="11"/>
      <color rgb="FF000000"/>
      <name val="Calibri"/>
      <family val="2"/>
      <scheme val="minor"/>
    </font>
    <font>
      <sz val="11"/>
      <color rgb="FF434343"/>
      <name val="Calibri"/>
      <family val="2"/>
    </font>
    <font>
      <b/>
      <sz val="11"/>
      <color rgb="FF38761D"/>
      <name val="Calibri"/>
      <family val="2"/>
    </font>
    <font>
      <b/>
      <sz val="12"/>
      <color rgb="FF6AA84F"/>
      <name val="Calibri"/>
      <family val="2"/>
    </font>
    <font>
      <sz val="11"/>
      <color theme="1"/>
      <name val="Arial"/>
      <family val="2"/>
    </font>
    <font>
      <b/>
      <sz val="11"/>
      <color rgb="FFFBBC04"/>
      <name val="&quot;Times New Roman&quot;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Calibri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&quot;Times New Roman&quot;"/>
    </font>
    <font>
      <b/>
      <sz val="13"/>
      <color theme="1"/>
      <name val="&quot;Times New Roman&quot;"/>
    </font>
    <font>
      <sz val="11"/>
      <color rgb="FF00FF00"/>
      <name val="Calibri"/>
      <family val="2"/>
    </font>
    <font>
      <b/>
      <sz val="12"/>
      <color rgb="FF38761D"/>
      <name val="Calibri"/>
      <family val="2"/>
    </font>
    <font>
      <sz val="11"/>
      <color rgb="FF70AD47"/>
      <name val="Calibri"/>
      <family val="2"/>
    </font>
    <font>
      <sz val="11"/>
      <color rgb="FF38761D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CC"/>
        <bgColor rgb="FFFF99CC"/>
      </patternFill>
    </fill>
    <fill>
      <patternFill patternType="solid">
        <fgColor rgb="FF00CC00"/>
        <bgColor rgb="FF00CC00"/>
      </patternFill>
    </fill>
    <fill>
      <patternFill patternType="solid">
        <fgColor rgb="FFFFC000"/>
        <bgColor rgb="FFFFC00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3C78D8"/>
        <bgColor rgb="FF3C78D8"/>
      </patternFill>
    </fill>
    <fill>
      <patternFill patternType="solid">
        <fgColor rgb="FF0000FF"/>
        <bgColor rgb="FF0000FF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0">
    <xf numFmtId="0" fontId="0" fillId="0" borderId="0" xfId="0"/>
    <xf numFmtId="0" fontId="4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5" borderId="0" xfId="0" applyFont="1" applyFill="1"/>
    <xf numFmtId="0" fontId="4" fillId="0" borderId="1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12" borderId="1" xfId="0" applyFont="1" applyFill="1" applyBorder="1" applyAlignment="1">
      <alignment horizontal="center" wrapText="1"/>
    </xf>
    <xf numFmtId="1" fontId="16" fillId="7" borderId="0" xfId="0" applyNumberFormat="1" applyFont="1" applyFill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164" fontId="8" fillId="13" borderId="7" xfId="0" applyNumberFormat="1" applyFont="1" applyFill="1" applyBorder="1" applyAlignment="1">
      <alignment horizontal="center"/>
    </xf>
    <xf numFmtId="164" fontId="8" fillId="13" borderId="6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2" fontId="19" fillId="0" borderId="2" xfId="0" applyNumberFormat="1" applyFont="1" applyBorder="1" applyAlignment="1">
      <alignment horizontal="center"/>
    </xf>
    <xf numFmtId="49" fontId="20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164" fontId="17" fillId="5" borderId="1" xfId="0" applyNumberFormat="1" applyFont="1" applyFill="1" applyBorder="1" applyAlignment="1">
      <alignment horizontal="center"/>
    </xf>
    <xf numFmtId="164" fontId="17" fillId="5" borderId="0" xfId="0" applyNumberFormat="1" applyFont="1" applyFill="1" applyAlignment="1">
      <alignment horizontal="center"/>
    </xf>
    <xf numFmtId="2" fontId="17" fillId="5" borderId="0" xfId="0" applyNumberFormat="1" applyFont="1" applyFill="1" applyAlignment="1">
      <alignment horizontal="center"/>
    </xf>
    <xf numFmtId="49" fontId="3" fillId="15" borderId="1" xfId="0" applyNumberFormat="1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center" wrapText="1"/>
    </xf>
    <xf numFmtId="0" fontId="19" fillId="8" borderId="1" xfId="0" applyFont="1" applyFill="1" applyBorder="1" applyAlignment="1">
      <alignment horizontal="center"/>
    </xf>
    <xf numFmtId="164" fontId="8" fillId="13" borderId="10" xfId="0" applyNumberFormat="1" applyFont="1" applyFill="1" applyBorder="1" applyAlignment="1">
      <alignment horizontal="center"/>
    </xf>
    <xf numFmtId="164" fontId="8" fillId="13" borderId="1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49" fontId="9" fillId="7" borderId="0" xfId="0" applyNumberFormat="1" applyFont="1" applyFill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49" fontId="3" fillId="16" borderId="1" xfId="0" applyNumberFormat="1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1" fontId="17" fillId="6" borderId="1" xfId="0" applyNumberFormat="1" applyFont="1" applyFill="1" applyBorder="1" applyAlignment="1">
      <alignment horizontal="center"/>
    </xf>
    <xf numFmtId="1" fontId="17" fillId="5" borderId="1" xfId="0" applyNumberFormat="1" applyFont="1" applyFill="1" applyBorder="1" applyAlignment="1">
      <alignment horizontal="center" wrapText="1"/>
    </xf>
    <xf numFmtId="49" fontId="3" fillId="17" borderId="1" xfId="0" applyNumberFormat="1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1" fontId="17" fillId="5" borderId="1" xfId="0" applyNumberFormat="1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0" fontId="22" fillId="6" borderId="8" xfId="0" applyFont="1" applyFill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9" fillId="18" borderId="2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6" fillId="5" borderId="1" xfId="0" applyFont="1" applyFill="1" applyBorder="1"/>
    <xf numFmtId="0" fontId="22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6" fillId="20" borderId="0" xfId="0" applyFont="1" applyFill="1" applyAlignment="1">
      <alignment horizontal="center"/>
    </xf>
    <xf numFmtId="0" fontId="6" fillId="20" borderId="1" xfId="0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164" fontId="8" fillId="13" borderId="9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9" fontId="25" fillId="17" borderId="1" xfId="0" applyNumberFormat="1" applyFont="1" applyFill="1" applyBorder="1" applyAlignment="1">
      <alignment horizontal="center"/>
    </xf>
    <xf numFmtId="0" fontId="26" fillId="21" borderId="0" xfId="0" applyFont="1" applyFill="1" applyAlignment="1">
      <alignment horizontal="center"/>
    </xf>
    <xf numFmtId="1" fontId="4" fillId="8" borderId="1" xfId="0" applyNumberFormat="1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2" fillId="6" borderId="1" xfId="0" applyFont="1" applyFill="1" applyBorder="1"/>
    <xf numFmtId="0" fontId="22" fillId="5" borderId="1" xfId="0" applyFont="1" applyFill="1" applyBorder="1"/>
    <xf numFmtId="49" fontId="28" fillId="0" borderId="1" xfId="0" applyNumberFormat="1" applyFont="1" applyBorder="1" applyAlignment="1">
      <alignment horizontal="center"/>
    </xf>
    <xf numFmtId="49" fontId="30" fillId="21" borderId="9" xfId="0" applyNumberFormat="1" applyFont="1" applyFill="1" applyBorder="1" applyAlignment="1">
      <alignment horizontal="center"/>
    </xf>
    <xf numFmtId="0" fontId="21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25" fillId="17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26" fillId="22" borderId="0" xfId="0" applyFont="1" applyFill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1" fillId="7" borderId="1" xfId="0" applyFont="1" applyFill="1" applyBorder="1" applyAlignment="1">
      <alignment horizontal="center"/>
    </xf>
    <xf numFmtId="49" fontId="28" fillId="7" borderId="1" xfId="0" applyNumberFormat="1" applyFont="1" applyFill="1" applyBorder="1" applyAlignment="1">
      <alignment horizontal="center"/>
    </xf>
    <xf numFmtId="49" fontId="32" fillId="7" borderId="1" xfId="0" applyNumberFormat="1" applyFont="1" applyFill="1" applyBorder="1" applyAlignment="1">
      <alignment horizontal="center"/>
    </xf>
    <xf numFmtId="0" fontId="29" fillId="8" borderId="1" xfId="0" applyFont="1" applyFill="1" applyBorder="1" applyAlignment="1">
      <alignment horizontal="center"/>
    </xf>
    <xf numFmtId="0" fontId="28" fillId="7" borderId="1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164" fontId="8" fillId="22" borderId="6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49" fontId="20" fillId="17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164" fontId="8" fillId="21" borderId="9" xfId="0" applyNumberFormat="1" applyFont="1" applyFill="1" applyBorder="1" applyAlignment="1">
      <alignment horizontal="center"/>
    </xf>
    <xf numFmtId="164" fontId="8" fillId="21" borderId="8" xfId="0" applyNumberFormat="1" applyFont="1" applyFill="1" applyBorder="1" applyAlignment="1">
      <alignment horizontal="center"/>
    </xf>
    <xf numFmtId="49" fontId="33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2" fontId="17" fillId="5" borderId="1" xfId="0" applyNumberFormat="1" applyFont="1" applyFill="1" applyBorder="1" applyAlignment="1">
      <alignment horizontal="center"/>
    </xf>
    <xf numFmtId="0" fontId="21" fillId="5" borderId="0" xfId="0" applyFont="1" applyFill="1" applyAlignment="1">
      <alignment horizontal="center"/>
    </xf>
    <xf numFmtId="49" fontId="8" fillId="5" borderId="1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 wrapText="1"/>
    </xf>
    <xf numFmtId="0" fontId="8" fillId="23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1" fontId="19" fillId="3" borderId="1" xfId="0" applyNumberFormat="1" applyFont="1" applyFill="1" applyBorder="1" applyAlignment="1">
      <alignment horizontal="center"/>
    </xf>
    <xf numFmtId="164" fontId="19" fillId="8" borderId="1" xfId="0" applyNumberFormat="1" applyFont="1" applyFill="1" applyBorder="1" applyAlignment="1">
      <alignment horizontal="center"/>
    </xf>
    <xf numFmtId="1" fontId="19" fillId="7" borderId="1" xfId="0" applyNumberFormat="1" applyFont="1" applyFill="1" applyBorder="1" applyAlignment="1">
      <alignment horizontal="center"/>
    </xf>
    <xf numFmtId="1" fontId="19" fillId="9" borderId="1" xfId="0" applyNumberFormat="1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34" fillId="9" borderId="1" xfId="0" applyFont="1" applyFill="1" applyBorder="1" applyAlignment="1">
      <alignment horizontal="center"/>
    </xf>
    <xf numFmtId="1" fontId="19" fillId="8" borderId="1" xfId="0" applyNumberFormat="1" applyFont="1" applyFill="1" applyBorder="1" applyAlignment="1">
      <alignment horizontal="center"/>
    </xf>
    <xf numFmtId="166" fontId="4" fillId="7" borderId="1" xfId="0" applyNumberFormat="1" applyFont="1" applyFill="1" applyBorder="1" applyAlignment="1">
      <alignment horizontal="center"/>
    </xf>
    <xf numFmtId="164" fontId="19" fillId="7" borderId="1" xfId="0" applyNumberFormat="1" applyFont="1" applyFill="1" applyBorder="1" applyAlignment="1">
      <alignment horizontal="center"/>
    </xf>
    <xf numFmtId="1" fontId="29" fillId="7" borderId="1" xfId="0" applyNumberFormat="1" applyFont="1" applyFill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1" fontId="35" fillId="5" borderId="1" xfId="0" applyNumberFormat="1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49" fontId="17" fillId="5" borderId="1" xfId="0" applyNumberFormat="1" applyFont="1" applyFill="1" applyBorder="1" applyAlignment="1">
      <alignment horizontal="center"/>
    </xf>
    <xf numFmtId="0" fontId="19" fillId="5" borderId="9" xfId="0" applyFont="1" applyFill="1" applyBorder="1" applyAlignment="1">
      <alignment horizontal="center" wrapText="1"/>
    </xf>
    <xf numFmtId="0" fontId="6" fillId="7" borderId="0" xfId="0" applyFont="1" applyFill="1"/>
    <xf numFmtId="49" fontId="8" fillId="7" borderId="0" xfId="0" applyNumberFormat="1" applyFont="1" applyFill="1" applyAlignment="1">
      <alignment horizontal="center"/>
    </xf>
    <xf numFmtId="49" fontId="33" fillId="23" borderId="1" xfId="0" applyNumberFormat="1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right" wrapText="1"/>
    </xf>
    <xf numFmtId="49" fontId="8" fillId="23" borderId="1" xfId="0" applyNumberFormat="1" applyFont="1" applyFill="1" applyBorder="1" applyAlignment="1">
      <alignment horizontal="center"/>
    </xf>
    <xf numFmtId="164" fontId="8" fillId="10" borderId="10" xfId="0" applyNumberFormat="1" applyFont="1" applyFill="1" applyBorder="1" applyAlignment="1">
      <alignment horizontal="center"/>
    </xf>
    <xf numFmtId="164" fontId="8" fillId="10" borderId="11" xfId="0" applyNumberFormat="1" applyFont="1" applyFill="1" applyBorder="1" applyAlignment="1">
      <alignment horizontal="center"/>
    </xf>
    <xf numFmtId="164" fontId="8" fillId="21" borderId="10" xfId="0" applyNumberFormat="1" applyFont="1" applyFill="1" applyBorder="1" applyAlignment="1">
      <alignment horizontal="center"/>
    </xf>
    <xf numFmtId="164" fontId="8" fillId="21" borderId="11" xfId="0" applyNumberFormat="1" applyFont="1" applyFill="1" applyBorder="1" applyAlignment="1">
      <alignment horizontal="center"/>
    </xf>
    <xf numFmtId="164" fontId="8" fillId="24" borderId="10" xfId="0" applyNumberFormat="1" applyFont="1" applyFill="1" applyBorder="1" applyAlignment="1">
      <alignment horizontal="center"/>
    </xf>
    <xf numFmtId="164" fontId="8" fillId="24" borderId="11" xfId="0" applyNumberFormat="1" applyFont="1" applyFill="1" applyBorder="1" applyAlignment="1">
      <alignment horizontal="center"/>
    </xf>
    <xf numFmtId="0" fontId="33" fillId="23" borderId="1" xfId="0" applyFont="1" applyFill="1" applyBorder="1" applyAlignment="1">
      <alignment horizontal="center" wrapText="1"/>
    </xf>
    <xf numFmtId="1" fontId="27" fillId="3" borderId="1" xfId="0" applyNumberFormat="1" applyFont="1" applyFill="1" applyBorder="1" applyAlignment="1">
      <alignment horizontal="center"/>
    </xf>
    <xf numFmtId="1" fontId="37" fillId="3" borderId="1" xfId="0" applyNumberFormat="1" applyFont="1" applyFill="1" applyBorder="1" applyAlignment="1">
      <alignment horizontal="center"/>
    </xf>
    <xf numFmtId="1" fontId="27" fillId="7" borderId="1" xfId="0" applyNumberFormat="1" applyFont="1" applyFill="1" applyBorder="1" applyAlignment="1">
      <alignment horizontal="center"/>
    </xf>
    <xf numFmtId="1" fontId="37" fillId="7" borderId="1" xfId="0" applyNumberFormat="1" applyFont="1" applyFill="1" applyBorder="1" applyAlignment="1">
      <alignment horizontal="center"/>
    </xf>
    <xf numFmtId="1" fontId="27" fillId="9" borderId="1" xfId="0" applyNumberFormat="1" applyFont="1" applyFill="1" applyBorder="1" applyAlignment="1">
      <alignment horizontal="center"/>
    </xf>
    <xf numFmtId="1" fontId="37" fillId="9" borderId="1" xfId="0" applyNumberFormat="1" applyFont="1" applyFill="1" applyBorder="1" applyAlignment="1">
      <alignment horizontal="center"/>
    </xf>
    <xf numFmtId="164" fontId="27" fillId="8" borderId="1" xfId="0" applyNumberFormat="1" applyFont="1" applyFill="1" applyBorder="1" applyAlignment="1">
      <alignment horizontal="center"/>
    </xf>
    <xf numFmtId="164" fontId="37" fillId="8" borderId="1" xfId="0" applyNumberFormat="1" applyFont="1" applyFill="1" applyBorder="1" applyAlignment="1">
      <alignment horizontal="center"/>
    </xf>
    <xf numFmtId="1" fontId="27" fillId="8" borderId="1" xfId="0" applyNumberFormat="1" applyFont="1" applyFill="1" applyBorder="1" applyAlignment="1">
      <alignment horizontal="center"/>
    </xf>
    <xf numFmtId="1" fontId="37" fillId="8" borderId="1" xfId="0" applyNumberFormat="1" applyFont="1" applyFill="1" applyBorder="1" applyAlignment="1">
      <alignment horizontal="center"/>
    </xf>
    <xf numFmtId="164" fontId="38" fillId="7" borderId="1" xfId="0" applyNumberFormat="1" applyFont="1" applyFill="1" applyBorder="1" applyAlignment="1">
      <alignment horizontal="center"/>
    </xf>
    <xf numFmtId="164" fontId="39" fillId="7" borderId="1" xfId="0" applyNumberFormat="1" applyFont="1" applyFill="1" applyBorder="1" applyAlignment="1">
      <alignment horizontal="center"/>
    </xf>
    <xf numFmtId="164" fontId="27" fillId="0" borderId="1" xfId="0" applyNumberFormat="1" applyFont="1" applyBorder="1" applyAlignment="1">
      <alignment horizontal="center"/>
    </xf>
    <xf numFmtId="164" fontId="37" fillId="0" borderId="1" xfId="0" applyNumberFormat="1" applyFont="1" applyBorder="1" applyAlignment="1">
      <alignment horizontal="center"/>
    </xf>
    <xf numFmtId="1" fontId="40" fillId="7" borderId="1" xfId="0" applyNumberFormat="1" applyFont="1" applyFill="1" applyBorder="1" applyAlignment="1">
      <alignment horizontal="center"/>
    </xf>
    <xf numFmtId="1" fontId="41" fillId="7" borderId="1" xfId="0" applyNumberFormat="1" applyFont="1" applyFill="1" applyBorder="1" applyAlignment="1">
      <alignment horizontal="center"/>
    </xf>
    <xf numFmtId="1" fontId="37" fillId="0" borderId="1" xfId="0" applyNumberFormat="1" applyFont="1" applyBorder="1" applyAlignment="1">
      <alignment horizontal="center"/>
    </xf>
    <xf numFmtId="0" fontId="37" fillId="7" borderId="1" xfId="0" applyFont="1" applyFill="1" applyBorder="1" applyAlignment="1">
      <alignment horizontal="center"/>
    </xf>
    <xf numFmtId="2" fontId="39" fillId="7" borderId="1" xfId="0" applyNumberFormat="1" applyFont="1" applyFill="1" applyBorder="1" applyAlignment="1">
      <alignment horizontal="center"/>
    </xf>
    <xf numFmtId="0" fontId="37" fillId="8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40" fillId="7" borderId="1" xfId="0" applyFont="1" applyFill="1" applyBorder="1" applyAlignment="1">
      <alignment horizontal="center"/>
    </xf>
    <xf numFmtId="0" fontId="41" fillId="7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164" fontId="27" fillId="7" borderId="1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23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10" fillId="7" borderId="0" xfId="0" applyFont="1" applyFill="1" applyAlignment="1">
      <alignment horizontal="center"/>
    </xf>
    <xf numFmtId="49" fontId="19" fillId="7" borderId="0" xfId="0" applyNumberFormat="1" applyFont="1" applyFill="1" applyAlignment="1">
      <alignment horizontal="center"/>
    </xf>
    <xf numFmtId="0" fontId="42" fillId="10" borderId="0" xfId="0" applyFont="1" applyFill="1"/>
    <xf numFmtId="49" fontId="19" fillId="10" borderId="1" xfId="0" applyNumberFormat="1" applyFont="1" applyFill="1" applyBorder="1" applyAlignment="1">
      <alignment horizontal="center"/>
    </xf>
    <xf numFmtId="0" fontId="17" fillId="5" borderId="1" xfId="0" applyFont="1" applyFill="1" applyBorder="1"/>
    <xf numFmtId="49" fontId="19" fillId="5" borderId="1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wrapText="1"/>
    </xf>
    <xf numFmtId="0" fontId="17" fillId="6" borderId="4" xfId="0" applyFont="1" applyFill="1" applyBorder="1" applyAlignment="1">
      <alignment horizontal="center" wrapText="1"/>
    </xf>
    <xf numFmtId="0" fontId="17" fillId="6" borderId="6" xfId="0" applyFont="1" applyFill="1" applyBorder="1" applyAlignment="1">
      <alignment horizontal="center"/>
    </xf>
    <xf numFmtId="49" fontId="19" fillId="5" borderId="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1" fontId="17" fillId="6" borderId="8" xfId="0" applyNumberFormat="1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7" fillId="6" borderId="8" xfId="0" applyFont="1" applyFill="1" applyBorder="1"/>
    <xf numFmtId="0" fontId="17" fillId="6" borderId="1" xfId="0" applyFont="1" applyFill="1" applyBorder="1"/>
    <xf numFmtId="49" fontId="8" fillId="10" borderId="1" xfId="0" applyNumberFormat="1" applyFont="1" applyFill="1" applyBorder="1" applyAlignment="1">
      <alignment horizontal="center"/>
    </xf>
    <xf numFmtId="49" fontId="29" fillId="7" borderId="1" xfId="0" applyNumberFormat="1" applyFont="1" applyFill="1" applyBorder="1" applyAlignment="1">
      <alignment horizontal="center"/>
    </xf>
    <xf numFmtId="49" fontId="43" fillId="5" borderId="1" xfId="0" applyNumberFormat="1" applyFont="1" applyFill="1" applyBorder="1" applyAlignment="1">
      <alignment horizontal="center"/>
    </xf>
    <xf numFmtId="49" fontId="43" fillId="10" borderId="1" xfId="0" applyNumberFormat="1" applyFont="1" applyFill="1" applyBorder="1" applyAlignment="1">
      <alignment horizontal="center"/>
    </xf>
    <xf numFmtId="0" fontId="3" fillId="22" borderId="0" xfId="0" applyFont="1" applyFill="1" applyAlignment="1">
      <alignment horizontal="center"/>
    </xf>
    <xf numFmtId="49" fontId="30" fillId="22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/>
    </xf>
    <xf numFmtId="2" fontId="19" fillId="5" borderId="1" xfId="0" applyNumberFormat="1" applyFont="1" applyFill="1" applyBorder="1" applyAlignment="1">
      <alignment horizontal="center"/>
    </xf>
    <xf numFmtId="49" fontId="3" fillId="22" borderId="0" xfId="0" applyNumberFormat="1" applyFont="1" applyFill="1" applyAlignment="1">
      <alignment horizontal="center"/>
    </xf>
    <xf numFmtId="164" fontId="44" fillId="22" borderId="0" xfId="0" applyNumberFormat="1" applyFont="1" applyFill="1" applyAlignment="1">
      <alignment horizontal="center"/>
    </xf>
    <xf numFmtId="0" fontId="10" fillId="0" borderId="0" xfId="0" applyFont="1"/>
    <xf numFmtId="164" fontId="19" fillId="5" borderId="1" xfId="0" applyNumberFormat="1" applyFont="1" applyFill="1" applyBorder="1" applyAlignment="1">
      <alignment horizontal="center"/>
    </xf>
    <xf numFmtId="1" fontId="19" fillId="5" borderId="1" xfId="0" applyNumberFormat="1" applyFont="1" applyFill="1" applyBorder="1" applyAlignment="1">
      <alignment horizontal="center"/>
    </xf>
    <xf numFmtId="49" fontId="3" fillId="21" borderId="0" xfId="0" applyNumberFormat="1" applyFont="1" applyFill="1" applyAlignment="1">
      <alignment horizontal="center"/>
    </xf>
    <xf numFmtId="2" fontId="19" fillId="8" borderId="1" xfId="0" applyNumberFormat="1" applyFont="1" applyFill="1" applyBorder="1" applyAlignment="1">
      <alignment horizontal="center"/>
    </xf>
    <xf numFmtId="0" fontId="45" fillId="25" borderId="1" xfId="0" applyFont="1" applyFill="1" applyBorder="1" applyAlignment="1">
      <alignment horizontal="center" wrapText="1"/>
    </xf>
    <xf numFmtId="0" fontId="38" fillId="7" borderId="1" xfId="0" applyFont="1" applyFill="1" applyBorder="1" applyAlignment="1">
      <alignment horizontal="center" wrapText="1"/>
    </xf>
    <xf numFmtId="49" fontId="8" fillId="21" borderId="1" xfId="0" applyNumberFormat="1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49" fontId="17" fillId="7" borderId="1" xfId="0" applyNumberFormat="1" applyFont="1" applyFill="1" applyBorder="1" applyAlignment="1">
      <alignment horizontal="center"/>
    </xf>
    <xf numFmtId="0" fontId="45" fillId="5" borderId="1" xfId="0" applyFont="1" applyFill="1" applyBorder="1" applyAlignment="1">
      <alignment horizontal="center" wrapText="1"/>
    </xf>
    <xf numFmtId="0" fontId="24" fillId="5" borderId="0" xfId="0" applyFont="1" applyFill="1" applyAlignment="1">
      <alignment horizontal="center" wrapText="1"/>
    </xf>
    <xf numFmtId="0" fontId="46" fillId="5" borderId="1" xfId="0" applyFont="1" applyFill="1" applyBorder="1" applyAlignment="1">
      <alignment horizontal="center" wrapText="1"/>
    </xf>
    <xf numFmtId="1" fontId="17" fillId="6" borderId="8" xfId="0" applyNumberFormat="1" applyFont="1" applyFill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2" fontId="17" fillId="0" borderId="2" xfId="0" applyNumberFormat="1" applyFont="1" applyBorder="1" applyAlignment="1">
      <alignment horizontal="center"/>
    </xf>
    <xf numFmtId="0" fontId="45" fillId="24" borderId="1" xfId="0" applyFont="1" applyFill="1" applyBorder="1" applyAlignment="1">
      <alignment horizontal="center" wrapText="1"/>
    </xf>
    <xf numFmtId="0" fontId="47" fillId="7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0" fontId="46" fillId="25" borderId="1" xfId="0" applyFont="1" applyFill="1" applyBorder="1" applyAlignment="1">
      <alignment horizontal="center" wrapText="1"/>
    </xf>
    <xf numFmtId="0" fontId="30" fillId="26" borderId="1" xfId="0" applyFont="1" applyFill="1" applyBorder="1" applyAlignment="1">
      <alignment horizontal="center" wrapText="1"/>
    </xf>
    <xf numFmtId="0" fontId="26" fillId="26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164" fontId="38" fillId="8" borderId="1" xfId="0" applyNumberFormat="1" applyFont="1" applyFill="1" applyBorder="1" applyAlignment="1">
      <alignment horizontal="center"/>
    </xf>
    <xf numFmtId="164" fontId="38" fillId="0" borderId="1" xfId="0" applyNumberFormat="1" applyFont="1" applyBorder="1" applyAlignment="1">
      <alignment horizontal="center"/>
    </xf>
    <xf numFmtId="0" fontId="30" fillId="26" borderId="9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164" fontId="38" fillId="8" borderId="9" xfId="0" applyNumberFormat="1" applyFont="1" applyFill="1" applyBorder="1" applyAlignment="1">
      <alignment horizontal="center"/>
    </xf>
    <xf numFmtId="164" fontId="38" fillId="0" borderId="9" xfId="0" applyNumberFormat="1" applyFont="1" applyBorder="1" applyAlignment="1">
      <alignment horizontal="center"/>
    </xf>
    <xf numFmtId="1" fontId="38" fillId="3" borderId="1" xfId="0" applyNumberFormat="1" applyFont="1" applyFill="1" applyBorder="1" applyAlignment="1">
      <alignment horizontal="center"/>
    </xf>
    <xf numFmtId="0" fontId="48" fillId="7" borderId="1" xfId="0" applyFont="1" applyFill="1" applyBorder="1" applyAlignment="1">
      <alignment horizontal="center"/>
    </xf>
    <xf numFmtId="0" fontId="48" fillId="9" borderId="1" xfId="0" applyFont="1" applyFill="1" applyBorder="1" applyAlignment="1">
      <alignment horizontal="center"/>
    </xf>
    <xf numFmtId="164" fontId="3" fillId="21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1" fontId="38" fillId="8" borderId="1" xfId="0" applyNumberFormat="1" applyFont="1" applyFill="1" applyBorder="1" applyAlignment="1">
      <alignment horizontal="center"/>
    </xf>
    <xf numFmtId="2" fontId="38" fillId="8" borderId="1" xfId="0" applyNumberFormat="1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5" borderId="4" xfId="0" applyFont="1" applyFill="1" applyBorder="1" applyAlignment="1">
      <alignment horizontal="center"/>
    </xf>
    <xf numFmtId="0" fontId="29" fillId="8" borderId="4" xfId="0" applyFont="1" applyFill="1" applyBorder="1" applyAlignment="1">
      <alignment horizontal="center"/>
    </xf>
    <xf numFmtId="2" fontId="38" fillId="7" borderId="1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8" fillId="7" borderId="9" xfId="0" applyFont="1" applyFill="1" applyBorder="1" applyAlignment="1">
      <alignment horizontal="center"/>
    </xf>
    <xf numFmtId="0" fontId="48" fillId="9" borderId="9" xfId="0" applyFont="1" applyFill="1" applyBorder="1" applyAlignment="1">
      <alignment horizontal="center"/>
    </xf>
    <xf numFmtId="0" fontId="29" fillId="8" borderId="9" xfId="0" applyFont="1" applyFill="1" applyBorder="1" applyAlignment="1">
      <alignment horizontal="center"/>
    </xf>
    <xf numFmtId="0" fontId="29" fillId="7" borderId="9" xfId="0" applyFont="1" applyFill="1" applyBorder="1" applyAlignment="1">
      <alignment horizontal="center"/>
    </xf>
    <xf numFmtId="0" fontId="29" fillId="5" borderId="9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29" fillId="8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49" fillId="8" borderId="1" xfId="0" applyFont="1" applyFill="1" applyBorder="1" applyAlignment="1">
      <alignment horizontal="center"/>
    </xf>
    <xf numFmtId="0" fontId="49" fillId="8" borderId="9" xfId="0" applyFont="1" applyFill="1" applyBorder="1" applyAlignment="1">
      <alignment horizontal="center"/>
    </xf>
    <xf numFmtId="0" fontId="19" fillId="8" borderId="9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30" fillId="7" borderId="1" xfId="0" applyFont="1" applyFill="1" applyBorder="1" applyAlignment="1">
      <alignment horizontal="center" wrapText="1"/>
    </xf>
    <xf numFmtId="1" fontId="50" fillId="7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0" fillId="10" borderId="1" xfId="0" applyFont="1" applyFill="1" applyBorder="1" applyAlignment="1">
      <alignment horizontal="center" wrapText="1"/>
    </xf>
    <xf numFmtId="49" fontId="44" fillId="0" borderId="1" xfId="0" applyNumberFormat="1" applyFont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50" fillId="7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6" fillId="0" borderId="0" xfId="0" applyFont="1"/>
    <xf numFmtId="2" fontId="17" fillId="0" borderId="1" xfId="0" applyNumberFormat="1" applyFont="1" applyBorder="1" applyAlignment="1">
      <alignment horizontal="center"/>
    </xf>
    <xf numFmtId="0" fontId="44" fillId="5" borderId="1" xfId="0" applyFont="1" applyFill="1" applyBorder="1" applyAlignment="1">
      <alignment horizontal="center"/>
    </xf>
    <xf numFmtId="0" fontId="44" fillId="0" borderId="1" xfId="0" applyFont="1" applyBorder="1" applyAlignment="1">
      <alignment horizontal="center" vertical="top"/>
    </xf>
    <xf numFmtId="49" fontId="44" fillId="5" borderId="1" xfId="0" applyNumberFormat="1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44" fillId="0" borderId="7" xfId="0" applyFont="1" applyBorder="1" applyAlignment="1">
      <alignment horizontal="center"/>
    </xf>
    <xf numFmtId="49" fontId="44" fillId="5" borderId="7" xfId="0" applyNumberFormat="1" applyFont="1" applyFill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0" borderId="7" xfId="0" applyFont="1" applyBorder="1"/>
    <xf numFmtId="0" fontId="6" fillId="0" borderId="12" xfId="0" applyFont="1" applyBorder="1"/>
    <xf numFmtId="0" fontId="6" fillId="5" borderId="12" xfId="0" applyFont="1" applyFill="1" applyBorder="1"/>
    <xf numFmtId="0" fontId="10" fillId="0" borderId="12" xfId="0" applyFont="1" applyBorder="1"/>
    <xf numFmtId="0" fontId="51" fillId="5" borderId="0" xfId="0" applyFont="1" applyFill="1" applyAlignment="1">
      <alignment horizontal="center"/>
    </xf>
    <xf numFmtId="49" fontId="51" fillId="5" borderId="0" xfId="0" applyNumberFormat="1" applyFont="1" applyFill="1" applyAlignment="1">
      <alignment horizontal="center"/>
    </xf>
    <xf numFmtId="1" fontId="24" fillId="5" borderId="0" xfId="0" applyNumberFormat="1" applyFont="1" applyFill="1" applyAlignment="1">
      <alignment horizontal="center" wrapText="1"/>
    </xf>
    <xf numFmtId="1" fontId="36" fillId="5" borderId="0" xfId="0" applyNumberFormat="1" applyFont="1" applyFill="1" applyAlignment="1">
      <alignment horizontal="center" wrapText="1"/>
    </xf>
    <xf numFmtId="0" fontId="36" fillId="5" borderId="0" xfId="0" applyFont="1" applyFill="1" applyAlignment="1">
      <alignment horizontal="center" wrapText="1"/>
    </xf>
    <xf numFmtId="0" fontId="45" fillId="5" borderId="0" xfId="0" applyFont="1" applyFill="1" applyAlignment="1">
      <alignment horizontal="center" wrapText="1"/>
    </xf>
    <xf numFmtId="49" fontId="24" fillId="5" borderId="0" xfId="0" applyNumberFormat="1" applyFont="1" applyFill="1" applyAlignment="1">
      <alignment horizontal="center" wrapText="1"/>
    </xf>
    <xf numFmtId="49" fontId="36" fillId="5" borderId="0" xfId="0" applyNumberFormat="1" applyFont="1" applyFill="1" applyAlignment="1">
      <alignment horizontal="center" wrapText="1"/>
    </xf>
    <xf numFmtId="0" fontId="46" fillId="5" borderId="0" xfId="0" applyFont="1" applyFill="1" applyAlignment="1">
      <alignment horizontal="center" wrapText="1"/>
    </xf>
    <xf numFmtId="49" fontId="19" fillId="5" borderId="0" xfId="0" applyNumberFormat="1" applyFont="1" applyFill="1" applyAlignment="1">
      <alignment horizontal="center" wrapText="1"/>
    </xf>
    <xf numFmtId="49" fontId="17" fillId="5" borderId="0" xfId="0" applyNumberFormat="1" applyFont="1" applyFill="1" applyAlignment="1">
      <alignment horizontal="center"/>
    </xf>
    <xf numFmtId="1" fontId="17" fillId="5" borderId="0" xfId="0" applyNumberFormat="1" applyFont="1" applyFill="1"/>
    <xf numFmtId="1" fontId="17" fillId="5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7" fillId="5" borderId="0" xfId="0" applyFont="1" applyFill="1"/>
    <xf numFmtId="0" fontId="19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 wrapText="1"/>
    </xf>
    <xf numFmtId="1" fontId="19" fillId="5" borderId="0" xfId="0" applyNumberFormat="1" applyFont="1" applyFill="1" applyAlignment="1">
      <alignment horizontal="center" wrapText="1"/>
    </xf>
    <xf numFmtId="49" fontId="43" fillId="5" borderId="0" xfId="0" applyNumberFormat="1" applyFont="1" applyFill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3" fillId="5" borderId="0" xfId="0" applyNumberFormat="1" applyFont="1" applyFill="1" applyAlignment="1">
      <alignment horizontal="center"/>
    </xf>
    <xf numFmtId="49" fontId="20" fillId="5" borderId="0" xfId="0" applyNumberFormat="1" applyFont="1" applyFill="1" applyAlignment="1">
      <alignment horizontal="center"/>
    </xf>
    <xf numFmtId="49" fontId="45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1" fontId="24" fillId="5" borderId="0" xfId="0" applyNumberFormat="1" applyFont="1" applyFill="1" applyAlignment="1">
      <alignment horizontal="center"/>
    </xf>
    <xf numFmtId="49" fontId="52" fillId="5" borderId="0" xfId="0" applyNumberFormat="1" applyFont="1" applyFill="1" applyAlignment="1">
      <alignment horizontal="center"/>
    </xf>
    <xf numFmtId="49" fontId="3" fillId="5" borderId="9" xfId="0" applyNumberFormat="1" applyFont="1" applyFill="1" applyBorder="1" applyAlignment="1">
      <alignment horizontal="center"/>
    </xf>
    <xf numFmtId="49" fontId="45" fillId="5" borderId="9" xfId="0" applyNumberFormat="1" applyFont="1" applyFill="1" applyBorder="1" applyAlignment="1">
      <alignment horizontal="center"/>
    </xf>
    <xf numFmtId="1" fontId="24" fillId="5" borderId="8" xfId="0" applyNumberFormat="1" applyFont="1" applyFill="1" applyBorder="1" applyAlignment="1">
      <alignment horizontal="center"/>
    </xf>
    <xf numFmtId="49" fontId="45" fillId="5" borderId="1" xfId="0" applyNumberFormat="1" applyFont="1" applyFill="1" applyBorder="1" applyAlignment="1">
      <alignment horizontal="center"/>
    </xf>
    <xf numFmtId="1" fontId="24" fillId="5" borderId="4" xfId="0" applyNumberFormat="1" applyFont="1" applyFill="1" applyBorder="1" applyAlignment="1">
      <alignment horizontal="center"/>
    </xf>
    <xf numFmtId="49" fontId="52" fillId="5" borderId="9" xfId="0" applyNumberFormat="1" applyFont="1" applyFill="1" applyBorder="1" applyAlignment="1">
      <alignment horizontal="center"/>
    </xf>
    <xf numFmtId="1" fontId="17" fillId="5" borderId="8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" fontId="11" fillId="16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4" fillId="0" borderId="0" xfId="0" applyFont="1"/>
    <xf numFmtId="49" fontId="3" fillId="16" borderId="7" xfId="0" applyNumberFormat="1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8" fillId="23" borderId="7" xfId="0" applyFont="1" applyFill="1" applyBorder="1" applyAlignment="1">
      <alignment horizontal="center" wrapText="1"/>
    </xf>
    <xf numFmtId="0" fontId="6" fillId="0" borderId="0" xfId="0" applyFont="1" applyAlignment="1">
      <alignment vertical="top"/>
    </xf>
    <xf numFmtId="0" fontId="21" fillId="0" borderId="2" xfId="0" applyFont="1" applyBorder="1" applyAlignment="1">
      <alignment horizontal="center"/>
    </xf>
    <xf numFmtId="49" fontId="43" fillId="10" borderId="7" xfId="0" applyNumberFormat="1" applyFont="1" applyFill="1" applyBorder="1" applyAlignment="1">
      <alignment horizontal="center"/>
    </xf>
    <xf numFmtId="49" fontId="3" fillId="7" borderId="0" xfId="0" applyNumberFormat="1" applyFon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8" fillId="7" borderId="10" xfId="0" applyNumberFormat="1" applyFont="1" applyFill="1" applyBorder="1" applyAlignment="1">
      <alignment horizontal="center"/>
    </xf>
    <xf numFmtId="164" fontId="8" fillId="7" borderId="9" xfId="0" applyNumberFormat="1" applyFont="1" applyFill="1" applyBorder="1" applyAlignment="1">
      <alignment horizontal="center"/>
    </xf>
    <xf numFmtId="0" fontId="26" fillId="7" borderId="0" xfId="0" applyFont="1" applyFill="1" applyAlignment="1">
      <alignment horizontal="center"/>
    </xf>
    <xf numFmtId="49" fontId="30" fillId="7" borderId="9" xfId="0" applyNumberFormat="1" applyFont="1" applyFill="1" applyBorder="1" applyAlignment="1">
      <alignment horizontal="center"/>
    </xf>
    <xf numFmtId="0" fontId="4" fillId="7" borderId="0" xfId="0" applyFont="1" applyFill="1" applyAlignment="1">
      <alignment horizontal="center" wrapText="1"/>
    </xf>
    <xf numFmtId="0" fontId="19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19" fillId="7" borderId="0" xfId="0" applyNumberFormat="1" applyFont="1" applyFill="1" applyAlignment="1">
      <alignment horizontal="center"/>
    </xf>
    <xf numFmtId="0" fontId="29" fillId="0" borderId="1" xfId="0" applyFont="1" applyBorder="1" applyAlignment="1">
      <alignment horizontal="center"/>
    </xf>
    <xf numFmtId="164" fontId="38" fillId="7" borderId="0" xfId="0" applyNumberFormat="1" applyFont="1" applyFill="1" applyAlignment="1">
      <alignment horizontal="center"/>
    </xf>
    <xf numFmtId="0" fontId="30" fillId="7" borderId="9" xfId="0" applyFont="1" applyFill="1" applyBorder="1" applyAlignment="1">
      <alignment horizontal="center" wrapText="1"/>
    </xf>
    <xf numFmtId="0" fontId="29" fillId="0" borderId="9" xfId="0" applyFont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47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64" fontId="8" fillId="7" borderId="1" xfId="0" applyNumberFormat="1" applyFont="1" applyFill="1" applyBorder="1" applyAlignment="1">
      <alignment horizontal="center"/>
    </xf>
    <xf numFmtId="0" fontId="4" fillId="8" borderId="0" xfId="0" applyFont="1" applyFill="1" applyAlignment="1">
      <alignment horizontal="center" vertical="top" wrapText="1"/>
    </xf>
    <xf numFmtId="0" fontId="4" fillId="8" borderId="0" xfId="0" applyFont="1" applyFill="1" applyAlignment="1">
      <alignment horizontal="center" wrapText="1"/>
    </xf>
    <xf numFmtId="0" fontId="19" fillId="8" borderId="0" xfId="0" applyFont="1" applyFill="1" applyAlignment="1">
      <alignment horizontal="center"/>
    </xf>
    <xf numFmtId="49" fontId="30" fillId="7" borderId="1" xfId="0" applyNumberFormat="1" applyFont="1" applyFill="1" applyBorder="1" applyAlignment="1">
      <alignment horizontal="center"/>
    </xf>
    <xf numFmtId="164" fontId="44" fillId="7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29" fillId="0" borderId="4" xfId="0" applyFont="1" applyBorder="1" applyAlignment="1">
      <alignment horizontal="center"/>
    </xf>
    <xf numFmtId="164" fontId="40" fillId="8" borderId="1" xfId="0" applyNumberFormat="1" applyFont="1" applyFill="1" applyBorder="1" applyAlignment="1">
      <alignment horizontal="center"/>
    </xf>
    <xf numFmtId="164" fontId="40" fillId="0" borderId="1" xfId="0" applyNumberFormat="1" applyFont="1" applyBorder="1" applyAlignment="1">
      <alignment horizontal="center"/>
    </xf>
    <xf numFmtId="2" fontId="4" fillId="8" borderId="0" xfId="0" applyNumberFormat="1" applyFont="1" applyFill="1" applyAlignment="1">
      <alignment horizontal="center"/>
    </xf>
    <xf numFmtId="0" fontId="29" fillId="0" borderId="8" xfId="0" applyFont="1" applyBorder="1" applyAlignment="1">
      <alignment horizontal="center"/>
    </xf>
    <xf numFmtId="164" fontId="40" fillId="8" borderId="9" xfId="0" applyNumberFormat="1" applyFont="1" applyFill="1" applyBorder="1" applyAlignment="1">
      <alignment horizontal="center"/>
    </xf>
    <xf numFmtId="164" fontId="40" fillId="0" borderId="9" xfId="0" applyNumberFormat="1" applyFont="1" applyBorder="1" applyAlignment="1">
      <alignment horizontal="center"/>
    </xf>
    <xf numFmtId="0" fontId="45" fillId="27" borderId="1" xfId="0" applyFont="1" applyFill="1" applyBorder="1" applyAlignment="1">
      <alignment horizontal="center" wrapText="1"/>
    </xf>
    <xf numFmtId="0" fontId="29" fillId="9" borderId="1" xfId="0" applyFont="1" applyFill="1" applyBorder="1" applyAlignment="1">
      <alignment horizontal="center"/>
    </xf>
    <xf numFmtId="0" fontId="47" fillId="8" borderId="0" xfId="0" applyFont="1" applyFill="1" applyAlignment="1">
      <alignment horizontal="center"/>
    </xf>
    <xf numFmtId="0" fontId="29" fillId="9" borderId="9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right"/>
    </xf>
    <xf numFmtId="0" fontId="17" fillId="8" borderId="9" xfId="0" applyFont="1" applyFill="1" applyBorder="1" applyAlignment="1">
      <alignment horizontal="right"/>
    </xf>
    <xf numFmtId="0" fontId="4" fillId="0" borderId="16" xfId="0" applyFont="1" applyBorder="1" applyAlignment="1">
      <alignment wrapText="1"/>
    </xf>
    <xf numFmtId="0" fontId="53" fillId="0" borderId="18" xfId="0" applyFont="1" applyBorder="1" applyAlignment="1">
      <alignment wrapText="1"/>
    </xf>
    <xf numFmtId="0" fontId="54" fillId="5" borderId="18" xfId="0" applyFont="1" applyFill="1" applyBorder="1" applyAlignment="1">
      <alignment wrapText="1"/>
    </xf>
    <xf numFmtId="0" fontId="21" fillId="6" borderId="18" xfId="0" applyFont="1" applyFill="1" applyBorder="1" applyAlignment="1">
      <alignment horizontal="center" wrapText="1"/>
    </xf>
    <xf numFmtId="0" fontId="21" fillId="5" borderId="20" xfId="0" applyFont="1" applyFill="1" applyBorder="1" applyAlignment="1">
      <alignment horizontal="center" wrapText="1"/>
    </xf>
    <xf numFmtId="0" fontId="21" fillId="6" borderId="20" xfId="0" applyFont="1" applyFill="1" applyBorder="1" applyAlignment="1">
      <alignment horizontal="center" wrapText="1"/>
    </xf>
    <xf numFmtId="0" fontId="21" fillId="5" borderId="21" xfId="0" applyFont="1" applyFill="1" applyBorder="1" applyAlignment="1">
      <alignment horizontal="center" wrapText="1"/>
    </xf>
    <xf numFmtId="0" fontId="21" fillId="6" borderId="22" xfId="0" applyFont="1" applyFill="1" applyBorder="1" applyAlignment="1">
      <alignment horizontal="center" wrapText="1"/>
    </xf>
    <xf numFmtId="0" fontId="21" fillId="6" borderId="21" xfId="0" applyFont="1" applyFill="1" applyBorder="1" applyAlignment="1">
      <alignment horizontal="center" wrapText="1"/>
    </xf>
    <xf numFmtId="0" fontId="55" fillId="6" borderId="18" xfId="0" applyFont="1" applyFill="1" applyBorder="1" applyAlignment="1">
      <alignment horizontal="center" wrapText="1"/>
    </xf>
    <xf numFmtId="0" fontId="55" fillId="0" borderId="20" xfId="0" applyFont="1" applyBorder="1" applyAlignment="1">
      <alignment horizontal="center" wrapText="1"/>
    </xf>
    <xf numFmtId="0" fontId="55" fillId="6" borderId="20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1" fontId="6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0" fontId="4" fillId="7" borderId="0" xfId="0" applyFont="1" applyFill="1"/>
    <xf numFmtId="0" fontId="39" fillId="7" borderId="0" xfId="0" applyFont="1" applyFill="1" applyAlignment="1">
      <alignment horizontal="center"/>
    </xf>
    <xf numFmtId="168" fontId="21" fillId="0" borderId="0" xfId="0" applyNumberFormat="1" applyFont="1"/>
    <xf numFmtId="0" fontId="56" fillId="7" borderId="0" xfId="0" applyFont="1" applyFill="1" applyAlignment="1">
      <alignment horizontal="center"/>
    </xf>
    <xf numFmtId="0" fontId="6" fillId="23" borderId="0" xfId="0" applyFont="1" applyFill="1"/>
    <xf numFmtId="0" fontId="17" fillId="10" borderId="1" xfId="0" applyFont="1" applyFill="1" applyBorder="1"/>
    <xf numFmtId="0" fontId="45" fillId="7" borderId="0" xfId="0" applyFont="1" applyFill="1" applyAlignment="1">
      <alignment horizontal="center" wrapText="1"/>
    </xf>
    <xf numFmtId="2" fontId="59" fillId="7" borderId="0" xfId="0" applyNumberFormat="1" applyFont="1" applyFill="1" applyAlignment="1">
      <alignment horizontal="center"/>
    </xf>
    <xf numFmtId="0" fontId="17" fillId="7" borderId="0" xfId="0" applyFont="1" applyFill="1" applyAlignment="1">
      <alignment horizontal="right"/>
    </xf>
    <xf numFmtId="164" fontId="59" fillId="7" borderId="0" xfId="0" applyNumberFormat="1" applyFont="1" applyFill="1" applyAlignment="1">
      <alignment horizontal="center"/>
    </xf>
    <xf numFmtId="0" fontId="19" fillId="25" borderId="2" xfId="0" applyFont="1" applyFill="1" applyBorder="1"/>
    <xf numFmtId="0" fontId="17" fillId="7" borderId="0" xfId="0" applyFont="1" applyFill="1" applyAlignment="1">
      <alignment horizontal="center"/>
    </xf>
    <xf numFmtId="2" fontId="17" fillId="7" borderId="0" xfId="0" applyNumberFormat="1" applyFont="1" applyFill="1"/>
    <xf numFmtId="0" fontId="60" fillId="7" borderId="0" xfId="0" applyFont="1" applyFill="1" applyAlignment="1">
      <alignment horizontal="center" wrapText="1"/>
    </xf>
    <xf numFmtId="0" fontId="30" fillId="7" borderId="0" xfId="0" applyFont="1" applyFill="1" applyAlignment="1">
      <alignment horizontal="center" wrapText="1"/>
    </xf>
    <xf numFmtId="0" fontId="24" fillId="7" borderId="0" xfId="0" applyFont="1" applyFill="1" applyAlignment="1">
      <alignment horizontal="center" wrapText="1"/>
    </xf>
    <xf numFmtId="0" fontId="17" fillId="7" borderId="0" xfId="0" applyFont="1" applyFill="1"/>
    <xf numFmtId="0" fontId="61" fillId="7" borderId="0" xfId="0" applyFont="1" applyFill="1" applyAlignment="1">
      <alignment horizontal="right"/>
    </xf>
    <xf numFmtId="0" fontId="62" fillId="7" borderId="0" xfId="0" applyFont="1" applyFill="1" applyAlignment="1">
      <alignment horizontal="center"/>
    </xf>
    <xf numFmtId="0" fontId="63" fillId="7" borderId="0" xfId="0" applyFont="1" applyFill="1" applyAlignment="1">
      <alignment horizontal="right"/>
    </xf>
    <xf numFmtId="0" fontId="64" fillId="7" borderId="0" xfId="0" applyFont="1" applyFill="1" applyAlignment="1">
      <alignment horizontal="right"/>
    </xf>
    <xf numFmtId="0" fontId="24" fillId="5" borderId="9" xfId="0" applyFont="1" applyFill="1" applyBorder="1" applyAlignment="1">
      <alignment horizontal="center" wrapText="1"/>
    </xf>
    <xf numFmtId="0" fontId="64" fillId="6" borderId="9" xfId="0" applyFont="1" applyFill="1" applyBorder="1" applyAlignment="1">
      <alignment horizontal="right"/>
    </xf>
    <xf numFmtId="0" fontId="63" fillId="6" borderId="8" xfId="0" applyFont="1" applyFill="1" applyBorder="1" applyAlignment="1">
      <alignment horizontal="right"/>
    </xf>
    <xf numFmtId="0" fontId="64" fillId="6" borderId="8" xfId="0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6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8" fillId="6" borderId="5" xfId="0" applyFont="1" applyFill="1" applyBorder="1" applyAlignment="1">
      <alignment wrapText="1"/>
    </xf>
    <xf numFmtId="0" fontId="8" fillId="6" borderId="7" xfId="0" applyFont="1" applyFill="1" applyBorder="1" applyAlignment="1">
      <alignment wrapText="1"/>
    </xf>
    <xf numFmtId="0" fontId="8" fillId="5" borderId="9" xfId="0" applyFont="1" applyFill="1" applyBorder="1" applyAlignment="1">
      <alignment wrapText="1"/>
    </xf>
    <xf numFmtId="0" fontId="2" fillId="7" borderId="0" xfId="0" applyFont="1" applyFill="1"/>
    <xf numFmtId="0" fontId="2" fillId="0" borderId="0" xfId="0" applyFont="1"/>
    <xf numFmtId="0" fontId="1" fillId="7" borderId="0" xfId="0" applyFont="1" applyFill="1"/>
    <xf numFmtId="0" fontId="26" fillId="10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8" fillId="5" borderId="0" xfId="0" applyFont="1" applyFill="1" applyAlignment="1">
      <alignment horizontal="center"/>
    </xf>
    <xf numFmtId="0" fontId="0" fillId="0" borderId="0" xfId="0"/>
    <xf numFmtId="0" fontId="8" fillId="5" borderId="7" xfId="0" applyFont="1" applyFill="1" applyBorder="1" applyAlignment="1">
      <alignment horizontal="center" wrapText="1"/>
    </xf>
    <xf numFmtId="0" fontId="5" fillId="0" borderId="9" xfId="0" applyFont="1" applyBorder="1"/>
    <xf numFmtId="0" fontId="7" fillId="4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 wrapText="1"/>
    </xf>
    <xf numFmtId="0" fontId="5" fillId="0" borderId="14" xfId="0" applyFont="1" applyBorder="1"/>
    <xf numFmtId="0" fontId="5" fillId="0" borderId="15" xfId="0" applyFont="1" applyBorder="1"/>
    <xf numFmtId="0" fontId="3" fillId="6" borderId="17" xfId="0" applyFont="1" applyFill="1" applyBorder="1" applyAlignment="1">
      <alignment horizontal="center" vertical="center" wrapText="1"/>
    </xf>
    <xf numFmtId="0" fontId="5" fillId="0" borderId="19" xfId="0" applyFont="1" applyBorder="1"/>
    <xf numFmtId="0" fontId="3" fillId="5" borderId="17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/>
    </xf>
    <xf numFmtId="0" fontId="5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7" fillId="10" borderId="7" xfId="0" applyFont="1" applyFill="1" applyBorder="1"/>
    <xf numFmtId="0" fontId="56" fillId="0" borderId="2" xfId="0" applyFont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29" fillId="15" borderId="12" xfId="0" applyFont="1" applyFill="1" applyBorder="1" applyAlignment="1">
      <alignment horizontal="center"/>
    </xf>
    <xf numFmtId="0" fontId="5" fillId="0" borderId="23" xfId="0" applyFont="1" applyBorder="1"/>
    <xf numFmtId="0" fontId="4" fillId="19" borderId="2" xfId="0" applyFont="1" applyFill="1" applyBorder="1" applyAlignment="1">
      <alignment horizontal="center"/>
    </xf>
    <xf numFmtId="0" fontId="6" fillId="23" borderId="0" xfId="0" applyFont="1" applyFill="1" applyAlignment="1">
      <alignment horizontal="center"/>
    </xf>
    <xf numFmtId="0" fontId="58" fillId="10" borderId="7" xfId="0" applyFont="1" applyFill="1" applyBorder="1" applyAlignment="1">
      <alignment horizontal="center"/>
    </xf>
    <xf numFmtId="0" fontId="39" fillId="1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961"/>
  <sheetViews>
    <sheetView tabSelected="1" zoomScale="80" zoomScaleNormal="80" workbookViewId="0">
      <pane xSplit="3" ySplit="1" topLeftCell="CM351" activePane="bottomRight" state="frozen"/>
      <selection pane="topRight" activeCell="C1" sqref="C1"/>
      <selection pane="bottomLeft" activeCell="A4" sqref="A4"/>
      <selection pane="bottomRight" activeCell="CR376" sqref="CR376"/>
    </sheetView>
  </sheetViews>
  <sheetFormatPr defaultColWidth="14.42578125" defaultRowHeight="15" customHeight="1"/>
  <cols>
    <col min="1" max="1" width="8.7109375" customWidth="1"/>
    <col min="2" max="2" width="11.7109375" customWidth="1"/>
    <col min="3" max="3" width="17.28515625" customWidth="1"/>
    <col min="4" max="4" width="8.7109375" customWidth="1"/>
    <col min="5" max="5" width="10.28515625" customWidth="1"/>
    <col min="6" max="12" width="12.42578125" customWidth="1"/>
    <col min="13" max="13" width="12" customWidth="1"/>
    <col min="14" max="14" width="12.7109375" customWidth="1"/>
    <col min="15" max="15" width="13.28515625" customWidth="1"/>
    <col min="16" max="16" width="9.7109375" customWidth="1"/>
    <col min="17" max="17" width="16.5703125" customWidth="1"/>
    <col min="18" max="18" width="12.7109375" customWidth="1"/>
    <col min="19" max="19" width="12.28515625" customWidth="1"/>
    <col min="20" max="20" width="10.42578125" customWidth="1"/>
    <col min="21" max="21" width="11.85546875" customWidth="1"/>
    <col min="22" max="22" width="10.140625" customWidth="1"/>
    <col min="23" max="23" width="13" customWidth="1"/>
    <col min="24" max="24" width="13.140625" customWidth="1"/>
    <col min="25" max="25" width="10.85546875" customWidth="1"/>
    <col min="26" max="26" width="13.42578125" customWidth="1"/>
    <col min="27" max="27" width="13.140625" customWidth="1"/>
    <col min="28" max="28" width="11.85546875" customWidth="1"/>
    <col min="29" max="29" width="13.5703125" customWidth="1"/>
    <col min="30" max="31" width="12.7109375" customWidth="1"/>
    <col min="32" max="32" width="12.28515625" customWidth="1"/>
    <col min="33" max="33" width="11.85546875" customWidth="1"/>
    <col min="34" max="34" width="15.5703125" customWidth="1"/>
    <col min="35" max="35" width="12.28515625" customWidth="1"/>
    <col min="36" max="36" width="12.42578125" customWidth="1"/>
    <col min="37" max="42" width="14.7109375" customWidth="1"/>
    <col min="43" max="43" width="11.140625" customWidth="1"/>
    <col min="44" max="45" width="11.85546875" customWidth="1"/>
    <col min="46" max="47" width="8.7109375" customWidth="1"/>
    <col min="48" max="48" width="11.140625" customWidth="1"/>
    <col min="49" max="49" width="14.5703125" customWidth="1"/>
    <col min="50" max="50" width="11.140625" customWidth="1"/>
    <col min="51" max="51" width="11" customWidth="1"/>
    <col min="52" max="52" width="14" customWidth="1"/>
    <col min="53" max="53" width="12.5703125" customWidth="1"/>
    <col min="54" max="54" width="10.85546875" customWidth="1"/>
    <col min="55" max="55" width="16.85546875" customWidth="1"/>
    <col min="56" max="57" width="29.42578125" customWidth="1"/>
    <col min="58" max="66" width="8.7109375" customWidth="1"/>
    <col min="67" max="67" width="13.42578125" customWidth="1"/>
    <col min="68" max="68" width="13" customWidth="1"/>
    <col min="69" max="69" width="12.7109375" customWidth="1"/>
    <col min="70" max="70" width="8.7109375" customWidth="1"/>
    <col min="71" max="71" width="11.42578125" customWidth="1"/>
    <col min="72" max="72" width="10.5703125" customWidth="1"/>
    <col min="73" max="73" width="10.85546875" customWidth="1"/>
    <col min="74" max="74" width="8.7109375" customWidth="1"/>
    <col min="75" max="75" width="10.42578125" customWidth="1"/>
    <col min="76" max="76" width="11" customWidth="1"/>
    <col min="77" max="77" width="16.85546875" customWidth="1"/>
    <col min="78" max="78" width="10.85546875" customWidth="1"/>
    <col min="79" max="79" width="10.28515625" customWidth="1"/>
    <col min="80" max="80" width="11.5703125" customWidth="1"/>
    <col min="81" max="81" width="10.7109375" customWidth="1"/>
    <col min="82" max="82" width="10.85546875" customWidth="1"/>
    <col min="83" max="83" width="10.28515625" customWidth="1"/>
    <col min="84" max="84" width="8.7109375" customWidth="1"/>
    <col min="85" max="85" width="10.7109375" customWidth="1"/>
    <col min="86" max="86" width="9.85546875" customWidth="1"/>
    <col min="87" max="87" width="10.28515625" customWidth="1"/>
    <col min="88" max="88" width="15.7109375" customWidth="1"/>
    <col min="89" max="89" width="14.7109375" customWidth="1"/>
    <col min="90" max="90" width="16.42578125" customWidth="1"/>
    <col min="92" max="92" width="11.7109375" customWidth="1"/>
    <col min="93" max="93" width="18.85546875" customWidth="1"/>
    <col min="94" max="106" width="11.7109375" customWidth="1"/>
  </cols>
  <sheetData>
    <row r="1" spans="1:106" s="465" customFormat="1" ht="60">
      <c r="A1" s="453" t="s">
        <v>440</v>
      </c>
      <c r="B1" s="453" t="s">
        <v>441</v>
      </c>
      <c r="C1" s="454" t="s">
        <v>8</v>
      </c>
      <c r="D1" s="454" t="s">
        <v>16</v>
      </c>
      <c r="E1" s="103" t="s">
        <v>17</v>
      </c>
      <c r="F1" s="455" t="s">
        <v>18</v>
      </c>
      <c r="G1" s="466" t="s">
        <v>9</v>
      </c>
      <c r="H1" s="467" t="s">
        <v>10</v>
      </c>
      <c r="I1" s="467" t="s">
        <v>11</v>
      </c>
      <c r="J1" s="467" t="s">
        <v>12</v>
      </c>
      <c r="K1" s="467" t="s">
        <v>13</v>
      </c>
      <c r="L1" s="467" t="s">
        <v>14</v>
      </c>
      <c r="M1" s="98" t="s">
        <v>19</v>
      </c>
      <c r="N1" s="98" t="s">
        <v>20</v>
      </c>
      <c r="O1" s="99" t="s">
        <v>442</v>
      </c>
      <c r="P1" s="99" t="s">
        <v>443</v>
      </c>
      <c r="Q1" s="101" t="s">
        <v>23</v>
      </c>
      <c r="R1" s="101" t="s">
        <v>24</v>
      </c>
      <c r="S1" s="99" t="s">
        <v>25</v>
      </c>
      <c r="T1" s="99" t="s">
        <v>26</v>
      </c>
      <c r="U1" s="100" t="s">
        <v>27</v>
      </c>
      <c r="V1" s="100" t="s">
        <v>28</v>
      </c>
      <c r="W1" s="99" t="s">
        <v>29</v>
      </c>
      <c r="X1" s="99" t="s">
        <v>30</v>
      </c>
      <c r="Y1" s="100" t="s">
        <v>31</v>
      </c>
      <c r="Z1" s="100" t="s">
        <v>32</v>
      </c>
      <c r="AA1" s="99" t="s">
        <v>33</v>
      </c>
      <c r="AB1" s="99" t="s">
        <v>34</v>
      </c>
      <c r="AC1" s="101" t="s">
        <v>35</v>
      </c>
      <c r="AD1" s="101" t="s">
        <v>36</v>
      </c>
      <c r="AE1" s="456" t="s">
        <v>37</v>
      </c>
      <c r="AF1" s="456" t="s">
        <v>38</v>
      </c>
      <c r="AG1" s="101" t="s">
        <v>39</v>
      </c>
      <c r="AH1" s="101" t="s">
        <v>40</v>
      </c>
      <c r="AI1" s="99" t="s">
        <v>41</v>
      </c>
      <c r="AJ1" s="99" t="s">
        <v>42</v>
      </c>
      <c r="AK1" s="99" t="s">
        <v>43</v>
      </c>
      <c r="AL1" s="101" t="s">
        <v>44</v>
      </c>
      <c r="AM1" s="101" t="s">
        <v>45</v>
      </c>
      <c r="AN1" s="103" t="s">
        <v>46</v>
      </c>
      <c r="AO1" s="103" t="s">
        <v>47</v>
      </c>
      <c r="AP1" s="99" t="s">
        <v>48</v>
      </c>
      <c r="AQ1" s="99" t="s">
        <v>49</v>
      </c>
      <c r="AR1" s="101" t="s">
        <v>50</v>
      </c>
      <c r="AS1" s="101" t="s">
        <v>51</v>
      </c>
      <c r="AT1" s="101" t="s">
        <v>52</v>
      </c>
      <c r="AU1" s="457" t="s">
        <v>53</v>
      </c>
      <c r="AV1" s="103" t="s">
        <v>444</v>
      </c>
      <c r="AW1" s="103" t="s">
        <v>445</v>
      </c>
      <c r="AX1" s="458" t="s">
        <v>54</v>
      </c>
      <c r="AY1" s="103" t="s">
        <v>55</v>
      </c>
      <c r="AZ1" s="101" t="s">
        <v>56</v>
      </c>
      <c r="BA1" s="101" t="s">
        <v>57</v>
      </c>
      <c r="BB1" s="99" t="s">
        <v>58</v>
      </c>
      <c r="BC1" s="99" t="s">
        <v>59</v>
      </c>
      <c r="BD1" s="459" t="s">
        <v>446</v>
      </c>
      <c r="BE1" s="459" t="s">
        <v>447</v>
      </c>
      <c r="BF1" s="101" t="s">
        <v>60</v>
      </c>
      <c r="BG1" s="101" t="s">
        <v>61</v>
      </c>
      <c r="BH1" s="99" t="s">
        <v>62</v>
      </c>
      <c r="BI1" s="99" t="s">
        <v>63</v>
      </c>
      <c r="BJ1" s="101" t="s">
        <v>64</v>
      </c>
      <c r="BK1" s="101" t="s">
        <v>65</v>
      </c>
      <c r="BL1" s="99" t="s">
        <v>66</v>
      </c>
      <c r="BM1" s="99" t="s">
        <v>67</v>
      </c>
      <c r="BN1" s="101" t="s">
        <v>68</v>
      </c>
      <c r="BO1" s="101" t="s">
        <v>69</v>
      </c>
      <c r="BP1" s="99" t="s">
        <v>70</v>
      </c>
      <c r="BQ1" s="99" t="s">
        <v>71</v>
      </c>
      <c r="BR1" s="101" t="s">
        <v>72</v>
      </c>
      <c r="BS1" s="101" t="s">
        <v>73</v>
      </c>
      <c r="BT1" s="99" t="s">
        <v>74</v>
      </c>
      <c r="BU1" s="99" t="s">
        <v>75</v>
      </c>
      <c r="BV1" s="101" t="s">
        <v>76</v>
      </c>
      <c r="BW1" s="101" t="s">
        <v>77</v>
      </c>
      <c r="BX1" s="99" t="s">
        <v>78</v>
      </c>
      <c r="BY1" s="99" t="s">
        <v>79</v>
      </c>
      <c r="BZ1" s="101" t="s">
        <v>80</v>
      </c>
      <c r="CA1" s="101" t="s">
        <v>81</v>
      </c>
      <c r="CB1" s="99" t="s">
        <v>82</v>
      </c>
      <c r="CC1" s="99" t="s">
        <v>83</v>
      </c>
      <c r="CD1" s="101" t="s">
        <v>84</v>
      </c>
      <c r="CE1" s="101" t="s">
        <v>85</v>
      </c>
      <c r="CF1" s="99" t="s">
        <v>86</v>
      </c>
      <c r="CG1" s="99" t="s">
        <v>87</v>
      </c>
      <c r="CH1" s="101" t="s">
        <v>88</v>
      </c>
      <c r="CI1" s="101" t="s">
        <v>89</v>
      </c>
      <c r="CJ1" s="454" t="s">
        <v>455</v>
      </c>
      <c r="CK1" s="460" t="s">
        <v>6</v>
      </c>
      <c r="CL1" s="461" t="s">
        <v>90</v>
      </c>
      <c r="CM1" s="459" t="s">
        <v>91</v>
      </c>
      <c r="CN1" s="462" t="s">
        <v>92</v>
      </c>
      <c r="CO1" s="462" t="s">
        <v>93</v>
      </c>
      <c r="CP1" s="14" t="s">
        <v>94</v>
      </c>
      <c r="CQ1" s="14" t="s">
        <v>95</v>
      </c>
      <c r="CR1" s="463" t="s">
        <v>96</v>
      </c>
      <c r="CS1" s="468"/>
      <c r="CT1" s="468"/>
      <c r="CU1" s="468"/>
      <c r="CV1" s="468"/>
      <c r="CW1" s="468"/>
      <c r="CX1" s="468"/>
      <c r="CY1" s="464"/>
      <c r="CZ1" s="464"/>
      <c r="DA1" s="464"/>
      <c r="DB1" s="464"/>
    </row>
    <row r="2" spans="1:106" ht="21">
      <c r="A2" s="15">
        <v>2018</v>
      </c>
      <c r="B2" s="15" t="s">
        <v>432</v>
      </c>
      <c r="C2" s="16">
        <v>3150</v>
      </c>
      <c r="D2" s="4">
        <v>33</v>
      </c>
      <c r="E2" s="4">
        <v>88</v>
      </c>
      <c r="F2" s="6">
        <v>1</v>
      </c>
      <c r="G2" s="17" t="s">
        <v>97</v>
      </c>
      <c r="H2" s="18" t="s">
        <v>98</v>
      </c>
      <c r="I2" s="19" t="s">
        <v>99</v>
      </c>
      <c r="J2" s="18" t="s">
        <v>100</v>
      </c>
      <c r="K2" s="19">
        <v>25</v>
      </c>
      <c r="L2" s="18">
        <v>75</v>
      </c>
      <c r="M2" s="8">
        <v>337</v>
      </c>
      <c r="N2" s="8">
        <v>664</v>
      </c>
      <c r="O2" s="9">
        <v>3</v>
      </c>
      <c r="P2" s="9">
        <v>16</v>
      </c>
      <c r="Q2" s="10">
        <v>0</v>
      </c>
      <c r="R2" s="10">
        <v>0</v>
      </c>
      <c r="S2" s="9">
        <v>629</v>
      </c>
      <c r="T2" s="9">
        <v>796</v>
      </c>
      <c r="U2" s="11">
        <v>33</v>
      </c>
      <c r="V2" s="11">
        <v>48</v>
      </c>
      <c r="W2" s="9">
        <v>4.5999999999999996</v>
      </c>
      <c r="X2" s="9">
        <v>4</v>
      </c>
      <c r="Y2" s="11">
        <v>37</v>
      </c>
      <c r="Z2" s="11">
        <v>63</v>
      </c>
      <c r="AA2" s="9">
        <v>16</v>
      </c>
      <c r="AB2" s="9">
        <v>17</v>
      </c>
      <c r="AC2" s="10">
        <v>5.0999999999999996</v>
      </c>
      <c r="AD2" s="10">
        <v>5.9</v>
      </c>
      <c r="AE2" s="20">
        <v>90.9</v>
      </c>
      <c r="AF2" s="21">
        <v>81.900000000000006</v>
      </c>
      <c r="AG2" s="10">
        <v>39</v>
      </c>
      <c r="AH2" s="10">
        <v>43</v>
      </c>
      <c r="AI2" s="9">
        <v>1.1000000000000001</v>
      </c>
      <c r="AJ2" s="9">
        <v>1.2</v>
      </c>
      <c r="AK2" s="9">
        <f t="shared" ref="AK2:AK256" si="0">IF((AJ2-AI2)&lt;0,0,(AJ2-AI2))</f>
        <v>9.9999999999999867E-2</v>
      </c>
      <c r="AL2" s="10">
        <v>3.6</v>
      </c>
      <c r="AM2" s="10">
        <v>3.6</v>
      </c>
      <c r="AN2" s="4">
        <v>6.8</v>
      </c>
      <c r="AO2" s="4">
        <v>6.7</v>
      </c>
      <c r="AP2" s="9">
        <v>0</v>
      </c>
      <c r="AQ2" s="9">
        <v>0</v>
      </c>
      <c r="AR2" s="10">
        <v>9.9</v>
      </c>
      <c r="AS2" s="10">
        <v>9.1</v>
      </c>
      <c r="AT2" s="10">
        <v>5.2</v>
      </c>
      <c r="AU2" s="10">
        <v>4.5999999999999996</v>
      </c>
      <c r="AV2" s="22">
        <v>103</v>
      </c>
      <c r="AW2" s="22">
        <v>110</v>
      </c>
      <c r="AX2" s="4">
        <v>145</v>
      </c>
      <c r="AY2" s="4">
        <v>146</v>
      </c>
      <c r="AZ2" s="10">
        <v>2</v>
      </c>
      <c r="BA2" s="10">
        <v>2</v>
      </c>
      <c r="BB2" s="9">
        <v>103</v>
      </c>
      <c r="BC2" s="9">
        <v>106</v>
      </c>
      <c r="BD2" s="23">
        <f>1.86*(AX2+AT2)+1.15*(AV2/18)+(AG2/6)+14</f>
        <v>306.45255555555559</v>
      </c>
      <c r="BE2" s="23">
        <f t="shared" ref="BE2" si="1">1.86*(AY2+AU2)+1.15*(AW2/18)+(AH2/6)+14</f>
        <v>308.31044444444444</v>
      </c>
      <c r="BF2" s="10">
        <v>4.38</v>
      </c>
      <c r="BG2" s="10">
        <v>4.37</v>
      </c>
      <c r="BH2" s="9">
        <v>13.5</v>
      </c>
      <c r="BI2" s="9">
        <v>13.3</v>
      </c>
      <c r="BJ2" s="10">
        <v>40.9</v>
      </c>
      <c r="BK2" s="10">
        <v>39.4</v>
      </c>
      <c r="BL2" s="9">
        <v>93.4</v>
      </c>
      <c r="BM2" s="9">
        <v>90.2</v>
      </c>
      <c r="BN2" s="10">
        <v>30.8</v>
      </c>
      <c r="BO2" s="10">
        <v>30.4</v>
      </c>
      <c r="BP2" s="9">
        <v>33</v>
      </c>
      <c r="BQ2" s="9">
        <v>33.799999999999997</v>
      </c>
      <c r="BR2" s="10">
        <v>299</v>
      </c>
      <c r="BS2" s="10">
        <v>289</v>
      </c>
      <c r="BT2" s="9">
        <v>12.8</v>
      </c>
      <c r="BU2" s="9">
        <v>12.2</v>
      </c>
      <c r="BV2" s="10">
        <v>1.83</v>
      </c>
      <c r="BW2" s="10">
        <v>1.52</v>
      </c>
      <c r="BX2" s="9">
        <v>7.38</v>
      </c>
      <c r="BY2" s="9">
        <v>8.17</v>
      </c>
      <c r="BZ2" s="10">
        <v>49.1</v>
      </c>
      <c r="CA2" s="10">
        <v>72.599999999999994</v>
      </c>
      <c r="CB2" s="9">
        <v>39</v>
      </c>
      <c r="CC2" s="9">
        <v>21.1</v>
      </c>
      <c r="CD2" s="10">
        <v>8.3000000000000007</v>
      </c>
      <c r="CE2" s="10">
        <v>5.3</v>
      </c>
      <c r="CF2" s="9">
        <v>3.3</v>
      </c>
      <c r="CG2" s="9">
        <v>0.9</v>
      </c>
      <c r="CH2" s="10">
        <v>0.3</v>
      </c>
      <c r="CI2" s="10">
        <v>0.1</v>
      </c>
      <c r="CJ2" s="2" t="b">
        <f t="shared" ref="CJ2:CJ256" si="2">(AJ2-AI2)&gt;=0.3</f>
        <v>0</v>
      </c>
      <c r="CK2" s="24" t="b">
        <f t="shared" ref="CK2:CK118" si="3">OR(N2&gt;=1000,M2&gt;=1000)</f>
        <v>0</v>
      </c>
      <c r="CL2" s="4">
        <v>75.52</v>
      </c>
      <c r="CM2" s="25">
        <v>84.3</v>
      </c>
      <c r="CN2" s="25">
        <v>181.5</v>
      </c>
      <c r="CO2" s="4">
        <v>50.85</v>
      </c>
      <c r="CP2" s="25">
        <v>35</v>
      </c>
      <c r="CQ2" s="25">
        <v>37</v>
      </c>
      <c r="CR2" s="26">
        <v>10.050000000000001</v>
      </c>
      <c r="CS2" s="27"/>
      <c r="CT2" s="28"/>
      <c r="CU2" s="29"/>
      <c r="CV2" s="30"/>
      <c r="CW2" s="30"/>
      <c r="CX2" s="29"/>
      <c r="CY2" s="31"/>
      <c r="CZ2" s="31"/>
      <c r="DA2" s="32"/>
      <c r="DB2" s="32"/>
    </row>
    <row r="3" spans="1:106" ht="15.75">
      <c r="A3" s="15">
        <v>2018</v>
      </c>
      <c r="B3" s="15" t="s">
        <v>432</v>
      </c>
      <c r="C3" s="33" t="s">
        <v>101</v>
      </c>
      <c r="D3" s="12">
        <v>26</v>
      </c>
      <c r="E3" s="12">
        <v>74</v>
      </c>
      <c r="F3" s="12">
        <v>1</v>
      </c>
      <c r="G3" s="34" t="s">
        <v>102</v>
      </c>
      <c r="H3" s="35" t="s">
        <v>98</v>
      </c>
      <c r="I3" s="36" t="s">
        <v>103</v>
      </c>
      <c r="J3" s="18" t="s">
        <v>104</v>
      </c>
      <c r="K3" s="19">
        <v>50</v>
      </c>
      <c r="L3" s="35">
        <v>50</v>
      </c>
      <c r="M3" s="8">
        <v>687</v>
      </c>
      <c r="N3" s="8">
        <v>2246</v>
      </c>
      <c r="O3" s="9">
        <v>6</v>
      </c>
      <c r="P3" s="9">
        <v>38</v>
      </c>
      <c r="Q3" s="37">
        <v>0</v>
      </c>
      <c r="R3" s="37">
        <v>0</v>
      </c>
      <c r="S3" s="9">
        <v>720</v>
      </c>
      <c r="T3" s="9">
        <v>1182</v>
      </c>
      <c r="U3" s="11">
        <v>49</v>
      </c>
      <c r="V3" s="11">
        <v>105</v>
      </c>
      <c r="W3" s="9">
        <v>4.9000000000000004</v>
      </c>
      <c r="X3" s="9">
        <v>4.5999999999999996</v>
      </c>
      <c r="Y3" s="11">
        <v>57</v>
      </c>
      <c r="Z3" s="11">
        <v>93</v>
      </c>
      <c r="AA3" s="9">
        <v>38</v>
      </c>
      <c r="AB3" s="9">
        <v>37</v>
      </c>
      <c r="AC3" s="10">
        <v>3.6</v>
      </c>
      <c r="AD3" s="10">
        <v>5.0999999999999996</v>
      </c>
      <c r="AE3" s="38">
        <v>120</v>
      </c>
      <c r="AF3" s="39">
        <v>124.4</v>
      </c>
      <c r="AG3" s="10">
        <v>57</v>
      </c>
      <c r="AH3" s="10">
        <v>49</v>
      </c>
      <c r="AI3" s="9">
        <v>0.9</v>
      </c>
      <c r="AJ3" s="9">
        <v>0.8</v>
      </c>
      <c r="AK3" s="9">
        <f t="shared" si="0"/>
        <v>0</v>
      </c>
      <c r="AL3" s="10">
        <v>4</v>
      </c>
      <c r="AM3" s="10">
        <v>3.1</v>
      </c>
      <c r="AN3" s="9">
        <v>7.9</v>
      </c>
      <c r="AO3" s="9">
        <v>7.4</v>
      </c>
      <c r="AP3" s="40">
        <v>0</v>
      </c>
      <c r="AQ3" s="40">
        <v>0</v>
      </c>
      <c r="AR3" s="10">
        <v>10.1</v>
      </c>
      <c r="AS3" s="10">
        <v>9.4</v>
      </c>
      <c r="AT3" s="10">
        <v>4.5999999999999996</v>
      </c>
      <c r="AU3" s="10">
        <v>4.3</v>
      </c>
      <c r="AV3" s="22">
        <v>95</v>
      </c>
      <c r="AW3" s="22">
        <v>114</v>
      </c>
      <c r="AX3" s="4">
        <v>142</v>
      </c>
      <c r="AY3" s="4">
        <v>141</v>
      </c>
      <c r="AZ3" s="10">
        <v>2.2000000000000002</v>
      </c>
      <c r="BA3" s="10">
        <v>1.9</v>
      </c>
      <c r="BB3" s="9">
        <v>102</v>
      </c>
      <c r="BC3" s="9">
        <v>103</v>
      </c>
      <c r="BD3" s="23">
        <f t="shared" ref="BD3:BE3" si="4">1.86*(AX3+AT3)+1.15*(AV3/18)+(AG3/6)+14</f>
        <v>302.24544444444444</v>
      </c>
      <c r="BE3" s="23">
        <f t="shared" si="4"/>
        <v>299.70800000000008</v>
      </c>
      <c r="BF3" s="10">
        <v>0</v>
      </c>
      <c r="BG3" s="10">
        <v>4.6399999999999997</v>
      </c>
      <c r="BH3" s="9">
        <v>0</v>
      </c>
      <c r="BI3" s="9">
        <v>13.9</v>
      </c>
      <c r="BJ3" s="10">
        <v>0</v>
      </c>
      <c r="BK3" s="10">
        <v>40.6</v>
      </c>
      <c r="BL3" s="9">
        <v>0</v>
      </c>
      <c r="BM3" s="9">
        <v>87.5</v>
      </c>
      <c r="BN3" s="10">
        <v>0</v>
      </c>
      <c r="BO3" s="10">
        <v>30</v>
      </c>
      <c r="BP3" s="9">
        <v>0</v>
      </c>
      <c r="BQ3" s="9">
        <v>34.200000000000003</v>
      </c>
      <c r="BR3" s="10">
        <v>268</v>
      </c>
      <c r="BS3" s="10">
        <v>304</v>
      </c>
      <c r="BT3" s="9">
        <v>0</v>
      </c>
      <c r="BU3" s="9">
        <v>13.4</v>
      </c>
      <c r="BV3" s="10">
        <v>0</v>
      </c>
      <c r="BW3" s="10">
        <v>1.47</v>
      </c>
      <c r="BX3" s="9">
        <v>0</v>
      </c>
      <c r="BY3" s="9">
        <v>9.3800000000000008</v>
      </c>
      <c r="BZ3" s="10">
        <v>0</v>
      </c>
      <c r="CA3" s="10">
        <v>72</v>
      </c>
      <c r="CB3" s="9">
        <v>0</v>
      </c>
      <c r="CC3" s="9">
        <v>12.5</v>
      </c>
      <c r="CD3" s="10">
        <v>0</v>
      </c>
      <c r="CE3" s="10">
        <v>15</v>
      </c>
      <c r="CF3" s="9">
        <v>0</v>
      </c>
      <c r="CG3" s="9">
        <v>0.3</v>
      </c>
      <c r="CH3" s="10">
        <v>0</v>
      </c>
      <c r="CI3" s="10">
        <v>0.2</v>
      </c>
      <c r="CJ3" s="2" t="b">
        <f t="shared" si="2"/>
        <v>0</v>
      </c>
      <c r="CK3" s="24" t="b">
        <f t="shared" si="3"/>
        <v>1</v>
      </c>
      <c r="CL3" s="4">
        <v>69.489999999999995</v>
      </c>
      <c r="CM3" s="25">
        <v>75.900000000000006</v>
      </c>
      <c r="CN3" s="25">
        <v>171</v>
      </c>
      <c r="CO3" s="4">
        <v>51.98</v>
      </c>
      <c r="CP3" s="25">
        <v>42</v>
      </c>
      <c r="CQ3" s="25">
        <v>43</v>
      </c>
      <c r="CR3" s="26">
        <v>6.08</v>
      </c>
      <c r="CS3" s="28"/>
      <c r="CT3" s="28"/>
      <c r="CU3" s="29"/>
      <c r="CV3" s="30"/>
      <c r="CW3" s="30"/>
      <c r="CX3" s="29"/>
      <c r="CY3" s="31"/>
      <c r="CZ3" s="31"/>
      <c r="DA3" s="32"/>
      <c r="DB3" s="32"/>
    </row>
    <row r="4" spans="1:106" ht="15.75">
      <c r="A4" s="15">
        <v>2018</v>
      </c>
      <c r="B4" s="15" t="s">
        <v>432</v>
      </c>
      <c r="C4" s="33" t="s">
        <v>105</v>
      </c>
      <c r="D4" s="12">
        <v>26</v>
      </c>
      <c r="E4" s="12">
        <v>76</v>
      </c>
      <c r="F4" s="12">
        <v>1</v>
      </c>
      <c r="G4" s="34" t="s">
        <v>106</v>
      </c>
      <c r="H4" s="35" t="s">
        <v>107</v>
      </c>
      <c r="I4" s="36" t="s">
        <v>99</v>
      </c>
      <c r="J4" s="35" t="s">
        <v>108</v>
      </c>
      <c r="K4" s="19">
        <v>50</v>
      </c>
      <c r="L4" s="35">
        <v>50</v>
      </c>
      <c r="M4" s="8">
        <v>841</v>
      </c>
      <c r="N4" s="8">
        <v>4616</v>
      </c>
      <c r="O4" s="9">
        <v>43</v>
      </c>
      <c r="P4" s="9">
        <v>71</v>
      </c>
      <c r="Q4" s="37">
        <v>0</v>
      </c>
      <c r="R4" s="37">
        <v>0</v>
      </c>
      <c r="S4" s="9">
        <v>895</v>
      </c>
      <c r="T4" s="9">
        <v>1531</v>
      </c>
      <c r="U4" s="11">
        <v>57</v>
      </c>
      <c r="V4" s="11">
        <v>145</v>
      </c>
      <c r="W4" s="9">
        <v>4.9000000000000004</v>
      </c>
      <c r="X4" s="9">
        <v>4.8</v>
      </c>
      <c r="Y4" s="11">
        <v>58</v>
      </c>
      <c r="Z4" s="11">
        <v>113</v>
      </c>
      <c r="AA4" s="9">
        <v>26</v>
      </c>
      <c r="AB4" s="9">
        <v>23</v>
      </c>
      <c r="AC4" s="10">
        <v>3.9</v>
      </c>
      <c r="AD4" s="10">
        <v>4.5</v>
      </c>
      <c r="AE4" s="38">
        <v>85</v>
      </c>
      <c r="AF4" s="39">
        <v>85</v>
      </c>
      <c r="AG4" s="10">
        <v>50</v>
      </c>
      <c r="AH4" s="10">
        <v>39</v>
      </c>
      <c r="AI4" s="9">
        <v>1.2</v>
      </c>
      <c r="AJ4" s="9">
        <v>1.2</v>
      </c>
      <c r="AK4" s="9">
        <f t="shared" si="0"/>
        <v>0</v>
      </c>
      <c r="AL4" s="10">
        <v>3.2</v>
      </c>
      <c r="AM4" s="10">
        <v>3.5</v>
      </c>
      <c r="AN4" s="9">
        <v>7.8</v>
      </c>
      <c r="AO4" s="9">
        <v>7.4</v>
      </c>
      <c r="AP4" s="40">
        <v>0</v>
      </c>
      <c r="AQ4" s="40">
        <v>0</v>
      </c>
      <c r="AR4" s="10">
        <v>9.6999999999999993</v>
      </c>
      <c r="AS4" s="10">
        <v>10.199999999999999</v>
      </c>
      <c r="AT4" s="10">
        <v>5.2</v>
      </c>
      <c r="AU4" s="10">
        <v>4.5</v>
      </c>
      <c r="AV4" s="22">
        <v>99</v>
      </c>
      <c r="AW4" s="22">
        <v>98</v>
      </c>
      <c r="AX4" s="4">
        <v>145</v>
      </c>
      <c r="AY4" s="4">
        <v>146</v>
      </c>
      <c r="AZ4" s="10">
        <v>2.2000000000000002</v>
      </c>
      <c r="BA4" s="10">
        <v>2.2000000000000002</v>
      </c>
      <c r="BB4" s="9">
        <v>105</v>
      </c>
      <c r="BC4" s="9">
        <v>100</v>
      </c>
      <c r="BD4" s="23">
        <f t="shared" ref="BD4:BE4" si="5">1.86*(AX4+AT4)+1.15*(AV4/18)+(AG4/6)+14</f>
        <v>308.03033333333332</v>
      </c>
      <c r="BE4" s="23">
        <f t="shared" si="5"/>
        <v>306.69111111111113</v>
      </c>
      <c r="BF4" s="10">
        <v>0</v>
      </c>
      <c r="BG4" s="10">
        <v>4.7699999999999996</v>
      </c>
      <c r="BH4" s="9">
        <v>0</v>
      </c>
      <c r="BI4" s="9">
        <v>14.5</v>
      </c>
      <c r="BJ4" s="10">
        <v>0</v>
      </c>
      <c r="BK4" s="10">
        <v>42.7</v>
      </c>
      <c r="BL4" s="9">
        <v>0</v>
      </c>
      <c r="BM4" s="9">
        <v>89.5</v>
      </c>
      <c r="BN4" s="10">
        <v>0</v>
      </c>
      <c r="BO4" s="10">
        <v>30.4</v>
      </c>
      <c r="BP4" s="9">
        <v>0</v>
      </c>
      <c r="BQ4" s="9">
        <v>34</v>
      </c>
      <c r="BR4" s="10">
        <v>0</v>
      </c>
      <c r="BS4" s="10">
        <v>268</v>
      </c>
      <c r="BT4" s="9">
        <v>0</v>
      </c>
      <c r="BU4" s="9">
        <v>12.1</v>
      </c>
      <c r="BV4" s="10">
        <v>0</v>
      </c>
      <c r="BW4" s="10">
        <v>1.2</v>
      </c>
      <c r="BX4" s="9">
        <v>0</v>
      </c>
      <c r="BY4" s="9">
        <v>7.48</v>
      </c>
      <c r="BZ4" s="10">
        <v>0</v>
      </c>
      <c r="CA4" s="10">
        <v>82.8</v>
      </c>
      <c r="CB4" s="9">
        <v>0</v>
      </c>
      <c r="CC4" s="9">
        <v>11.2</v>
      </c>
      <c r="CD4" s="10">
        <v>0</v>
      </c>
      <c r="CE4" s="10">
        <v>5.6</v>
      </c>
      <c r="CF4" s="9">
        <v>0</v>
      </c>
      <c r="CG4" s="9">
        <v>0.1</v>
      </c>
      <c r="CH4" s="10">
        <v>0</v>
      </c>
      <c r="CI4" s="10">
        <v>0.3</v>
      </c>
      <c r="CJ4" s="2" t="b">
        <f t="shared" si="2"/>
        <v>0</v>
      </c>
      <c r="CK4" s="24" t="b">
        <f t="shared" si="3"/>
        <v>1</v>
      </c>
      <c r="CL4" s="4">
        <v>72.069999999999993</v>
      </c>
      <c r="CM4" s="25">
        <v>79.2</v>
      </c>
      <c r="CN4" s="25">
        <v>174</v>
      </c>
      <c r="CO4" s="4">
        <v>52.42</v>
      </c>
      <c r="CP4" s="25">
        <v>49.5</v>
      </c>
      <c r="CQ4" s="25">
        <v>49.5</v>
      </c>
      <c r="CR4" s="26">
        <v>8.7200000000000006</v>
      </c>
      <c r="CS4" s="28"/>
      <c r="CT4" s="28"/>
      <c r="CU4" s="29"/>
      <c r="CV4" s="30"/>
      <c r="CW4" s="30"/>
      <c r="CX4" s="29"/>
      <c r="CY4" s="31"/>
      <c r="CZ4" s="31"/>
      <c r="DA4" s="32"/>
      <c r="DB4" s="32"/>
    </row>
    <row r="5" spans="1:106" ht="15.75">
      <c r="A5" s="15">
        <v>2018</v>
      </c>
      <c r="B5" s="15" t="s">
        <v>432</v>
      </c>
      <c r="C5" s="33" t="s">
        <v>109</v>
      </c>
      <c r="D5" s="12">
        <v>25</v>
      </c>
      <c r="E5" s="12">
        <v>84</v>
      </c>
      <c r="F5" s="12">
        <v>1</v>
      </c>
      <c r="G5" s="17" t="s">
        <v>102</v>
      </c>
      <c r="H5" s="18" t="s">
        <v>110</v>
      </c>
      <c r="I5" s="19" t="s">
        <v>111</v>
      </c>
      <c r="J5" s="35" t="s">
        <v>104</v>
      </c>
      <c r="K5" s="42" t="s">
        <v>112</v>
      </c>
      <c r="L5" s="43" t="s">
        <v>112</v>
      </c>
      <c r="M5" s="8">
        <v>363</v>
      </c>
      <c r="N5" s="8">
        <v>2611</v>
      </c>
      <c r="O5" s="9">
        <v>5</v>
      </c>
      <c r="P5" s="9">
        <v>53</v>
      </c>
      <c r="Q5" s="37">
        <v>0</v>
      </c>
      <c r="R5" s="37">
        <v>0</v>
      </c>
      <c r="S5" s="9">
        <v>349</v>
      </c>
      <c r="T5" s="9">
        <v>666</v>
      </c>
      <c r="U5" s="11">
        <v>46</v>
      </c>
      <c r="V5" s="11">
        <v>138</v>
      </c>
      <c r="W5" s="9">
        <v>4.8</v>
      </c>
      <c r="X5" s="9">
        <v>4.0999999999999996</v>
      </c>
      <c r="Y5" s="11">
        <v>42</v>
      </c>
      <c r="Z5" s="11">
        <v>100</v>
      </c>
      <c r="AA5" s="9">
        <v>13</v>
      </c>
      <c r="AB5" s="9">
        <v>10</v>
      </c>
      <c r="AC5" s="10">
        <v>5.4</v>
      </c>
      <c r="AD5" s="10">
        <v>5.9</v>
      </c>
      <c r="AE5" s="38">
        <v>77.7</v>
      </c>
      <c r="AF5" s="39">
        <v>94.9</v>
      </c>
      <c r="AG5" s="10">
        <v>49</v>
      </c>
      <c r="AH5" s="10">
        <v>45</v>
      </c>
      <c r="AI5" s="9">
        <v>1.3</v>
      </c>
      <c r="AJ5" s="9">
        <v>1.1000000000000001</v>
      </c>
      <c r="AK5" s="9">
        <f t="shared" si="0"/>
        <v>0</v>
      </c>
      <c r="AL5" s="10">
        <v>4.0999999999999996</v>
      </c>
      <c r="AM5" s="10">
        <v>3</v>
      </c>
      <c r="AN5" s="9">
        <v>7.7</v>
      </c>
      <c r="AO5" s="9">
        <v>6.7</v>
      </c>
      <c r="AP5" s="40">
        <v>0</v>
      </c>
      <c r="AQ5" s="40">
        <v>0</v>
      </c>
      <c r="AR5" s="10">
        <v>10</v>
      </c>
      <c r="AS5" s="10">
        <v>9.4</v>
      </c>
      <c r="AT5" s="10">
        <v>6.2</v>
      </c>
      <c r="AU5" s="10">
        <v>4.5999999999999996</v>
      </c>
      <c r="AV5" s="22">
        <v>94</v>
      </c>
      <c r="AW5" s="22">
        <v>144</v>
      </c>
      <c r="AX5" s="9">
        <v>144</v>
      </c>
      <c r="AY5" s="9">
        <v>143</v>
      </c>
      <c r="AZ5" s="10">
        <v>2.1</v>
      </c>
      <c r="BA5" s="10">
        <v>2</v>
      </c>
      <c r="BB5" s="9">
        <v>106</v>
      </c>
      <c r="BC5" s="9">
        <v>108</v>
      </c>
      <c r="BD5" s="23">
        <f t="shared" ref="BD5:BE5" si="6">1.86*(AX5+AT5)+1.15*(AV5/18)+(AG5/6)+14</f>
        <v>307.54422222222223</v>
      </c>
      <c r="BE5" s="23">
        <f t="shared" si="6"/>
        <v>305.23599999999999</v>
      </c>
      <c r="BF5" s="10">
        <v>5.22</v>
      </c>
      <c r="BG5" s="10">
        <v>4.5199999999999996</v>
      </c>
      <c r="BH5" s="9">
        <v>14.9</v>
      </c>
      <c r="BI5" s="9">
        <v>13.1</v>
      </c>
      <c r="BJ5" s="10">
        <v>47.7</v>
      </c>
      <c r="BK5" s="10">
        <v>38.700000000000003</v>
      </c>
      <c r="BL5" s="9">
        <v>91.4</v>
      </c>
      <c r="BM5" s="9">
        <v>85.6</v>
      </c>
      <c r="BN5" s="10">
        <v>28.5</v>
      </c>
      <c r="BO5" s="10">
        <v>29</v>
      </c>
      <c r="BP5" s="9">
        <v>31.2</v>
      </c>
      <c r="BQ5" s="9">
        <v>33.9</v>
      </c>
      <c r="BR5" s="10">
        <v>242</v>
      </c>
      <c r="BS5" s="10">
        <v>246</v>
      </c>
      <c r="BT5" s="9">
        <v>12.9</v>
      </c>
      <c r="BU5" s="9">
        <v>12.4</v>
      </c>
      <c r="BV5" s="10">
        <v>0</v>
      </c>
      <c r="BW5" s="10">
        <v>1.1100000000000001</v>
      </c>
      <c r="BX5" s="9">
        <v>4.91</v>
      </c>
      <c r="BY5" s="9">
        <v>5.79</v>
      </c>
      <c r="BZ5" s="10">
        <v>52</v>
      </c>
      <c r="CA5" s="10">
        <v>67.8</v>
      </c>
      <c r="CB5" s="9">
        <v>34.6</v>
      </c>
      <c r="CC5" s="9">
        <v>21.6</v>
      </c>
      <c r="CD5" s="10">
        <v>11.2</v>
      </c>
      <c r="CE5" s="10">
        <v>6.2</v>
      </c>
      <c r="CF5" s="9">
        <v>1.2</v>
      </c>
      <c r="CG5" s="9">
        <v>3.5</v>
      </c>
      <c r="CH5" s="10">
        <v>1</v>
      </c>
      <c r="CI5" s="10">
        <v>0.9</v>
      </c>
      <c r="CJ5" s="2" t="b">
        <f t="shared" si="2"/>
        <v>0</v>
      </c>
      <c r="CK5" s="24" t="b">
        <f t="shared" si="3"/>
        <v>1</v>
      </c>
      <c r="CL5" s="4">
        <v>75.260000000000005</v>
      </c>
      <c r="CM5" s="25">
        <v>84.3</v>
      </c>
      <c r="CN5" s="25">
        <v>178</v>
      </c>
      <c r="CO5" s="4">
        <v>50.68</v>
      </c>
      <c r="CP5" s="25">
        <v>60</v>
      </c>
      <c r="CQ5" s="25">
        <v>57</v>
      </c>
      <c r="CR5" s="26">
        <v>10.61</v>
      </c>
      <c r="CS5" s="28"/>
      <c r="CT5" s="28"/>
      <c r="CU5" s="29"/>
      <c r="CV5" s="30"/>
      <c r="CW5" s="30"/>
      <c r="CX5" s="29"/>
      <c r="CY5" s="31"/>
      <c r="CZ5" s="31"/>
      <c r="DA5" s="32"/>
      <c r="DB5" s="32"/>
    </row>
    <row r="6" spans="1:106" ht="15.75">
      <c r="A6" s="15">
        <v>2018</v>
      </c>
      <c r="B6" s="15" t="s">
        <v>432</v>
      </c>
      <c r="C6" s="44" t="s">
        <v>113</v>
      </c>
      <c r="D6" s="45">
        <v>33</v>
      </c>
      <c r="E6" s="45">
        <v>82</v>
      </c>
      <c r="F6" s="45">
        <v>1</v>
      </c>
      <c r="G6" s="17" t="s">
        <v>102</v>
      </c>
      <c r="H6" s="18" t="s">
        <v>98</v>
      </c>
      <c r="I6" s="19" t="s">
        <v>103</v>
      </c>
      <c r="J6" s="18" t="s">
        <v>104</v>
      </c>
      <c r="K6" s="19">
        <v>50</v>
      </c>
      <c r="L6" s="18">
        <v>50</v>
      </c>
      <c r="M6" s="8">
        <v>192</v>
      </c>
      <c r="N6" s="8">
        <v>1111</v>
      </c>
      <c r="O6" s="9">
        <v>3</v>
      </c>
      <c r="P6" s="9">
        <v>15</v>
      </c>
      <c r="Q6" s="37">
        <v>0</v>
      </c>
      <c r="R6" s="37">
        <v>0</v>
      </c>
      <c r="S6" s="9">
        <v>643</v>
      </c>
      <c r="T6" s="9">
        <v>1089</v>
      </c>
      <c r="U6" s="11">
        <v>32</v>
      </c>
      <c r="V6" s="11">
        <v>94</v>
      </c>
      <c r="W6" s="9">
        <v>4.8</v>
      </c>
      <c r="X6" s="9">
        <v>4.3</v>
      </c>
      <c r="Y6" s="11">
        <v>32</v>
      </c>
      <c r="Z6" s="11">
        <v>85</v>
      </c>
      <c r="AA6" s="9">
        <v>39</v>
      </c>
      <c r="AB6" s="9">
        <v>40</v>
      </c>
      <c r="AC6" s="10">
        <v>5.7</v>
      </c>
      <c r="AD6" s="10">
        <v>5.2</v>
      </c>
      <c r="AE6" s="38">
        <v>101.3</v>
      </c>
      <c r="AF6" s="39">
        <v>101.3</v>
      </c>
      <c r="AG6" s="10">
        <v>43</v>
      </c>
      <c r="AH6" s="10">
        <v>52</v>
      </c>
      <c r="AI6" s="9">
        <v>1</v>
      </c>
      <c r="AJ6" s="9">
        <v>1</v>
      </c>
      <c r="AK6" s="9">
        <f t="shared" si="0"/>
        <v>0</v>
      </c>
      <c r="AL6" s="10">
        <v>3.6</v>
      </c>
      <c r="AM6" s="10">
        <v>3.3</v>
      </c>
      <c r="AN6" s="9">
        <v>7.7</v>
      </c>
      <c r="AO6" s="9">
        <v>6.7</v>
      </c>
      <c r="AP6" s="40">
        <v>0</v>
      </c>
      <c r="AQ6" s="40">
        <v>0</v>
      </c>
      <c r="AR6" s="10">
        <v>9.3000000000000007</v>
      </c>
      <c r="AS6" s="10">
        <v>9.5</v>
      </c>
      <c r="AT6" s="10">
        <v>4.8</v>
      </c>
      <c r="AU6" s="10">
        <v>4.5</v>
      </c>
      <c r="AV6" s="22">
        <v>96</v>
      </c>
      <c r="AW6" s="22">
        <v>142</v>
      </c>
      <c r="AX6" s="9">
        <v>142</v>
      </c>
      <c r="AY6" s="9">
        <v>142</v>
      </c>
      <c r="AZ6" s="10">
        <v>2</v>
      </c>
      <c r="BA6" s="10">
        <v>1.9</v>
      </c>
      <c r="BB6" s="9">
        <v>102</v>
      </c>
      <c r="BC6" s="9">
        <v>103</v>
      </c>
      <c r="BD6" s="23">
        <f t="shared" ref="BD6:BE6" si="7">1.86*(AX6+AT6)+1.15*(AV6/18)+(AG6/6)+14</f>
        <v>300.34800000000007</v>
      </c>
      <c r="BE6" s="23">
        <f t="shared" si="7"/>
        <v>304.22888888888889</v>
      </c>
      <c r="BF6" s="10">
        <v>4.37</v>
      </c>
      <c r="BG6" s="10">
        <v>4.0599999999999996</v>
      </c>
      <c r="BH6" s="9">
        <v>13.3</v>
      </c>
      <c r="BI6" s="9">
        <v>12.5</v>
      </c>
      <c r="BJ6" s="10">
        <v>41.9</v>
      </c>
      <c r="BK6" s="10">
        <v>37.5</v>
      </c>
      <c r="BL6" s="9">
        <v>95.9</v>
      </c>
      <c r="BM6" s="9">
        <v>92.4</v>
      </c>
      <c r="BN6" s="10">
        <v>30.4</v>
      </c>
      <c r="BO6" s="10">
        <v>30.8</v>
      </c>
      <c r="BP6" s="9">
        <v>31.7</v>
      </c>
      <c r="BQ6" s="9">
        <v>33.299999999999997</v>
      </c>
      <c r="BR6" s="10">
        <v>192</v>
      </c>
      <c r="BS6" s="10">
        <v>259</v>
      </c>
      <c r="BT6" s="9">
        <v>11.7</v>
      </c>
      <c r="BU6" s="9">
        <v>12.1</v>
      </c>
      <c r="BV6" s="10">
        <v>0</v>
      </c>
      <c r="BW6" s="10">
        <v>2.27</v>
      </c>
      <c r="BX6" s="9">
        <v>6.31</v>
      </c>
      <c r="BY6" s="9">
        <v>10.56</v>
      </c>
      <c r="BZ6" s="10">
        <v>79.099999999999994</v>
      </c>
      <c r="CA6" s="10">
        <v>82.6</v>
      </c>
      <c r="CB6" s="9">
        <v>15.2</v>
      </c>
      <c r="CC6" s="9">
        <v>10.9</v>
      </c>
      <c r="CD6" s="10">
        <v>4.0999999999999996</v>
      </c>
      <c r="CE6" s="10">
        <v>5.5</v>
      </c>
      <c r="CF6" s="9">
        <v>1.1000000000000001</v>
      </c>
      <c r="CG6" s="9">
        <v>0.9</v>
      </c>
      <c r="CH6" s="10">
        <v>0.5</v>
      </c>
      <c r="CI6" s="10">
        <v>0.1</v>
      </c>
      <c r="CJ6" s="46" t="b">
        <f t="shared" si="2"/>
        <v>0</v>
      </c>
      <c r="CK6" s="47" t="b">
        <f t="shared" si="3"/>
        <v>1</v>
      </c>
      <c r="CL6" s="4">
        <v>66.260000000000005</v>
      </c>
      <c r="CM6" s="25">
        <v>79.599999999999994</v>
      </c>
      <c r="CN6" s="25">
        <v>182</v>
      </c>
      <c r="CO6" s="4">
        <v>47.64</v>
      </c>
      <c r="CP6" s="25">
        <v>51</v>
      </c>
      <c r="CQ6" s="25">
        <v>49</v>
      </c>
      <c r="CR6" s="26">
        <v>14.84</v>
      </c>
      <c r="CS6" s="28"/>
      <c r="CT6" s="28"/>
      <c r="CU6" s="29"/>
      <c r="CV6" s="30"/>
      <c r="CW6" s="30"/>
      <c r="CX6" s="29"/>
      <c r="CY6" s="31"/>
      <c r="CZ6" s="31"/>
      <c r="DA6" s="32"/>
      <c r="DB6" s="32"/>
    </row>
    <row r="7" spans="1:106" ht="15.75">
      <c r="A7" s="15">
        <v>2018</v>
      </c>
      <c r="B7" s="15" t="s">
        <v>432</v>
      </c>
      <c r="C7" s="33" t="s">
        <v>114</v>
      </c>
      <c r="D7" s="12">
        <v>31</v>
      </c>
      <c r="E7" s="12">
        <v>92</v>
      </c>
      <c r="F7" s="12">
        <v>1</v>
      </c>
      <c r="G7" s="17" t="s">
        <v>97</v>
      </c>
      <c r="H7" s="18" t="s">
        <v>98</v>
      </c>
      <c r="I7" s="19" t="s">
        <v>99</v>
      </c>
      <c r="J7" s="18" t="s">
        <v>100</v>
      </c>
      <c r="K7" s="19">
        <v>100</v>
      </c>
      <c r="L7" s="18">
        <v>0</v>
      </c>
      <c r="M7" s="8">
        <v>437</v>
      </c>
      <c r="N7" s="8">
        <v>2840</v>
      </c>
      <c r="O7" s="9">
        <v>4</v>
      </c>
      <c r="P7" s="9">
        <v>40</v>
      </c>
      <c r="Q7" s="37">
        <v>0</v>
      </c>
      <c r="R7" s="37">
        <v>0</v>
      </c>
      <c r="S7" s="9">
        <v>685</v>
      </c>
      <c r="T7" s="9">
        <v>1090</v>
      </c>
      <c r="U7" s="11">
        <v>65</v>
      </c>
      <c r="V7" s="11">
        <v>162</v>
      </c>
      <c r="W7" s="9">
        <v>4.9000000000000004</v>
      </c>
      <c r="X7" s="9">
        <v>4.5</v>
      </c>
      <c r="Y7" s="11">
        <v>54</v>
      </c>
      <c r="Z7" s="11">
        <v>110</v>
      </c>
      <c r="AA7" s="9">
        <v>20</v>
      </c>
      <c r="AB7" s="9">
        <v>20</v>
      </c>
      <c r="AC7" s="10">
        <v>7.9</v>
      </c>
      <c r="AD7" s="10">
        <v>8.6</v>
      </c>
      <c r="AE7" s="38">
        <v>82.4</v>
      </c>
      <c r="AF7" s="39">
        <v>102.6</v>
      </c>
      <c r="AG7" s="10">
        <v>37</v>
      </c>
      <c r="AH7" s="10">
        <v>47</v>
      </c>
      <c r="AI7" s="9">
        <v>1.2</v>
      </c>
      <c r="AJ7" s="9">
        <v>1</v>
      </c>
      <c r="AK7" s="9">
        <f t="shared" si="0"/>
        <v>0</v>
      </c>
      <c r="AL7" s="10">
        <v>3.1</v>
      </c>
      <c r="AM7" s="10">
        <v>3.6</v>
      </c>
      <c r="AN7" s="9">
        <v>8.5</v>
      </c>
      <c r="AO7" s="9">
        <v>7.7</v>
      </c>
      <c r="AP7" s="40">
        <v>0</v>
      </c>
      <c r="AQ7" s="40">
        <v>0</v>
      </c>
      <c r="AR7" s="10">
        <v>9.8000000000000007</v>
      </c>
      <c r="AS7" s="10">
        <v>9.5</v>
      </c>
      <c r="AT7" s="10">
        <v>5.6</v>
      </c>
      <c r="AU7" s="10">
        <v>4.8</v>
      </c>
      <c r="AV7" s="22">
        <v>110</v>
      </c>
      <c r="AW7" s="48">
        <v>105</v>
      </c>
      <c r="AX7" s="9">
        <v>146</v>
      </c>
      <c r="AY7" s="9">
        <v>146</v>
      </c>
      <c r="AZ7" s="10">
        <v>2.1</v>
      </c>
      <c r="BA7" s="10">
        <v>2.1</v>
      </c>
      <c r="BB7" s="9">
        <v>105</v>
      </c>
      <c r="BC7" s="9">
        <v>106</v>
      </c>
      <c r="BD7" s="23">
        <f t="shared" ref="BD7:BE7" si="8">1.86*(AX7+AT7)+1.15*(AV7/18)+(AG7/6)+14</f>
        <v>309.17044444444446</v>
      </c>
      <c r="BE7" s="23">
        <f t="shared" si="8"/>
        <v>309.02966666666669</v>
      </c>
      <c r="BF7" s="10">
        <v>4.62</v>
      </c>
      <c r="BG7" s="10">
        <v>4.24</v>
      </c>
      <c r="BH7" s="9">
        <v>13.6</v>
      </c>
      <c r="BI7" s="9">
        <v>12.6</v>
      </c>
      <c r="BJ7" s="10">
        <v>43.7</v>
      </c>
      <c r="BK7" s="10">
        <v>38.200000000000003</v>
      </c>
      <c r="BL7" s="9">
        <v>94.6</v>
      </c>
      <c r="BM7" s="9">
        <v>90.1</v>
      </c>
      <c r="BN7" s="10">
        <v>29.4</v>
      </c>
      <c r="BO7" s="10">
        <v>29.7</v>
      </c>
      <c r="BP7" s="9">
        <v>31.1</v>
      </c>
      <c r="BQ7" s="9">
        <v>33</v>
      </c>
      <c r="BR7" s="10">
        <v>279</v>
      </c>
      <c r="BS7" s="10">
        <v>305</v>
      </c>
      <c r="BT7" s="9">
        <v>13.1</v>
      </c>
      <c r="BU7" s="9">
        <v>13.4</v>
      </c>
      <c r="BV7" s="10">
        <v>0</v>
      </c>
      <c r="BW7" s="10">
        <v>1.68</v>
      </c>
      <c r="BX7" s="9">
        <v>9.18</v>
      </c>
      <c r="BY7" s="9">
        <v>12.45</v>
      </c>
      <c r="BZ7" s="10">
        <v>80.900000000000006</v>
      </c>
      <c r="CA7" s="10">
        <v>81.2</v>
      </c>
      <c r="CB7" s="9">
        <v>13.4</v>
      </c>
      <c r="CC7" s="9">
        <v>10.199999999999999</v>
      </c>
      <c r="CD7" s="10">
        <v>5.2</v>
      </c>
      <c r="CE7" s="10">
        <v>7.9</v>
      </c>
      <c r="CF7" s="9">
        <v>0.1</v>
      </c>
      <c r="CG7" s="9">
        <v>0.4</v>
      </c>
      <c r="CH7" s="10">
        <v>0.4</v>
      </c>
      <c r="CI7" s="10">
        <v>0.3</v>
      </c>
      <c r="CJ7" s="2" t="b">
        <f t="shared" si="2"/>
        <v>0</v>
      </c>
      <c r="CK7" s="24" t="b">
        <f t="shared" si="3"/>
        <v>1</v>
      </c>
      <c r="CL7" s="4">
        <v>73.989999999999995</v>
      </c>
      <c r="CM7" s="25">
        <v>90.2</v>
      </c>
      <c r="CN7" s="25">
        <v>184.5</v>
      </c>
      <c r="CO7" s="4">
        <v>47.05</v>
      </c>
      <c r="CP7" s="25">
        <v>54</v>
      </c>
      <c r="CQ7" s="25">
        <v>47</v>
      </c>
      <c r="CR7" s="26">
        <v>16.899999999999999</v>
      </c>
      <c r="CS7" s="28"/>
      <c r="CT7" s="28"/>
      <c r="CU7" s="29"/>
      <c r="CV7" s="30"/>
      <c r="CW7" s="30"/>
      <c r="CX7" s="29"/>
      <c r="CY7" s="31"/>
      <c r="CZ7" s="31"/>
      <c r="DA7" s="32"/>
      <c r="DB7" s="32"/>
    </row>
    <row r="8" spans="1:106" ht="15.75">
      <c r="A8" s="15">
        <v>2018</v>
      </c>
      <c r="B8" s="15" t="s">
        <v>432</v>
      </c>
      <c r="C8" s="33" t="s">
        <v>115</v>
      </c>
      <c r="D8" s="12">
        <v>32</v>
      </c>
      <c r="E8" s="12">
        <v>96</v>
      </c>
      <c r="F8" s="12">
        <v>2</v>
      </c>
      <c r="G8" s="34" t="s">
        <v>106</v>
      </c>
      <c r="H8" s="35" t="s">
        <v>107</v>
      </c>
      <c r="I8" s="36" t="s">
        <v>99</v>
      </c>
      <c r="J8" s="35" t="s">
        <v>108</v>
      </c>
      <c r="K8" s="49">
        <v>45.8333333333333</v>
      </c>
      <c r="L8" s="50">
        <v>54.1666666666667</v>
      </c>
      <c r="M8" s="8">
        <v>719</v>
      </c>
      <c r="N8" s="8">
        <v>13785</v>
      </c>
      <c r="O8" s="9">
        <v>15</v>
      </c>
      <c r="P8" s="9">
        <v>255</v>
      </c>
      <c r="Q8" s="37">
        <v>0</v>
      </c>
      <c r="R8" s="37">
        <v>0</v>
      </c>
      <c r="S8" s="9">
        <v>694</v>
      </c>
      <c r="T8" s="9">
        <v>2598</v>
      </c>
      <c r="U8" s="11">
        <v>61</v>
      </c>
      <c r="V8" s="11">
        <v>293</v>
      </c>
      <c r="W8" s="9">
        <v>5</v>
      </c>
      <c r="X8" s="9">
        <v>4.5</v>
      </c>
      <c r="Y8" s="11">
        <v>57</v>
      </c>
      <c r="Z8" s="11">
        <v>169</v>
      </c>
      <c r="AA8" s="9">
        <v>26</v>
      </c>
      <c r="AB8" s="9">
        <v>25</v>
      </c>
      <c r="AC8" s="10">
        <v>4.7</v>
      </c>
      <c r="AD8" s="10">
        <v>4.7</v>
      </c>
      <c r="AE8" s="38">
        <v>91.5</v>
      </c>
      <c r="AF8" s="39">
        <v>102.6</v>
      </c>
      <c r="AG8" s="10">
        <v>50</v>
      </c>
      <c r="AH8" s="10">
        <v>46</v>
      </c>
      <c r="AI8" s="9">
        <v>1.1000000000000001</v>
      </c>
      <c r="AJ8" s="9">
        <v>1</v>
      </c>
      <c r="AK8" s="9">
        <f t="shared" si="0"/>
        <v>0</v>
      </c>
      <c r="AL8" s="10">
        <v>4</v>
      </c>
      <c r="AM8" s="10">
        <v>3</v>
      </c>
      <c r="AN8" s="9">
        <v>8.6</v>
      </c>
      <c r="AO8" s="9">
        <v>7.8</v>
      </c>
      <c r="AP8" s="40">
        <v>0</v>
      </c>
      <c r="AQ8" s="40">
        <v>0</v>
      </c>
      <c r="AR8" s="10">
        <v>10.199999999999999</v>
      </c>
      <c r="AS8" s="10">
        <v>9.6999999999999993</v>
      </c>
      <c r="AT8" s="10">
        <v>5.3</v>
      </c>
      <c r="AU8" s="10">
        <v>4.4000000000000004</v>
      </c>
      <c r="AV8" s="22">
        <v>99</v>
      </c>
      <c r="AW8" s="48">
        <v>119</v>
      </c>
      <c r="AX8" s="9">
        <v>143</v>
      </c>
      <c r="AY8" s="9">
        <v>143</v>
      </c>
      <c r="AZ8" s="10">
        <v>2</v>
      </c>
      <c r="BA8" s="10">
        <v>2.1</v>
      </c>
      <c r="BB8" s="9">
        <v>105</v>
      </c>
      <c r="BC8" s="9">
        <v>107</v>
      </c>
      <c r="BD8" s="23">
        <f t="shared" ref="BD8:BE8" si="9">1.86*(AX8+AT8)+1.15*(AV8/18)+(AG8/6)+14</f>
        <v>304.49633333333333</v>
      </c>
      <c r="BE8" s="23">
        <f t="shared" si="9"/>
        <v>303.43344444444449</v>
      </c>
      <c r="BF8" s="10">
        <v>4.8899999999999997</v>
      </c>
      <c r="BG8" s="10">
        <v>4.57</v>
      </c>
      <c r="BH8" s="9">
        <v>14.5</v>
      </c>
      <c r="BI8" s="9">
        <v>13.7</v>
      </c>
      <c r="BJ8" s="10">
        <v>46.1</v>
      </c>
      <c r="BK8" s="10">
        <v>40.799999999999997</v>
      </c>
      <c r="BL8" s="9">
        <v>94.3</v>
      </c>
      <c r="BM8" s="9">
        <v>89.3</v>
      </c>
      <c r="BN8" s="10">
        <v>29.7</v>
      </c>
      <c r="BO8" s="10">
        <v>30</v>
      </c>
      <c r="BP8" s="9">
        <v>31.5</v>
      </c>
      <c r="BQ8" s="9">
        <v>33.6</v>
      </c>
      <c r="BR8" s="10">
        <v>154</v>
      </c>
      <c r="BS8" s="10">
        <v>206</v>
      </c>
      <c r="BT8" s="9">
        <v>12.8</v>
      </c>
      <c r="BU8" s="9">
        <v>12.8</v>
      </c>
      <c r="BV8" s="10">
        <v>0</v>
      </c>
      <c r="BW8" s="10">
        <v>1.27</v>
      </c>
      <c r="BX8" s="9">
        <v>2.0699999999999998</v>
      </c>
      <c r="BY8" s="9">
        <v>9.34</v>
      </c>
      <c r="BZ8" s="10">
        <v>49.7</v>
      </c>
      <c r="CA8" s="10">
        <v>74.2</v>
      </c>
      <c r="CB8" s="9">
        <v>38.200000000000003</v>
      </c>
      <c r="CC8" s="9">
        <v>17.899999999999999</v>
      </c>
      <c r="CD8" s="10">
        <v>9.6999999999999993</v>
      </c>
      <c r="CE8" s="10">
        <v>6.9</v>
      </c>
      <c r="CF8" s="9">
        <v>1</v>
      </c>
      <c r="CG8" s="9">
        <v>0.9</v>
      </c>
      <c r="CH8" s="10">
        <v>1.4</v>
      </c>
      <c r="CI8" s="10">
        <v>0.1</v>
      </c>
      <c r="CJ8" s="2" t="b">
        <f t="shared" si="2"/>
        <v>0</v>
      </c>
      <c r="CK8" s="24" t="b">
        <f t="shared" si="3"/>
        <v>1</v>
      </c>
      <c r="CL8" s="4">
        <v>84.04</v>
      </c>
      <c r="CM8" s="25">
        <v>90.7</v>
      </c>
      <c r="CN8" s="25">
        <v>191</v>
      </c>
      <c r="CO8" s="4">
        <v>46.55</v>
      </c>
      <c r="CP8" s="25">
        <v>56.5</v>
      </c>
      <c r="CQ8" s="25">
        <v>54.5</v>
      </c>
      <c r="CR8" s="26">
        <v>9.56</v>
      </c>
      <c r="CS8" s="28"/>
      <c r="CT8" s="28"/>
      <c r="CU8" s="29"/>
      <c r="CV8" s="30"/>
      <c r="CW8" s="30"/>
      <c r="CX8" s="29"/>
      <c r="CY8" s="31"/>
      <c r="CZ8" s="31"/>
      <c r="DA8" s="32"/>
      <c r="DB8" s="32"/>
    </row>
    <row r="9" spans="1:106" ht="15.75">
      <c r="A9" s="15">
        <v>2018</v>
      </c>
      <c r="B9" s="15" t="s">
        <v>432</v>
      </c>
      <c r="C9" s="51" t="s">
        <v>116</v>
      </c>
      <c r="D9" s="52">
        <v>30</v>
      </c>
      <c r="E9" s="52">
        <v>78</v>
      </c>
      <c r="F9" s="52">
        <v>1</v>
      </c>
      <c r="G9" s="17" t="s">
        <v>106</v>
      </c>
      <c r="H9" s="18" t="s">
        <v>110</v>
      </c>
      <c r="I9" s="19" t="s">
        <v>111</v>
      </c>
      <c r="J9" s="18" t="s">
        <v>100</v>
      </c>
      <c r="K9" s="49">
        <v>54.1666666666667</v>
      </c>
      <c r="L9" s="53">
        <v>45.8333333333333</v>
      </c>
      <c r="M9" s="8">
        <v>605</v>
      </c>
      <c r="N9" s="8">
        <v>1330</v>
      </c>
      <c r="O9" s="9">
        <v>3</v>
      </c>
      <c r="P9" s="9">
        <v>37</v>
      </c>
      <c r="Q9" s="37">
        <v>0</v>
      </c>
      <c r="R9" s="37">
        <v>0</v>
      </c>
      <c r="S9" s="9">
        <v>583</v>
      </c>
      <c r="T9" s="9">
        <v>996</v>
      </c>
      <c r="U9" s="11">
        <v>46</v>
      </c>
      <c r="V9" s="11">
        <v>89</v>
      </c>
      <c r="W9" s="9">
        <v>4.7</v>
      </c>
      <c r="X9" s="9">
        <v>4</v>
      </c>
      <c r="Y9" s="11">
        <v>39</v>
      </c>
      <c r="Z9" s="11">
        <v>87</v>
      </c>
      <c r="AA9" s="9">
        <v>14</v>
      </c>
      <c r="AB9" s="9">
        <v>15</v>
      </c>
      <c r="AC9" s="10">
        <v>4.5999999999999996</v>
      </c>
      <c r="AD9" s="10">
        <v>6.3</v>
      </c>
      <c r="AE9" s="38">
        <v>93.8</v>
      </c>
      <c r="AF9" s="39">
        <v>105.1</v>
      </c>
      <c r="AG9" s="10">
        <v>35</v>
      </c>
      <c r="AH9" s="10">
        <v>33</v>
      </c>
      <c r="AI9" s="9">
        <v>1.1000000000000001</v>
      </c>
      <c r="AJ9" s="9">
        <v>1</v>
      </c>
      <c r="AK9" s="9">
        <f t="shared" si="0"/>
        <v>0</v>
      </c>
      <c r="AL9" s="10">
        <v>3.3</v>
      </c>
      <c r="AM9" s="10">
        <v>3.5</v>
      </c>
      <c r="AN9" s="9">
        <v>7.2</v>
      </c>
      <c r="AO9" s="9">
        <v>6.2</v>
      </c>
      <c r="AP9" s="40">
        <v>0</v>
      </c>
      <c r="AQ9" s="40">
        <v>0</v>
      </c>
      <c r="AR9" s="10">
        <v>9.4</v>
      </c>
      <c r="AS9" s="10">
        <v>9</v>
      </c>
      <c r="AT9" s="10">
        <v>5.0999999999999996</v>
      </c>
      <c r="AU9" s="10">
        <v>4.3</v>
      </c>
      <c r="AV9" s="22">
        <v>106</v>
      </c>
      <c r="AW9" s="48">
        <v>142</v>
      </c>
      <c r="AX9" s="9">
        <v>143</v>
      </c>
      <c r="AY9" s="9">
        <v>144</v>
      </c>
      <c r="AZ9" s="10">
        <v>2</v>
      </c>
      <c r="BA9" s="10">
        <v>2</v>
      </c>
      <c r="BB9" s="9">
        <v>105</v>
      </c>
      <c r="BC9" s="9">
        <v>105</v>
      </c>
      <c r="BD9" s="23">
        <f t="shared" ref="BD9:BE9" si="10">1.86*(AX9+AT9)+1.15*(AV9/18)+(AG9/6)+14</f>
        <v>302.07155555555556</v>
      </c>
      <c r="BE9" s="23">
        <f t="shared" si="10"/>
        <v>304.41022222222227</v>
      </c>
      <c r="BF9" s="10">
        <v>4.9800000000000004</v>
      </c>
      <c r="BG9" s="10">
        <v>4.74</v>
      </c>
      <c r="BH9" s="9">
        <v>15.1</v>
      </c>
      <c r="BI9" s="9">
        <v>14.3</v>
      </c>
      <c r="BJ9" s="10">
        <v>46.6</v>
      </c>
      <c r="BK9" s="10">
        <v>42.3</v>
      </c>
      <c r="BL9" s="9">
        <v>93.6</v>
      </c>
      <c r="BM9" s="9">
        <v>89.2</v>
      </c>
      <c r="BN9" s="10">
        <v>30.3</v>
      </c>
      <c r="BO9" s="10">
        <v>30.2</v>
      </c>
      <c r="BP9" s="9">
        <v>32.4</v>
      </c>
      <c r="BQ9" s="9">
        <v>33.799999999999997</v>
      </c>
      <c r="BR9" s="10">
        <v>168</v>
      </c>
      <c r="BS9" s="10">
        <v>230</v>
      </c>
      <c r="BT9" s="9">
        <v>13.4</v>
      </c>
      <c r="BU9" s="9">
        <v>13.2</v>
      </c>
      <c r="BV9" s="10">
        <v>0</v>
      </c>
      <c r="BW9" s="10">
        <v>1.46</v>
      </c>
      <c r="BX9" s="9">
        <v>8.6999999999999993</v>
      </c>
      <c r="BY9" s="9">
        <v>9.6300000000000008</v>
      </c>
      <c r="BZ9" s="10">
        <v>78.900000000000006</v>
      </c>
      <c r="CA9" s="10">
        <v>79</v>
      </c>
      <c r="CB9" s="9">
        <v>15.3</v>
      </c>
      <c r="CC9" s="9">
        <v>13.3</v>
      </c>
      <c r="CD9" s="10">
        <v>5.2</v>
      </c>
      <c r="CE9" s="10">
        <v>7.3</v>
      </c>
      <c r="CF9" s="9">
        <v>0.1</v>
      </c>
      <c r="CG9" s="9">
        <v>0.2</v>
      </c>
      <c r="CH9" s="10">
        <v>0.5</v>
      </c>
      <c r="CI9" s="10">
        <v>0.2</v>
      </c>
      <c r="CJ9" s="54" t="b">
        <f t="shared" si="2"/>
        <v>0</v>
      </c>
      <c r="CK9" s="55" t="b">
        <f t="shared" si="3"/>
        <v>1</v>
      </c>
      <c r="CL9" s="4">
        <v>66.650000000000006</v>
      </c>
      <c r="CM9" s="25">
        <v>76.5</v>
      </c>
      <c r="CN9" s="25">
        <v>177</v>
      </c>
      <c r="CO9" s="4">
        <v>49.78</v>
      </c>
      <c r="CP9" s="25">
        <v>41</v>
      </c>
      <c r="CQ9" s="25">
        <v>38</v>
      </c>
      <c r="CR9" s="26">
        <v>11.42</v>
      </c>
      <c r="CS9" s="28"/>
      <c r="CT9" s="28"/>
      <c r="CU9" s="29"/>
      <c r="CV9" s="30"/>
      <c r="CW9" s="30"/>
      <c r="CX9" s="29"/>
      <c r="CY9" s="31"/>
      <c r="CZ9" s="31"/>
      <c r="DA9" s="32"/>
      <c r="DB9" s="32"/>
    </row>
    <row r="10" spans="1:106" ht="15.75">
      <c r="A10" s="15">
        <v>2018</v>
      </c>
      <c r="B10" s="15" t="s">
        <v>432</v>
      </c>
      <c r="C10" s="44" t="s">
        <v>117</v>
      </c>
      <c r="D10" s="12">
        <v>28</v>
      </c>
      <c r="E10" s="12">
        <v>86.6</v>
      </c>
      <c r="F10" s="12">
        <v>1</v>
      </c>
      <c r="G10" s="17" t="s">
        <v>106</v>
      </c>
      <c r="H10" s="18" t="s">
        <v>98</v>
      </c>
      <c r="I10" s="19" t="s">
        <v>99</v>
      </c>
      <c r="J10" s="18" t="s">
        <v>104</v>
      </c>
      <c r="K10" s="49">
        <v>54.1666666666667</v>
      </c>
      <c r="L10" s="53">
        <v>45.8333333333333</v>
      </c>
      <c r="M10" s="8">
        <v>792</v>
      </c>
      <c r="N10" s="8">
        <v>9004</v>
      </c>
      <c r="O10" s="9">
        <v>57</v>
      </c>
      <c r="P10" s="9">
        <v>61</v>
      </c>
      <c r="Q10" s="37">
        <v>0</v>
      </c>
      <c r="R10" s="37">
        <v>0</v>
      </c>
      <c r="S10" s="9">
        <v>1471</v>
      </c>
      <c r="T10" s="9">
        <v>1436</v>
      </c>
      <c r="U10" s="11">
        <v>123</v>
      </c>
      <c r="V10" s="11">
        <v>126</v>
      </c>
      <c r="W10" s="9">
        <v>4.8</v>
      </c>
      <c r="X10" s="9">
        <v>4.9000000000000004</v>
      </c>
      <c r="Y10" s="11">
        <v>56</v>
      </c>
      <c r="Z10" s="11">
        <v>62</v>
      </c>
      <c r="AA10" s="9">
        <v>21</v>
      </c>
      <c r="AB10" s="9">
        <v>21</v>
      </c>
      <c r="AC10" s="10">
        <v>4.8</v>
      </c>
      <c r="AD10" s="10">
        <v>0</v>
      </c>
      <c r="AE10" s="38">
        <v>70.2</v>
      </c>
      <c r="AF10" s="39">
        <v>76.7</v>
      </c>
      <c r="AG10" s="10">
        <v>47</v>
      </c>
      <c r="AH10" s="10">
        <v>48</v>
      </c>
      <c r="AI10" s="9">
        <v>1.4</v>
      </c>
      <c r="AJ10" s="9">
        <v>1.3</v>
      </c>
      <c r="AK10" s="9">
        <f t="shared" si="0"/>
        <v>0</v>
      </c>
      <c r="AL10" s="10">
        <v>3.6</v>
      </c>
      <c r="AM10" s="10">
        <v>3.7</v>
      </c>
      <c r="AN10" s="9">
        <v>7.7</v>
      </c>
      <c r="AO10" s="9">
        <v>7.9</v>
      </c>
      <c r="AP10" s="40">
        <v>0</v>
      </c>
      <c r="AQ10" s="40">
        <v>0</v>
      </c>
      <c r="AR10" s="10">
        <v>9.9</v>
      </c>
      <c r="AS10" s="10">
        <v>10.199999999999999</v>
      </c>
      <c r="AT10" s="10">
        <v>5.5</v>
      </c>
      <c r="AU10" s="10">
        <v>5.6</v>
      </c>
      <c r="AV10" s="22">
        <v>106</v>
      </c>
      <c r="AW10" s="48">
        <v>114</v>
      </c>
      <c r="AX10" s="9">
        <v>145</v>
      </c>
      <c r="AY10" s="9">
        <v>143</v>
      </c>
      <c r="AZ10" s="10">
        <v>2.1</v>
      </c>
      <c r="BA10" s="10">
        <v>0</v>
      </c>
      <c r="BB10" s="9">
        <v>105</v>
      </c>
      <c r="BC10" s="9">
        <v>0</v>
      </c>
      <c r="BD10" s="23">
        <f t="shared" ref="BD10:BE10" si="11">1.86*(AX10+AT10)+1.15*(AV10/18)+(AG10/6)+14</f>
        <v>308.53555555555556</v>
      </c>
      <c r="BE10" s="23">
        <f t="shared" si="11"/>
        <v>305.67933333333337</v>
      </c>
      <c r="BF10" s="10">
        <v>5.14</v>
      </c>
      <c r="BG10" s="10">
        <v>4.53</v>
      </c>
      <c r="BH10" s="9">
        <v>15.4</v>
      </c>
      <c r="BI10" s="9">
        <v>14</v>
      </c>
      <c r="BJ10" s="10">
        <v>48.6</v>
      </c>
      <c r="BK10" s="10">
        <v>41.1</v>
      </c>
      <c r="BL10" s="9">
        <v>94.6</v>
      </c>
      <c r="BM10" s="9">
        <v>90.7</v>
      </c>
      <c r="BN10" s="10">
        <v>30</v>
      </c>
      <c r="BO10" s="10">
        <v>30.9</v>
      </c>
      <c r="BP10" s="9">
        <v>31.7</v>
      </c>
      <c r="BQ10" s="9">
        <v>34.1</v>
      </c>
      <c r="BR10" s="10">
        <v>265</v>
      </c>
      <c r="BS10" s="10">
        <v>267</v>
      </c>
      <c r="BT10" s="9">
        <v>12.7</v>
      </c>
      <c r="BU10" s="9">
        <v>13</v>
      </c>
      <c r="BV10" s="10">
        <v>0</v>
      </c>
      <c r="BW10" s="10">
        <v>1.26</v>
      </c>
      <c r="BX10" s="9">
        <v>14.07</v>
      </c>
      <c r="BY10" s="9">
        <v>13.27</v>
      </c>
      <c r="BZ10" s="10">
        <v>0</v>
      </c>
      <c r="CA10" s="10">
        <v>86.7</v>
      </c>
      <c r="CB10" s="9">
        <v>0</v>
      </c>
      <c r="CC10" s="9">
        <v>7.6</v>
      </c>
      <c r="CD10" s="10">
        <v>3</v>
      </c>
      <c r="CE10" s="10">
        <v>5.3</v>
      </c>
      <c r="CF10" s="9">
        <v>0.5</v>
      </c>
      <c r="CG10" s="9">
        <v>0.2</v>
      </c>
      <c r="CH10" s="10">
        <v>0.1</v>
      </c>
      <c r="CI10" s="10">
        <v>0.2</v>
      </c>
      <c r="CJ10" s="2" t="b">
        <f t="shared" si="2"/>
        <v>0</v>
      </c>
      <c r="CK10" s="24" t="b">
        <f t="shared" si="3"/>
        <v>1</v>
      </c>
      <c r="CL10" s="4">
        <v>77.709999999999994</v>
      </c>
      <c r="CM10" s="25">
        <v>84.3</v>
      </c>
      <c r="CN10" s="25">
        <v>190</v>
      </c>
      <c r="CO10" s="4">
        <v>48.34</v>
      </c>
      <c r="CP10" s="25">
        <v>54.5</v>
      </c>
      <c r="CQ10" s="25">
        <v>50.5</v>
      </c>
      <c r="CR10" s="26">
        <v>8.24</v>
      </c>
      <c r="CS10" s="28"/>
      <c r="CT10" s="28"/>
      <c r="CU10" s="29"/>
      <c r="CV10" s="30"/>
      <c r="CW10" s="30"/>
      <c r="CX10" s="29"/>
      <c r="CY10" s="31"/>
      <c r="CZ10" s="31"/>
      <c r="DA10" s="32"/>
      <c r="DB10" s="32"/>
    </row>
    <row r="11" spans="1:106" ht="15.75">
      <c r="A11" s="15">
        <v>2018</v>
      </c>
      <c r="B11" s="15" t="s">
        <v>432</v>
      </c>
      <c r="C11" s="44" t="s">
        <v>118</v>
      </c>
      <c r="D11" s="12">
        <v>26</v>
      </c>
      <c r="E11" s="12">
        <v>90</v>
      </c>
      <c r="F11" s="12">
        <v>1</v>
      </c>
      <c r="G11" s="56" t="s">
        <v>112</v>
      </c>
      <c r="H11" s="43" t="s">
        <v>112</v>
      </c>
      <c r="I11" s="42" t="s">
        <v>112</v>
      </c>
      <c r="J11" s="43" t="s">
        <v>112</v>
      </c>
      <c r="K11" s="42" t="s">
        <v>112</v>
      </c>
      <c r="L11" s="43" t="s">
        <v>112</v>
      </c>
      <c r="M11" s="8">
        <v>494</v>
      </c>
      <c r="N11" s="8">
        <v>2787</v>
      </c>
      <c r="O11" s="9">
        <v>3</v>
      </c>
      <c r="P11" s="9">
        <v>47</v>
      </c>
      <c r="Q11" s="37">
        <v>0</v>
      </c>
      <c r="R11" s="37">
        <v>0</v>
      </c>
      <c r="S11" s="9">
        <v>659</v>
      </c>
      <c r="T11" s="9">
        <v>1468</v>
      </c>
      <c r="U11" s="11">
        <v>41</v>
      </c>
      <c r="V11" s="11">
        <v>127</v>
      </c>
      <c r="W11" s="9">
        <v>4.8</v>
      </c>
      <c r="X11" s="9">
        <v>4.3</v>
      </c>
      <c r="Y11" s="11">
        <v>42</v>
      </c>
      <c r="Z11" s="11">
        <v>121</v>
      </c>
      <c r="AA11" s="9">
        <v>21</v>
      </c>
      <c r="AB11" s="9">
        <v>19</v>
      </c>
      <c r="AC11" s="10">
        <v>4.7</v>
      </c>
      <c r="AD11" s="10">
        <v>5.3</v>
      </c>
      <c r="AE11" s="38">
        <v>105.8</v>
      </c>
      <c r="AF11" s="39">
        <v>120</v>
      </c>
      <c r="AG11" s="10">
        <v>36</v>
      </c>
      <c r="AH11" s="10">
        <v>35</v>
      </c>
      <c r="AI11" s="9">
        <v>1</v>
      </c>
      <c r="AJ11" s="9">
        <v>0.9</v>
      </c>
      <c r="AK11" s="9">
        <f t="shared" si="0"/>
        <v>0</v>
      </c>
      <c r="AL11" s="10">
        <v>4.2</v>
      </c>
      <c r="AM11" s="10">
        <v>3.8</v>
      </c>
      <c r="AN11" s="9">
        <v>8.3000000000000007</v>
      </c>
      <c r="AO11" s="9">
        <v>7.2</v>
      </c>
      <c r="AP11" s="40">
        <v>0</v>
      </c>
      <c r="AQ11" s="40">
        <v>0</v>
      </c>
      <c r="AR11" s="10">
        <v>9.6</v>
      </c>
      <c r="AS11" s="10">
        <v>9.6</v>
      </c>
      <c r="AT11" s="10">
        <v>5.4</v>
      </c>
      <c r="AU11" s="10">
        <v>4.7</v>
      </c>
      <c r="AV11" s="22">
        <v>89</v>
      </c>
      <c r="AW11" s="57">
        <v>111</v>
      </c>
      <c r="AX11" s="9">
        <v>142</v>
      </c>
      <c r="AY11" s="9">
        <v>142</v>
      </c>
      <c r="AZ11" s="10">
        <v>2.1</v>
      </c>
      <c r="BA11" s="10">
        <v>2</v>
      </c>
      <c r="BB11" s="9">
        <v>102</v>
      </c>
      <c r="BC11" s="9">
        <v>104</v>
      </c>
      <c r="BD11" s="23">
        <f t="shared" ref="BD11:BE11" si="12">1.86*(AX11+AT11)+1.15*(AV11/18)+(AG11/6)+14</f>
        <v>299.85011111111118</v>
      </c>
      <c r="BE11" s="23">
        <f t="shared" si="12"/>
        <v>299.78699999999992</v>
      </c>
      <c r="BF11" s="10">
        <v>4.99</v>
      </c>
      <c r="BG11" s="10">
        <v>4.45</v>
      </c>
      <c r="BH11" s="9">
        <v>15.1</v>
      </c>
      <c r="BI11" s="9">
        <v>13.5</v>
      </c>
      <c r="BJ11" s="10">
        <v>47.3</v>
      </c>
      <c r="BK11" s="10">
        <v>39.700000000000003</v>
      </c>
      <c r="BL11" s="9">
        <v>94.8</v>
      </c>
      <c r="BM11" s="9">
        <v>89.2</v>
      </c>
      <c r="BN11" s="10">
        <v>30.3</v>
      </c>
      <c r="BO11" s="10">
        <v>30.3</v>
      </c>
      <c r="BP11" s="9">
        <v>31.9</v>
      </c>
      <c r="BQ11" s="9">
        <v>34</v>
      </c>
      <c r="BR11" s="10">
        <v>302</v>
      </c>
      <c r="BS11" s="10">
        <v>328</v>
      </c>
      <c r="BT11" s="9">
        <v>12.3</v>
      </c>
      <c r="BU11" s="9">
        <v>12.3</v>
      </c>
      <c r="BV11" s="10">
        <v>0</v>
      </c>
      <c r="BW11" s="10">
        <v>2.31</v>
      </c>
      <c r="BX11" s="9">
        <v>9.2200000000000006</v>
      </c>
      <c r="BY11" s="9">
        <v>10.8</v>
      </c>
      <c r="BZ11" s="10">
        <v>78</v>
      </c>
      <c r="CA11" s="10">
        <v>75.400000000000006</v>
      </c>
      <c r="CB11" s="9">
        <v>15.2</v>
      </c>
      <c r="CC11" s="9">
        <v>15.3</v>
      </c>
      <c r="CD11" s="10">
        <v>5.3</v>
      </c>
      <c r="CE11" s="10">
        <v>7.2</v>
      </c>
      <c r="CF11" s="9">
        <v>1.4</v>
      </c>
      <c r="CG11" s="9">
        <v>1.9</v>
      </c>
      <c r="CH11" s="10">
        <v>0.1</v>
      </c>
      <c r="CI11" s="10">
        <v>0.2</v>
      </c>
      <c r="CJ11" s="2" t="b">
        <f t="shared" si="2"/>
        <v>0</v>
      </c>
      <c r="CK11" s="24" t="b">
        <f t="shared" si="3"/>
        <v>1</v>
      </c>
      <c r="CL11" s="4">
        <v>80.25</v>
      </c>
      <c r="CM11" s="25">
        <v>92</v>
      </c>
      <c r="CN11" s="25">
        <v>174.4</v>
      </c>
      <c r="CO11" s="4">
        <v>48.49</v>
      </c>
      <c r="CP11" s="25">
        <v>55</v>
      </c>
      <c r="CQ11" s="25">
        <v>55.5</v>
      </c>
      <c r="CR11" s="26">
        <v>10.39</v>
      </c>
      <c r="CS11" s="28"/>
      <c r="CT11" s="28"/>
      <c r="CU11" s="29"/>
      <c r="CV11" s="30"/>
      <c r="CW11" s="30"/>
      <c r="CX11" s="29"/>
      <c r="CY11" s="31"/>
      <c r="CZ11" s="31"/>
      <c r="DA11" s="32"/>
      <c r="DB11" s="32"/>
    </row>
    <row r="12" spans="1:106" ht="15.75">
      <c r="A12" s="15">
        <v>2018</v>
      </c>
      <c r="B12" s="15" t="s">
        <v>432</v>
      </c>
      <c r="C12" s="44" t="s">
        <v>119</v>
      </c>
      <c r="D12" s="58">
        <v>29</v>
      </c>
      <c r="E12" s="58">
        <v>76</v>
      </c>
      <c r="F12" s="58">
        <v>1</v>
      </c>
      <c r="G12" s="17" t="s">
        <v>102</v>
      </c>
      <c r="H12" s="18" t="s">
        <v>98</v>
      </c>
      <c r="I12" s="19" t="s">
        <v>103</v>
      </c>
      <c r="J12" s="18" t="s">
        <v>104</v>
      </c>
      <c r="K12" s="19">
        <v>51</v>
      </c>
      <c r="L12" s="18">
        <v>51</v>
      </c>
      <c r="M12" s="8">
        <v>410</v>
      </c>
      <c r="N12" s="8">
        <v>1457</v>
      </c>
      <c r="O12" s="9">
        <v>3</v>
      </c>
      <c r="P12" s="9">
        <v>16</v>
      </c>
      <c r="Q12" s="37">
        <v>0</v>
      </c>
      <c r="R12" s="37">
        <v>0</v>
      </c>
      <c r="S12" s="9">
        <v>733</v>
      </c>
      <c r="T12" s="9">
        <v>1747</v>
      </c>
      <c r="U12" s="11">
        <v>36</v>
      </c>
      <c r="V12" s="11">
        <v>205</v>
      </c>
      <c r="W12" s="9">
        <v>5.0999999999999996</v>
      </c>
      <c r="X12" s="9">
        <v>4.0999999999999996</v>
      </c>
      <c r="Y12" s="11">
        <v>44</v>
      </c>
      <c r="Z12" s="11">
        <v>191</v>
      </c>
      <c r="AA12" s="9">
        <v>65</v>
      </c>
      <c r="AB12" s="9">
        <v>312</v>
      </c>
      <c r="AC12" s="10">
        <v>4.8</v>
      </c>
      <c r="AD12" s="10">
        <v>6.2</v>
      </c>
      <c r="AE12" s="38">
        <v>74.900000000000006</v>
      </c>
      <c r="AF12" s="39">
        <v>91.5</v>
      </c>
      <c r="AG12" s="10">
        <v>37</v>
      </c>
      <c r="AH12" s="10">
        <v>31</v>
      </c>
      <c r="AI12" s="9">
        <v>1.3</v>
      </c>
      <c r="AJ12" s="9">
        <v>1.1000000000000001</v>
      </c>
      <c r="AK12" s="9">
        <f t="shared" si="0"/>
        <v>0</v>
      </c>
      <c r="AL12" s="10">
        <v>3.1</v>
      </c>
      <c r="AM12" s="10">
        <v>3.1</v>
      </c>
      <c r="AN12" s="9">
        <v>8.5</v>
      </c>
      <c r="AO12" s="9">
        <v>6.9</v>
      </c>
      <c r="AP12" s="40">
        <v>0</v>
      </c>
      <c r="AQ12" s="40">
        <v>0</v>
      </c>
      <c r="AR12" s="10">
        <v>10.199999999999999</v>
      </c>
      <c r="AS12" s="10">
        <v>9.5</v>
      </c>
      <c r="AT12" s="10">
        <v>4.9000000000000004</v>
      </c>
      <c r="AU12" s="10">
        <v>4.2</v>
      </c>
      <c r="AV12" s="22">
        <v>105</v>
      </c>
      <c r="AW12" s="57">
        <v>116</v>
      </c>
      <c r="AX12" s="9">
        <v>146</v>
      </c>
      <c r="AY12" s="9">
        <v>143</v>
      </c>
      <c r="AZ12" s="10">
        <v>2</v>
      </c>
      <c r="BA12" s="10">
        <v>2.1</v>
      </c>
      <c r="BB12" s="9">
        <v>103</v>
      </c>
      <c r="BC12" s="9">
        <v>102</v>
      </c>
      <c r="BD12" s="23">
        <f t="shared" ref="BD12:BE12" si="13">1.86*(AX12+AT12)+1.15*(AV12/18)+(AG12/6)+14</f>
        <v>307.54900000000004</v>
      </c>
      <c r="BE12" s="23">
        <f t="shared" si="13"/>
        <v>300.36977777777776</v>
      </c>
      <c r="BF12" s="10">
        <v>5.43</v>
      </c>
      <c r="BG12" s="10">
        <v>4.66</v>
      </c>
      <c r="BH12" s="9">
        <v>14.6</v>
      </c>
      <c r="BI12" s="9">
        <v>12.5</v>
      </c>
      <c r="BJ12" s="10">
        <v>46</v>
      </c>
      <c r="BK12" s="10">
        <v>38.299999999999997</v>
      </c>
      <c r="BL12" s="9">
        <v>84.7</v>
      </c>
      <c r="BM12" s="9">
        <v>82.2</v>
      </c>
      <c r="BN12" s="10">
        <v>26.9</v>
      </c>
      <c r="BO12" s="10">
        <v>26.8</v>
      </c>
      <c r="BP12" s="9">
        <v>31.7</v>
      </c>
      <c r="BQ12" s="9">
        <v>32.6</v>
      </c>
      <c r="BR12" s="10">
        <v>186</v>
      </c>
      <c r="BS12" s="10">
        <v>239</v>
      </c>
      <c r="BT12" s="9">
        <v>14.9</v>
      </c>
      <c r="BU12" s="9">
        <v>14.9</v>
      </c>
      <c r="BV12" s="10">
        <v>0</v>
      </c>
      <c r="BW12" s="10">
        <v>1.1499999999999999</v>
      </c>
      <c r="BX12" s="9">
        <v>9.42</v>
      </c>
      <c r="BY12" s="9">
        <v>10</v>
      </c>
      <c r="BZ12" s="10">
        <v>76.900000000000006</v>
      </c>
      <c r="CA12" s="10">
        <v>80.599999999999994</v>
      </c>
      <c r="CB12" s="9">
        <v>11</v>
      </c>
      <c r="CC12" s="9">
        <v>7.9</v>
      </c>
      <c r="CD12" s="10">
        <v>11.9</v>
      </c>
      <c r="CE12" s="10">
        <v>11.1</v>
      </c>
      <c r="CF12" s="9">
        <v>0</v>
      </c>
      <c r="CG12" s="9">
        <v>0.4</v>
      </c>
      <c r="CH12" s="10">
        <v>0.2</v>
      </c>
      <c r="CI12" s="10">
        <v>0</v>
      </c>
      <c r="CJ12" s="59" t="b">
        <f t="shared" si="2"/>
        <v>0</v>
      </c>
      <c r="CK12" s="60" t="b">
        <f t="shared" si="3"/>
        <v>1</v>
      </c>
      <c r="CL12" s="4">
        <v>66.430000000000007</v>
      </c>
      <c r="CM12" s="25">
        <v>75.2</v>
      </c>
      <c r="CN12" s="25">
        <v>177.6</v>
      </c>
      <c r="CO12" s="4">
        <v>50.41</v>
      </c>
      <c r="CP12" s="25">
        <v>47.5</v>
      </c>
      <c r="CQ12" s="25">
        <v>46</v>
      </c>
      <c r="CR12" s="26">
        <v>8.9</v>
      </c>
      <c r="CS12" s="28"/>
      <c r="CT12" s="28"/>
      <c r="CU12" s="29"/>
      <c r="CV12" s="30"/>
      <c r="CW12" s="30"/>
      <c r="CX12" s="29"/>
      <c r="CY12" s="31"/>
      <c r="CZ12" s="31"/>
      <c r="DA12" s="32"/>
      <c r="DB12" s="32"/>
    </row>
    <row r="13" spans="1:106" ht="15.75">
      <c r="A13" s="15">
        <v>2018</v>
      </c>
      <c r="B13" s="15" t="s">
        <v>432</v>
      </c>
      <c r="C13" s="44" t="s">
        <v>120</v>
      </c>
      <c r="D13" s="58">
        <v>29</v>
      </c>
      <c r="E13" s="58">
        <v>80</v>
      </c>
      <c r="F13" s="58">
        <v>1</v>
      </c>
      <c r="G13" s="56" t="s">
        <v>112</v>
      </c>
      <c r="H13" s="43" t="s">
        <v>112</v>
      </c>
      <c r="I13" s="42" t="s">
        <v>112</v>
      </c>
      <c r="J13" s="43" t="s">
        <v>112</v>
      </c>
      <c r="K13" s="42" t="s">
        <v>112</v>
      </c>
      <c r="L13" s="43" t="s">
        <v>112</v>
      </c>
      <c r="M13" s="8">
        <v>211</v>
      </c>
      <c r="N13" s="8">
        <v>809</v>
      </c>
      <c r="O13" s="9">
        <v>3</v>
      </c>
      <c r="P13" s="9">
        <v>7</v>
      </c>
      <c r="Q13" s="37">
        <v>0</v>
      </c>
      <c r="R13" s="37">
        <v>0</v>
      </c>
      <c r="S13" s="9">
        <v>672</v>
      </c>
      <c r="T13" s="9">
        <v>981</v>
      </c>
      <c r="U13" s="11">
        <v>50</v>
      </c>
      <c r="V13" s="11">
        <v>128</v>
      </c>
      <c r="W13" s="9">
        <v>5.2</v>
      </c>
      <c r="X13" s="9">
        <v>4.5999999999999996</v>
      </c>
      <c r="Y13" s="11">
        <v>54</v>
      </c>
      <c r="Z13" s="11">
        <v>152</v>
      </c>
      <c r="AA13" s="9">
        <v>44</v>
      </c>
      <c r="AB13" s="9">
        <v>50</v>
      </c>
      <c r="AC13" s="10">
        <v>5.8</v>
      </c>
      <c r="AD13" s="10">
        <v>6.3</v>
      </c>
      <c r="AE13" s="38">
        <v>92.6</v>
      </c>
      <c r="AF13" s="39">
        <v>103.8</v>
      </c>
      <c r="AG13" s="10">
        <v>44</v>
      </c>
      <c r="AH13" s="10">
        <v>45</v>
      </c>
      <c r="AI13" s="9">
        <v>1.1000000000000001</v>
      </c>
      <c r="AJ13" s="9">
        <v>1</v>
      </c>
      <c r="AK13" s="9">
        <f t="shared" si="0"/>
        <v>0</v>
      </c>
      <c r="AL13" s="10">
        <v>3.5</v>
      </c>
      <c r="AM13" s="10">
        <v>2.7</v>
      </c>
      <c r="AN13" s="9">
        <v>7.8</v>
      </c>
      <c r="AO13" s="9">
        <v>7</v>
      </c>
      <c r="AP13" s="40">
        <v>0</v>
      </c>
      <c r="AQ13" s="40">
        <v>0</v>
      </c>
      <c r="AR13" s="10">
        <v>10.199999999999999</v>
      </c>
      <c r="AS13" s="10">
        <v>9.5</v>
      </c>
      <c r="AT13" s="10">
        <v>5.8</v>
      </c>
      <c r="AU13" s="10">
        <v>4</v>
      </c>
      <c r="AV13" s="22">
        <v>98</v>
      </c>
      <c r="AW13" s="57">
        <v>90</v>
      </c>
      <c r="AX13" s="9">
        <v>143</v>
      </c>
      <c r="AY13" s="9">
        <v>146</v>
      </c>
      <c r="AZ13" s="10">
        <v>2</v>
      </c>
      <c r="BA13" s="10">
        <v>2.4</v>
      </c>
      <c r="BB13" s="9">
        <v>104</v>
      </c>
      <c r="BC13" s="9">
        <v>104</v>
      </c>
      <c r="BD13" s="23">
        <f t="shared" ref="BD13:BE13" si="14">1.86*(AX13+AT13)+1.15*(AV13/18)+(AG13/6)+14</f>
        <v>304.36244444444446</v>
      </c>
      <c r="BE13" s="23">
        <f t="shared" si="14"/>
        <v>306.25</v>
      </c>
      <c r="BF13" s="10">
        <v>4.25</v>
      </c>
      <c r="BG13" s="10">
        <v>3.82</v>
      </c>
      <c r="BH13" s="9">
        <v>14.3</v>
      </c>
      <c r="BI13" s="9">
        <v>12.8</v>
      </c>
      <c r="BJ13" s="10">
        <v>44.7</v>
      </c>
      <c r="BK13" s="10">
        <v>38.5</v>
      </c>
      <c r="BL13" s="9">
        <v>105.2</v>
      </c>
      <c r="BM13" s="9">
        <v>100.8</v>
      </c>
      <c r="BN13" s="10">
        <v>33.6</v>
      </c>
      <c r="BO13" s="10">
        <v>33.5</v>
      </c>
      <c r="BP13" s="9">
        <v>32</v>
      </c>
      <c r="BQ13" s="9">
        <v>33.200000000000003</v>
      </c>
      <c r="BR13" s="10">
        <v>186</v>
      </c>
      <c r="BS13" s="10">
        <v>237</v>
      </c>
      <c r="BT13" s="9">
        <v>12.5</v>
      </c>
      <c r="BU13" s="9">
        <v>12.4</v>
      </c>
      <c r="BV13" s="10">
        <v>0</v>
      </c>
      <c r="BW13" s="10">
        <v>2.2599999999999998</v>
      </c>
      <c r="BX13" s="9">
        <v>9.3800000000000008</v>
      </c>
      <c r="BY13" s="9">
        <v>8.9700000000000006</v>
      </c>
      <c r="BZ13" s="10">
        <v>85.1</v>
      </c>
      <c r="CA13" s="10">
        <v>81.5</v>
      </c>
      <c r="CB13" s="9">
        <v>10.3</v>
      </c>
      <c r="CC13" s="9">
        <v>11</v>
      </c>
      <c r="CD13" s="10">
        <v>4.0999999999999996</v>
      </c>
      <c r="CE13" s="10">
        <v>6.6</v>
      </c>
      <c r="CF13" s="9">
        <v>0.3</v>
      </c>
      <c r="CG13" s="9">
        <v>0.7</v>
      </c>
      <c r="CH13" s="10">
        <v>0.2</v>
      </c>
      <c r="CI13" s="10">
        <v>0.2</v>
      </c>
      <c r="CJ13" s="59" t="b">
        <f t="shared" si="2"/>
        <v>0</v>
      </c>
      <c r="CK13" s="60" t="b">
        <f t="shared" si="3"/>
        <v>0</v>
      </c>
      <c r="CL13" s="4">
        <v>69.260000000000005</v>
      </c>
      <c r="CM13" s="25">
        <v>78.3</v>
      </c>
      <c r="CN13" s="25">
        <v>174</v>
      </c>
      <c r="CO13" s="4">
        <v>46.94</v>
      </c>
      <c r="CP13" s="25">
        <v>52</v>
      </c>
      <c r="CQ13" s="25">
        <v>44.5</v>
      </c>
      <c r="CR13" s="26">
        <v>14.51</v>
      </c>
      <c r="CS13" s="28"/>
      <c r="CT13" s="28"/>
      <c r="CU13" s="29"/>
      <c r="CV13" s="30"/>
      <c r="CW13" s="30"/>
      <c r="CX13" s="29"/>
      <c r="CY13" s="31"/>
      <c r="CZ13" s="31"/>
      <c r="DA13" s="32"/>
      <c r="DB13" s="32"/>
    </row>
    <row r="14" spans="1:106" ht="15.75">
      <c r="A14" s="15">
        <v>2018</v>
      </c>
      <c r="B14" s="15" t="s">
        <v>432</v>
      </c>
      <c r="C14" s="44" t="s">
        <v>121</v>
      </c>
      <c r="D14" s="58">
        <v>27</v>
      </c>
      <c r="E14" s="58">
        <v>79</v>
      </c>
      <c r="F14" s="58">
        <v>2</v>
      </c>
      <c r="G14" s="34" t="s">
        <v>97</v>
      </c>
      <c r="H14" s="35" t="s">
        <v>98</v>
      </c>
      <c r="I14" s="36" t="s">
        <v>99</v>
      </c>
      <c r="J14" s="18" t="s">
        <v>100</v>
      </c>
      <c r="K14" s="36">
        <v>25</v>
      </c>
      <c r="L14" s="35">
        <v>75</v>
      </c>
      <c r="M14" s="8">
        <v>652</v>
      </c>
      <c r="N14" s="8">
        <v>2029</v>
      </c>
      <c r="O14" s="9">
        <v>8</v>
      </c>
      <c r="P14" s="9">
        <v>27</v>
      </c>
      <c r="Q14" s="37">
        <v>0</v>
      </c>
      <c r="R14" s="37">
        <v>0</v>
      </c>
      <c r="S14" s="9">
        <v>669</v>
      </c>
      <c r="T14" s="9">
        <v>1082</v>
      </c>
      <c r="U14" s="11">
        <v>55</v>
      </c>
      <c r="V14" s="11">
        <v>126</v>
      </c>
      <c r="W14" s="9">
        <v>5</v>
      </c>
      <c r="X14" s="9">
        <v>4.5</v>
      </c>
      <c r="Y14" s="11">
        <v>44</v>
      </c>
      <c r="Z14" s="11">
        <v>112</v>
      </c>
      <c r="AA14" s="9">
        <v>29</v>
      </c>
      <c r="AB14" s="9">
        <v>25</v>
      </c>
      <c r="AC14" s="10">
        <v>4.7</v>
      </c>
      <c r="AD14" s="10">
        <v>4.7</v>
      </c>
      <c r="AE14" s="38">
        <v>93.8</v>
      </c>
      <c r="AF14" s="39">
        <v>105.1</v>
      </c>
      <c r="AG14" s="10">
        <v>39</v>
      </c>
      <c r="AH14" s="10">
        <v>43</v>
      </c>
      <c r="AI14" s="9">
        <v>1.1000000000000001</v>
      </c>
      <c r="AJ14" s="9">
        <v>1</v>
      </c>
      <c r="AK14" s="9">
        <f t="shared" si="0"/>
        <v>0</v>
      </c>
      <c r="AL14" s="10">
        <v>4.0999999999999996</v>
      </c>
      <c r="AM14" s="10">
        <v>3.4</v>
      </c>
      <c r="AN14" s="9">
        <v>8.3000000000000007</v>
      </c>
      <c r="AO14" s="9">
        <v>7.4</v>
      </c>
      <c r="AP14" s="40">
        <v>0</v>
      </c>
      <c r="AQ14" s="40">
        <v>0</v>
      </c>
      <c r="AR14" s="10">
        <v>10.6</v>
      </c>
      <c r="AS14" s="10">
        <v>9.8000000000000007</v>
      </c>
      <c r="AT14" s="10">
        <v>4.9000000000000004</v>
      </c>
      <c r="AU14" s="10">
        <v>4.4000000000000004</v>
      </c>
      <c r="AV14" s="22">
        <v>99</v>
      </c>
      <c r="AW14" s="57">
        <v>105</v>
      </c>
      <c r="AX14" s="9">
        <v>144</v>
      </c>
      <c r="AY14" s="9">
        <v>138</v>
      </c>
      <c r="AZ14" s="10">
        <v>2.1</v>
      </c>
      <c r="BA14" s="10">
        <v>2.2000000000000002</v>
      </c>
      <c r="BB14" s="9">
        <v>100</v>
      </c>
      <c r="BC14" s="9">
        <v>103</v>
      </c>
      <c r="BD14" s="23">
        <f t="shared" ref="BD14:BE14" si="15">1.86*(AX14+AT14)+1.15*(AV14/18)+(AG14/6)+14</f>
        <v>303.779</v>
      </c>
      <c r="BE14" s="23">
        <f t="shared" si="15"/>
        <v>292.73900000000003</v>
      </c>
      <c r="BF14" s="10">
        <v>5.01</v>
      </c>
      <c r="BG14" s="10">
        <v>4.68</v>
      </c>
      <c r="BH14" s="9">
        <v>14.2</v>
      </c>
      <c r="BI14" s="9">
        <v>13.4</v>
      </c>
      <c r="BJ14" s="10">
        <v>45.5</v>
      </c>
      <c r="BK14" s="10">
        <v>41.3</v>
      </c>
      <c r="BL14" s="9">
        <v>90.8</v>
      </c>
      <c r="BM14" s="9">
        <v>88.2</v>
      </c>
      <c r="BN14" s="10">
        <v>28.3</v>
      </c>
      <c r="BO14" s="10">
        <v>28.6</v>
      </c>
      <c r="BP14" s="9">
        <v>31.2</v>
      </c>
      <c r="BQ14" s="9">
        <v>32.4</v>
      </c>
      <c r="BR14" s="10">
        <v>251</v>
      </c>
      <c r="BS14" s="10">
        <v>275</v>
      </c>
      <c r="BT14" s="9">
        <v>13.2</v>
      </c>
      <c r="BU14" s="9">
        <v>13.4</v>
      </c>
      <c r="BV14" s="10">
        <v>0</v>
      </c>
      <c r="BW14" s="10">
        <v>1.52</v>
      </c>
      <c r="BX14" s="9">
        <v>8.56</v>
      </c>
      <c r="BY14" s="9">
        <v>8.67</v>
      </c>
      <c r="BZ14" s="10">
        <v>72.8</v>
      </c>
      <c r="CA14" s="10">
        <v>71.599999999999994</v>
      </c>
      <c r="CB14" s="9">
        <v>19.5</v>
      </c>
      <c r="CC14" s="9">
        <v>18.5</v>
      </c>
      <c r="CD14" s="10">
        <v>6.8</v>
      </c>
      <c r="CE14" s="10">
        <v>7.6</v>
      </c>
      <c r="CF14" s="9">
        <v>0.7</v>
      </c>
      <c r="CG14" s="9">
        <v>1.6</v>
      </c>
      <c r="CH14" s="10">
        <v>0.2</v>
      </c>
      <c r="CI14" s="10">
        <v>0.7</v>
      </c>
      <c r="CJ14" s="59" t="b">
        <f t="shared" si="2"/>
        <v>0</v>
      </c>
      <c r="CK14" s="60" t="b">
        <f t="shared" si="3"/>
        <v>1</v>
      </c>
      <c r="CL14" s="4">
        <v>73.040000000000006</v>
      </c>
      <c r="CM14" s="25">
        <v>78.900000000000006</v>
      </c>
      <c r="CN14" s="25">
        <v>181.5</v>
      </c>
      <c r="CO14" s="4">
        <v>50.48</v>
      </c>
      <c r="CP14" s="25">
        <v>47.5</v>
      </c>
      <c r="CQ14" s="25">
        <v>47.5</v>
      </c>
      <c r="CR14" s="26">
        <v>7.32</v>
      </c>
      <c r="CS14" s="28"/>
      <c r="CT14" s="28"/>
      <c r="CU14" s="29"/>
      <c r="CV14" s="30"/>
      <c r="CW14" s="30"/>
      <c r="CX14" s="29"/>
      <c r="CY14" s="31"/>
      <c r="CZ14" s="31"/>
      <c r="DA14" s="32"/>
      <c r="DB14" s="32"/>
    </row>
    <row r="15" spans="1:106" ht="15.75">
      <c r="A15" s="15">
        <v>2018</v>
      </c>
      <c r="B15" s="15" t="s">
        <v>432</v>
      </c>
      <c r="C15" s="44" t="s">
        <v>122</v>
      </c>
      <c r="D15" s="12">
        <v>25</v>
      </c>
      <c r="E15" s="12">
        <v>90</v>
      </c>
      <c r="F15" s="12">
        <v>1</v>
      </c>
      <c r="G15" s="17" t="s">
        <v>106</v>
      </c>
      <c r="H15" s="18" t="s">
        <v>107</v>
      </c>
      <c r="I15" s="19" t="s">
        <v>103</v>
      </c>
      <c r="J15" s="18" t="s">
        <v>104</v>
      </c>
      <c r="K15" s="19">
        <v>25</v>
      </c>
      <c r="L15" s="18">
        <v>75</v>
      </c>
      <c r="M15" s="8">
        <v>944</v>
      </c>
      <c r="N15" s="8">
        <v>2302</v>
      </c>
      <c r="O15" s="9">
        <v>3</v>
      </c>
      <c r="P15" s="9">
        <v>33</v>
      </c>
      <c r="Q15" s="37">
        <v>0</v>
      </c>
      <c r="R15" s="37">
        <v>0</v>
      </c>
      <c r="S15" s="9">
        <v>664</v>
      </c>
      <c r="T15" s="9">
        <v>974</v>
      </c>
      <c r="U15" s="11">
        <v>57</v>
      </c>
      <c r="V15" s="11">
        <v>93</v>
      </c>
      <c r="W15" s="9">
        <v>5.0999999999999996</v>
      </c>
      <c r="X15" s="9">
        <v>4.5</v>
      </c>
      <c r="Y15" s="11">
        <v>45</v>
      </c>
      <c r="Z15" s="11">
        <v>74</v>
      </c>
      <c r="AA15" s="9">
        <v>33</v>
      </c>
      <c r="AB15" s="9">
        <v>27</v>
      </c>
      <c r="AC15" s="10">
        <v>0</v>
      </c>
      <c r="AD15" s="10">
        <v>5.3</v>
      </c>
      <c r="AE15" s="38">
        <v>85.5</v>
      </c>
      <c r="AF15" s="39">
        <v>94.9</v>
      </c>
      <c r="AG15" s="10">
        <v>42</v>
      </c>
      <c r="AH15" s="10">
        <v>41</v>
      </c>
      <c r="AI15" s="9">
        <v>1.2</v>
      </c>
      <c r="AJ15" s="9">
        <v>1.1000000000000001</v>
      </c>
      <c r="AK15" s="9">
        <f t="shared" si="0"/>
        <v>0</v>
      </c>
      <c r="AL15" s="10">
        <v>4.7</v>
      </c>
      <c r="AM15" s="10">
        <v>3.8</v>
      </c>
      <c r="AN15" s="9">
        <v>8.5</v>
      </c>
      <c r="AO15" s="9">
        <v>7.3</v>
      </c>
      <c r="AP15" s="40">
        <v>0</v>
      </c>
      <c r="AQ15" s="40">
        <v>0</v>
      </c>
      <c r="AR15" s="10">
        <v>10.4</v>
      </c>
      <c r="AS15" s="10">
        <v>9.6</v>
      </c>
      <c r="AT15" s="10">
        <v>6</v>
      </c>
      <c r="AU15" s="10">
        <v>4.2</v>
      </c>
      <c r="AV15" s="22">
        <v>100</v>
      </c>
      <c r="AW15" s="22">
        <v>93</v>
      </c>
      <c r="AX15" s="9">
        <v>144</v>
      </c>
      <c r="AY15" s="9">
        <v>142</v>
      </c>
      <c r="AZ15" s="10">
        <v>0</v>
      </c>
      <c r="BA15" s="10">
        <v>2.2000000000000002</v>
      </c>
      <c r="BB15" s="9">
        <v>0</v>
      </c>
      <c r="BC15" s="9">
        <v>103</v>
      </c>
      <c r="BD15" s="23">
        <f t="shared" ref="BD15:BE15" si="16">1.86*(AX15+AT15)+1.15*(AV15/18)+(AG15/6)+14</f>
        <v>306.38888888888891</v>
      </c>
      <c r="BE15" s="23">
        <f t="shared" si="16"/>
        <v>298.70699999999999</v>
      </c>
      <c r="BF15" s="10">
        <v>4.84</v>
      </c>
      <c r="BG15" s="10">
        <v>4.3099999999999996</v>
      </c>
      <c r="BH15" s="9">
        <v>14.3</v>
      </c>
      <c r="BI15" s="9">
        <v>13</v>
      </c>
      <c r="BJ15" s="10">
        <v>44.1</v>
      </c>
      <c r="BK15" s="10">
        <v>37.299999999999997</v>
      </c>
      <c r="BL15" s="9">
        <v>91.1</v>
      </c>
      <c r="BM15" s="9">
        <v>86.5</v>
      </c>
      <c r="BN15" s="10">
        <v>29.5</v>
      </c>
      <c r="BO15" s="10">
        <v>30.2</v>
      </c>
      <c r="BP15" s="9">
        <v>32.4</v>
      </c>
      <c r="BQ15" s="9">
        <v>34.9</v>
      </c>
      <c r="BR15" s="10">
        <v>209</v>
      </c>
      <c r="BS15" s="10">
        <v>278</v>
      </c>
      <c r="BT15" s="9">
        <v>12.8</v>
      </c>
      <c r="BU15" s="9">
        <v>12.7</v>
      </c>
      <c r="BV15" s="10">
        <v>0</v>
      </c>
      <c r="BW15" s="10">
        <v>1.26</v>
      </c>
      <c r="BX15" s="9">
        <v>3.7</v>
      </c>
      <c r="BY15" s="9">
        <v>11.37</v>
      </c>
      <c r="BZ15" s="10">
        <v>53.8</v>
      </c>
      <c r="CA15" s="10">
        <v>73.099999999999994</v>
      </c>
      <c r="CB15" s="9">
        <v>32.700000000000003</v>
      </c>
      <c r="CC15" s="9">
        <v>17.5</v>
      </c>
      <c r="CD15" s="10">
        <v>8.6</v>
      </c>
      <c r="CE15" s="10">
        <v>5.4</v>
      </c>
      <c r="CF15" s="9">
        <v>4.0999999999999996</v>
      </c>
      <c r="CG15" s="9">
        <v>3.4</v>
      </c>
      <c r="CH15" s="10">
        <v>0.8</v>
      </c>
      <c r="CI15" s="10">
        <v>0.6</v>
      </c>
      <c r="CJ15" s="2" t="b">
        <f t="shared" si="2"/>
        <v>0</v>
      </c>
      <c r="CK15" s="24" t="b">
        <f t="shared" si="3"/>
        <v>1</v>
      </c>
      <c r="CL15" s="4">
        <v>80</v>
      </c>
      <c r="CM15" s="25">
        <v>85.7</v>
      </c>
      <c r="CN15" s="25">
        <v>185</v>
      </c>
      <c r="CO15" s="4">
        <v>50.84</v>
      </c>
      <c r="CP15" s="25">
        <v>50</v>
      </c>
      <c r="CQ15" s="25">
        <v>50</v>
      </c>
      <c r="CR15" s="26">
        <v>7.22</v>
      </c>
      <c r="CS15" s="28"/>
      <c r="CT15" s="28"/>
      <c r="CU15" s="29"/>
      <c r="CV15" s="30"/>
      <c r="CW15" s="30"/>
      <c r="CX15" s="29"/>
      <c r="CY15" s="31"/>
      <c r="CZ15" s="31"/>
      <c r="DA15" s="32"/>
      <c r="DB15" s="32"/>
    </row>
    <row r="16" spans="1:106" ht="15.75">
      <c r="A16" s="15">
        <v>2018</v>
      </c>
      <c r="B16" s="15" t="s">
        <v>432</v>
      </c>
      <c r="C16" s="44" t="s">
        <v>123</v>
      </c>
      <c r="D16" s="12">
        <v>28</v>
      </c>
      <c r="E16" s="12">
        <v>78</v>
      </c>
      <c r="F16" s="12">
        <v>2</v>
      </c>
      <c r="G16" s="61" t="s">
        <v>102</v>
      </c>
      <c r="H16" s="18" t="s">
        <v>98</v>
      </c>
      <c r="I16" s="19" t="s">
        <v>99</v>
      </c>
      <c r="J16" s="18" t="s">
        <v>104</v>
      </c>
      <c r="K16" s="19">
        <v>212.5</v>
      </c>
      <c r="L16" s="18">
        <v>-112.5</v>
      </c>
      <c r="M16" s="8">
        <v>168</v>
      </c>
      <c r="N16" s="8">
        <v>958</v>
      </c>
      <c r="O16" s="9">
        <v>8</v>
      </c>
      <c r="P16" s="9">
        <v>18</v>
      </c>
      <c r="Q16" s="37">
        <v>0</v>
      </c>
      <c r="R16" s="37">
        <v>0</v>
      </c>
      <c r="S16" s="9">
        <v>831</v>
      </c>
      <c r="T16" s="9">
        <v>1341</v>
      </c>
      <c r="U16" s="11">
        <v>60</v>
      </c>
      <c r="V16" s="11">
        <v>160</v>
      </c>
      <c r="W16" s="9">
        <v>5.2</v>
      </c>
      <c r="X16" s="9">
        <v>4.5999999999999996</v>
      </c>
      <c r="Y16" s="11">
        <v>67</v>
      </c>
      <c r="Z16" s="11">
        <v>176</v>
      </c>
      <c r="AA16" s="9">
        <v>82</v>
      </c>
      <c r="AB16" s="9">
        <v>113</v>
      </c>
      <c r="AC16" s="10">
        <v>6.9</v>
      </c>
      <c r="AD16" s="10">
        <v>5.5</v>
      </c>
      <c r="AE16" s="38">
        <v>84</v>
      </c>
      <c r="AF16" s="39">
        <v>118.6</v>
      </c>
      <c r="AG16" s="10">
        <v>42</v>
      </c>
      <c r="AH16" s="10">
        <v>42</v>
      </c>
      <c r="AI16" s="9">
        <v>1.2</v>
      </c>
      <c r="AJ16" s="9">
        <v>0.9</v>
      </c>
      <c r="AK16" s="9">
        <f t="shared" si="0"/>
        <v>0</v>
      </c>
      <c r="AL16" s="10">
        <v>5.0999999999999996</v>
      </c>
      <c r="AM16" s="10">
        <v>3.5</v>
      </c>
      <c r="AN16" s="9">
        <v>8.4</v>
      </c>
      <c r="AO16" s="9">
        <v>7.2</v>
      </c>
      <c r="AP16" s="40">
        <v>0</v>
      </c>
      <c r="AQ16" s="40">
        <v>0</v>
      </c>
      <c r="AR16" s="10">
        <v>10.3</v>
      </c>
      <c r="AS16" s="10">
        <v>9.5</v>
      </c>
      <c r="AT16" s="10">
        <v>5.9</v>
      </c>
      <c r="AU16" s="10">
        <v>4.8</v>
      </c>
      <c r="AV16" s="22">
        <v>95</v>
      </c>
      <c r="AW16" s="22">
        <v>100</v>
      </c>
      <c r="AX16" s="9">
        <v>143</v>
      </c>
      <c r="AY16" s="9">
        <v>145</v>
      </c>
      <c r="AZ16" s="10">
        <v>2.1</v>
      </c>
      <c r="BA16" s="10">
        <v>2.2999999999999998</v>
      </c>
      <c r="BB16" s="9">
        <v>101</v>
      </c>
      <c r="BC16" s="9">
        <v>106</v>
      </c>
      <c r="BD16" s="23">
        <f t="shared" ref="BD16:BE16" si="17">1.86*(AX16+AT16)+1.15*(AV16/18)+(AG16/6)+14</f>
        <v>304.02344444444446</v>
      </c>
      <c r="BE16" s="23">
        <f t="shared" si="17"/>
        <v>306.01688888888896</v>
      </c>
      <c r="BF16" s="10">
        <v>4.9800000000000004</v>
      </c>
      <c r="BG16" s="10">
        <v>4.34</v>
      </c>
      <c r="BH16" s="9">
        <v>15.6</v>
      </c>
      <c r="BI16" s="9">
        <v>13.7</v>
      </c>
      <c r="BJ16" s="10">
        <v>48.6</v>
      </c>
      <c r="BK16" s="10">
        <v>39.9</v>
      </c>
      <c r="BL16" s="9">
        <v>97.6</v>
      </c>
      <c r="BM16" s="9">
        <v>91.9</v>
      </c>
      <c r="BN16" s="10">
        <v>31.3</v>
      </c>
      <c r="BO16" s="10">
        <v>31.6</v>
      </c>
      <c r="BP16" s="9">
        <v>32.1</v>
      </c>
      <c r="BQ16" s="9">
        <v>34.299999999999997</v>
      </c>
      <c r="BR16" s="10">
        <v>205</v>
      </c>
      <c r="BS16" s="10">
        <v>229</v>
      </c>
      <c r="BT16" s="9">
        <v>13.3</v>
      </c>
      <c r="BU16" s="9">
        <v>13</v>
      </c>
      <c r="BV16" s="10">
        <v>0</v>
      </c>
      <c r="BW16" s="10">
        <v>2.39</v>
      </c>
      <c r="BX16" s="9">
        <v>10.09</v>
      </c>
      <c r="BY16" s="9">
        <v>14.12</v>
      </c>
      <c r="BZ16" s="10">
        <v>72.900000000000006</v>
      </c>
      <c r="CA16" s="10">
        <v>82.7</v>
      </c>
      <c r="CB16" s="9">
        <v>18.3</v>
      </c>
      <c r="CC16" s="9">
        <v>9.9</v>
      </c>
      <c r="CD16" s="10">
        <v>7.4</v>
      </c>
      <c r="CE16" s="10">
        <v>6.9</v>
      </c>
      <c r="CF16" s="9">
        <v>1.2</v>
      </c>
      <c r="CG16" s="9">
        <v>0.4</v>
      </c>
      <c r="CH16" s="10">
        <v>0.2</v>
      </c>
      <c r="CI16" s="10">
        <v>0.1</v>
      </c>
      <c r="CJ16" s="2" t="b">
        <f t="shared" si="2"/>
        <v>0</v>
      </c>
      <c r="CK16" s="24" t="b">
        <f t="shared" si="3"/>
        <v>0</v>
      </c>
      <c r="CL16" s="4">
        <v>69.06</v>
      </c>
      <c r="CM16" s="25">
        <v>78.599999999999994</v>
      </c>
      <c r="CN16" s="25">
        <v>179</v>
      </c>
      <c r="CO16" s="4">
        <v>51.18</v>
      </c>
      <c r="CP16" s="25">
        <v>50</v>
      </c>
      <c r="CQ16" s="25">
        <v>44</v>
      </c>
      <c r="CR16" s="26">
        <v>9.9700000000000006</v>
      </c>
      <c r="CS16" s="28"/>
      <c r="CT16" s="62"/>
      <c r="CU16" s="62"/>
      <c r="CV16" s="62"/>
      <c r="CW16" s="62"/>
      <c r="CX16" s="62"/>
      <c r="CY16" s="3"/>
      <c r="CZ16" s="3"/>
      <c r="DA16" s="3"/>
      <c r="DB16" s="3"/>
    </row>
    <row r="17" spans="1:106" ht="15.75">
      <c r="A17" s="15">
        <v>2018</v>
      </c>
      <c r="B17" s="15" t="s">
        <v>432</v>
      </c>
      <c r="C17" s="44" t="s">
        <v>124</v>
      </c>
      <c r="D17" s="12">
        <v>29</v>
      </c>
      <c r="E17" s="12">
        <v>81</v>
      </c>
      <c r="F17" s="12">
        <v>1</v>
      </c>
      <c r="G17" s="56"/>
      <c r="H17" s="43" t="s">
        <v>112</v>
      </c>
      <c r="I17" s="42" t="s">
        <v>112</v>
      </c>
      <c r="J17" s="43" t="s">
        <v>112</v>
      </c>
      <c r="K17" s="42" t="s">
        <v>112</v>
      </c>
      <c r="L17" s="63" t="s">
        <v>112</v>
      </c>
      <c r="M17" s="8">
        <v>257</v>
      </c>
      <c r="N17" s="8">
        <v>3061</v>
      </c>
      <c r="O17" s="9">
        <v>17</v>
      </c>
      <c r="P17" s="9">
        <v>41</v>
      </c>
      <c r="Q17" s="37">
        <v>0</v>
      </c>
      <c r="R17" s="37">
        <v>0</v>
      </c>
      <c r="S17" s="9">
        <v>1039</v>
      </c>
      <c r="T17" s="9">
        <v>1764</v>
      </c>
      <c r="U17" s="11">
        <v>89</v>
      </c>
      <c r="V17" s="11">
        <v>154</v>
      </c>
      <c r="W17" s="9">
        <v>4.8</v>
      </c>
      <c r="X17" s="9">
        <v>3.9</v>
      </c>
      <c r="Y17" s="11">
        <v>67</v>
      </c>
      <c r="Z17" s="11">
        <v>114</v>
      </c>
      <c r="AA17" s="9">
        <v>40</v>
      </c>
      <c r="AB17" s="9">
        <v>32</v>
      </c>
      <c r="AC17" s="10">
        <v>4.5999999999999996</v>
      </c>
      <c r="AD17" s="10">
        <v>3.7</v>
      </c>
      <c r="AE17" s="38">
        <v>118.6</v>
      </c>
      <c r="AF17" s="39">
        <v>122.9</v>
      </c>
      <c r="AG17" s="10">
        <v>37</v>
      </c>
      <c r="AH17" s="10">
        <v>34</v>
      </c>
      <c r="AI17" s="9">
        <v>0.9</v>
      </c>
      <c r="AJ17" s="9">
        <v>0.8</v>
      </c>
      <c r="AK17" s="9">
        <f t="shared" si="0"/>
        <v>0</v>
      </c>
      <c r="AL17" s="10">
        <v>3.4</v>
      </c>
      <c r="AM17" s="10">
        <v>2.9</v>
      </c>
      <c r="AN17" s="9">
        <v>8</v>
      </c>
      <c r="AO17" s="9">
        <v>6.6</v>
      </c>
      <c r="AP17" s="40">
        <v>0</v>
      </c>
      <c r="AQ17" s="40">
        <v>0</v>
      </c>
      <c r="AR17" s="10">
        <v>9.6999999999999993</v>
      </c>
      <c r="AS17" s="10">
        <v>8.9</v>
      </c>
      <c r="AT17" s="10">
        <v>5.4</v>
      </c>
      <c r="AU17" s="10">
        <v>3.9</v>
      </c>
      <c r="AV17" s="22">
        <v>96</v>
      </c>
      <c r="AW17" s="22">
        <v>103</v>
      </c>
      <c r="AX17" s="9">
        <v>141</v>
      </c>
      <c r="AY17" s="9">
        <v>143</v>
      </c>
      <c r="AZ17" s="10">
        <v>2.1</v>
      </c>
      <c r="BA17" s="10">
        <v>2.1</v>
      </c>
      <c r="BB17" s="9">
        <v>102</v>
      </c>
      <c r="BC17" s="9">
        <v>104</v>
      </c>
      <c r="BD17" s="23">
        <f t="shared" ref="BD17:BE17" si="18">1.86*(AX17+AT17)+1.15*(AV17/18)+(AG17/6)+14</f>
        <v>298.60400000000004</v>
      </c>
      <c r="BE17" s="23">
        <f t="shared" si="18"/>
        <v>299.4812222222223</v>
      </c>
      <c r="BF17" s="10">
        <v>4.34</v>
      </c>
      <c r="BG17" s="10">
        <v>3.78</v>
      </c>
      <c r="BH17" s="9">
        <v>13.2</v>
      </c>
      <c r="BI17" s="9">
        <v>11.6</v>
      </c>
      <c r="BJ17" s="10">
        <v>41.6</v>
      </c>
      <c r="BK17" s="10">
        <v>34.299999999999997</v>
      </c>
      <c r="BL17" s="9">
        <v>95.9</v>
      </c>
      <c r="BM17" s="9">
        <v>90.7</v>
      </c>
      <c r="BN17" s="10">
        <v>30.4</v>
      </c>
      <c r="BO17" s="10">
        <v>30.7</v>
      </c>
      <c r="BP17" s="9">
        <v>31.7</v>
      </c>
      <c r="BQ17" s="9">
        <v>33.799999999999997</v>
      </c>
      <c r="BR17" s="10">
        <v>268</v>
      </c>
      <c r="BS17" s="10">
        <v>266</v>
      </c>
      <c r="BT17" s="9">
        <v>13.6</v>
      </c>
      <c r="BU17" s="9">
        <v>13.7</v>
      </c>
      <c r="BV17" s="10">
        <v>0</v>
      </c>
      <c r="BW17" s="10">
        <v>1.1299999999999999</v>
      </c>
      <c r="BX17" s="9">
        <v>8.77</v>
      </c>
      <c r="BY17" s="9">
        <v>7.68</v>
      </c>
      <c r="BZ17" s="10">
        <v>81.8</v>
      </c>
      <c r="CA17" s="10">
        <v>82.6</v>
      </c>
      <c r="CB17" s="9">
        <v>12</v>
      </c>
      <c r="CC17" s="9">
        <v>12</v>
      </c>
      <c r="CD17" s="10">
        <v>5.8</v>
      </c>
      <c r="CE17" s="10">
        <v>4.9000000000000004</v>
      </c>
      <c r="CF17" s="9">
        <v>0.2</v>
      </c>
      <c r="CG17" s="9">
        <v>0.4</v>
      </c>
      <c r="CH17" s="10">
        <v>0.2</v>
      </c>
      <c r="CI17" s="10">
        <v>0.1</v>
      </c>
      <c r="CJ17" s="2" t="b">
        <f t="shared" si="2"/>
        <v>0</v>
      </c>
      <c r="CK17" s="24" t="b">
        <f t="shared" si="3"/>
        <v>1</v>
      </c>
      <c r="CL17" s="4">
        <v>70.709999999999994</v>
      </c>
      <c r="CM17" s="25">
        <v>81.5</v>
      </c>
      <c r="CN17" s="25">
        <v>175</v>
      </c>
      <c r="CO17" s="4">
        <v>47.46</v>
      </c>
      <c r="CP17" s="25">
        <v>49.5</v>
      </c>
      <c r="CQ17" s="25">
        <v>41</v>
      </c>
      <c r="CR17" s="26">
        <v>11.47</v>
      </c>
      <c r="CS17" s="64"/>
      <c r="CT17" s="62"/>
      <c r="CU17" s="62"/>
      <c r="CV17" s="62"/>
      <c r="CW17" s="62"/>
      <c r="CX17" s="62"/>
      <c r="CY17" s="3"/>
      <c r="CZ17" s="3"/>
      <c r="DA17" s="3"/>
      <c r="DB17" s="3"/>
    </row>
    <row r="18" spans="1:106" ht="15.75">
      <c r="A18" s="15">
        <v>2018</v>
      </c>
      <c r="B18" s="15" t="s">
        <v>432</v>
      </c>
      <c r="C18" s="44" t="s">
        <v>125</v>
      </c>
      <c r="D18" s="65">
        <v>28</v>
      </c>
      <c r="E18" s="65">
        <v>68</v>
      </c>
      <c r="F18" s="65">
        <v>2</v>
      </c>
      <c r="G18" s="34" t="s">
        <v>106</v>
      </c>
      <c r="H18" s="18" t="s">
        <v>98</v>
      </c>
      <c r="I18" s="36" t="s">
        <v>111</v>
      </c>
      <c r="J18" s="18" t="s">
        <v>100</v>
      </c>
      <c r="K18" s="49">
        <v>45.8333333333333</v>
      </c>
      <c r="L18" s="53">
        <v>54.1666666666667</v>
      </c>
      <c r="M18" s="8">
        <v>298</v>
      </c>
      <c r="N18" s="8">
        <v>2145</v>
      </c>
      <c r="O18" s="9">
        <v>25</v>
      </c>
      <c r="P18" s="9">
        <v>52</v>
      </c>
      <c r="Q18" s="37">
        <v>0</v>
      </c>
      <c r="R18" s="37">
        <v>0</v>
      </c>
      <c r="S18" s="9">
        <v>639</v>
      </c>
      <c r="T18" s="9">
        <v>2012</v>
      </c>
      <c r="U18" s="11">
        <v>67</v>
      </c>
      <c r="V18" s="11">
        <v>229</v>
      </c>
      <c r="W18" s="9">
        <v>5.0999999999999996</v>
      </c>
      <c r="X18" s="9">
        <v>4.0999999999999996</v>
      </c>
      <c r="Y18" s="11">
        <v>55</v>
      </c>
      <c r="Z18" s="11">
        <v>148</v>
      </c>
      <c r="AA18" s="9">
        <v>57</v>
      </c>
      <c r="AB18" s="9">
        <v>109</v>
      </c>
      <c r="AC18" s="10">
        <v>5.4</v>
      </c>
      <c r="AD18" s="10">
        <v>5.3</v>
      </c>
      <c r="AE18" s="38">
        <v>104.5</v>
      </c>
      <c r="AF18" s="39">
        <v>118.6</v>
      </c>
      <c r="AG18" s="10">
        <v>39</v>
      </c>
      <c r="AH18" s="10">
        <v>41</v>
      </c>
      <c r="AI18" s="9">
        <v>1</v>
      </c>
      <c r="AJ18" s="9">
        <v>0.9</v>
      </c>
      <c r="AK18" s="9">
        <f t="shared" si="0"/>
        <v>0</v>
      </c>
      <c r="AL18" s="10">
        <v>3.7</v>
      </c>
      <c r="AM18" s="10">
        <v>2.5</v>
      </c>
      <c r="AN18" s="9">
        <v>8.5</v>
      </c>
      <c r="AO18" s="9">
        <v>6.8</v>
      </c>
      <c r="AP18" s="40">
        <v>0</v>
      </c>
      <c r="AQ18" s="40">
        <v>0</v>
      </c>
      <c r="AR18" s="10">
        <v>9.4</v>
      </c>
      <c r="AS18" s="10">
        <v>8.6</v>
      </c>
      <c r="AT18" s="10">
        <v>4.7</v>
      </c>
      <c r="AU18" s="10">
        <v>4.2</v>
      </c>
      <c r="AV18" s="22">
        <v>0</v>
      </c>
      <c r="AW18" s="22">
        <v>104</v>
      </c>
      <c r="AX18" s="9">
        <v>139</v>
      </c>
      <c r="AY18" s="9">
        <v>139</v>
      </c>
      <c r="AZ18" s="10">
        <v>2.2000000000000002</v>
      </c>
      <c r="BA18" s="10">
        <v>1.9</v>
      </c>
      <c r="BB18" s="9">
        <v>98</v>
      </c>
      <c r="BC18" s="9">
        <v>99</v>
      </c>
      <c r="BD18" s="23">
        <f t="shared" ref="BD18:BE18" si="19">1.86*(AX18+AT18)+1.15*(AV18/18)+(AG18/6)+14</f>
        <v>287.78199999999998</v>
      </c>
      <c r="BE18" s="23">
        <f t="shared" si="19"/>
        <v>293.82977777777774</v>
      </c>
      <c r="BF18" s="10">
        <v>4.67</v>
      </c>
      <c r="BG18" s="10">
        <v>3.93</v>
      </c>
      <c r="BH18" s="9">
        <v>14.3</v>
      </c>
      <c r="BI18" s="9">
        <v>12.3</v>
      </c>
      <c r="BJ18" s="10">
        <v>45.6</v>
      </c>
      <c r="BK18" s="10">
        <v>36.5</v>
      </c>
      <c r="BL18" s="9">
        <v>97.6</v>
      </c>
      <c r="BM18" s="9">
        <v>92.9</v>
      </c>
      <c r="BN18" s="10">
        <v>30.6</v>
      </c>
      <c r="BO18" s="10">
        <v>31.3</v>
      </c>
      <c r="BP18" s="9">
        <v>31.4</v>
      </c>
      <c r="BQ18" s="9">
        <v>33.700000000000003</v>
      </c>
      <c r="BR18" s="10">
        <v>189</v>
      </c>
      <c r="BS18" s="10">
        <v>215</v>
      </c>
      <c r="BT18" s="9">
        <v>12.1</v>
      </c>
      <c r="BU18" s="9">
        <v>11.9</v>
      </c>
      <c r="BV18" s="10">
        <v>0</v>
      </c>
      <c r="BW18" s="10">
        <v>1.19</v>
      </c>
      <c r="BX18" s="9">
        <v>6.89</v>
      </c>
      <c r="BY18" s="9">
        <v>9.33</v>
      </c>
      <c r="BZ18" s="10">
        <v>83</v>
      </c>
      <c r="CA18" s="10">
        <v>86.6</v>
      </c>
      <c r="CB18" s="9">
        <v>9.1</v>
      </c>
      <c r="CC18" s="9">
        <v>10.4</v>
      </c>
      <c r="CD18" s="10">
        <v>7.5</v>
      </c>
      <c r="CE18" s="10">
        <v>2.8</v>
      </c>
      <c r="CF18" s="9">
        <v>0.3</v>
      </c>
      <c r="CG18" s="9">
        <v>0.1</v>
      </c>
      <c r="CH18" s="10">
        <v>0.1</v>
      </c>
      <c r="CI18" s="10">
        <v>0.1</v>
      </c>
      <c r="CJ18" s="66" t="b">
        <f t="shared" si="2"/>
        <v>0</v>
      </c>
      <c r="CK18" s="67" t="b">
        <f t="shared" si="3"/>
        <v>1</v>
      </c>
      <c r="CL18" s="4">
        <v>54.91</v>
      </c>
      <c r="CM18" s="25">
        <v>64.8</v>
      </c>
      <c r="CN18" s="25">
        <v>175</v>
      </c>
      <c r="CO18" s="4">
        <v>52.49</v>
      </c>
      <c r="CP18" s="25">
        <v>50</v>
      </c>
      <c r="CQ18" s="25">
        <v>46</v>
      </c>
      <c r="CR18" s="26">
        <v>16.170000000000002</v>
      </c>
      <c r="CS18" s="64"/>
      <c r="CT18" s="62"/>
      <c r="CU18" s="62"/>
      <c r="CV18" s="62"/>
      <c r="CW18" s="62"/>
      <c r="CX18" s="62"/>
      <c r="CY18" s="3"/>
      <c r="CZ18" s="3"/>
      <c r="DA18" s="3"/>
      <c r="DB18" s="3"/>
    </row>
    <row r="19" spans="1:106" ht="15.75" customHeight="1">
      <c r="A19" s="15">
        <v>2018</v>
      </c>
      <c r="B19" s="15" t="s">
        <v>432</v>
      </c>
      <c r="C19" s="44" t="s">
        <v>126</v>
      </c>
      <c r="D19" s="12">
        <v>29</v>
      </c>
      <c r="E19" s="12">
        <v>83</v>
      </c>
      <c r="F19" s="12">
        <v>0</v>
      </c>
      <c r="G19" s="68" t="s">
        <v>112</v>
      </c>
      <c r="H19" s="69" t="s">
        <v>112</v>
      </c>
      <c r="I19" s="69" t="s">
        <v>112</v>
      </c>
      <c r="J19" s="69" t="s">
        <v>112</v>
      </c>
      <c r="K19" s="69" t="s">
        <v>112</v>
      </c>
      <c r="L19" s="69" t="s">
        <v>112</v>
      </c>
      <c r="M19" s="8">
        <v>84</v>
      </c>
      <c r="N19" s="8">
        <v>917</v>
      </c>
      <c r="O19" s="9">
        <v>3</v>
      </c>
      <c r="P19" s="9">
        <v>15</v>
      </c>
      <c r="Q19" s="37">
        <v>0</v>
      </c>
      <c r="R19" s="37">
        <v>0</v>
      </c>
      <c r="S19" s="9">
        <v>471</v>
      </c>
      <c r="T19" s="9">
        <v>757</v>
      </c>
      <c r="U19" s="11">
        <v>26</v>
      </c>
      <c r="V19" s="11">
        <v>65</v>
      </c>
      <c r="W19" s="9">
        <v>4.9000000000000004</v>
      </c>
      <c r="X19" s="9">
        <v>4.4000000000000004</v>
      </c>
      <c r="Y19" s="11">
        <v>23</v>
      </c>
      <c r="Z19" s="11">
        <v>71</v>
      </c>
      <c r="AA19" s="9">
        <v>17</v>
      </c>
      <c r="AB19" s="9">
        <v>17</v>
      </c>
      <c r="AC19" s="10">
        <v>5.6</v>
      </c>
      <c r="AD19" s="10">
        <v>5.3</v>
      </c>
      <c r="AE19" s="38">
        <v>92.6</v>
      </c>
      <c r="AF19" s="39">
        <v>103.8</v>
      </c>
      <c r="AG19" s="10">
        <v>38</v>
      </c>
      <c r="AH19" s="10">
        <v>36</v>
      </c>
      <c r="AI19" s="9">
        <v>1.1000000000000001</v>
      </c>
      <c r="AJ19" s="9">
        <v>1</v>
      </c>
      <c r="AK19" s="9">
        <f t="shared" si="0"/>
        <v>0</v>
      </c>
      <c r="AL19" s="10">
        <v>4.3</v>
      </c>
      <c r="AM19" s="10">
        <v>3.6</v>
      </c>
      <c r="AN19" s="9">
        <v>8.1999999999999993</v>
      </c>
      <c r="AO19" s="9">
        <v>7.3</v>
      </c>
      <c r="AP19" s="40">
        <v>0</v>
      </c>
      <c r="AQ19" s="40">
        <v>0</v>
      </c>
      <c r="AR19" s="10">
        <v>9.8000000000000007</v>
      </c>
      <c r="AS19" s="10">
        <v>9.5</v>
      </c>
      <c r="AT19" s="10">
        <v>6</v>
      </c>
      <c r="AU19" s="10">
        <v>5.0999999999999996</v>
      </c>
      <c r="AV19" s="22">
        <v>99</v>
      </c>
      <c r="AW19" s="22">
        <v>115</v>
      </c>
      <c r="AX19" s="9">
        <v>145</v>
      </c>
      <c r="AY19" s="9">
        <v>145</v>
      </c>
      <c r="AZ19" s="10">
        <v>2.2000000000000002</v>
      </c>
      <c r="BA19" s="10">
        <v>2.2999999999999998</v>
      </c>
      <c r="BB19" s="9">
        <v>104</v>
      </c>
      <c r="BC19" s="9">
        <v>103</v>
      </c>
      <c r="BD19" s="23">
        <f t="shared" ref="BD19:BE19" si="20">1.86*(AX19+AT19)+1.15*(AV19/18)+(AG19/6)+14</f>
        <v>307.51833333333332</v>
      </c>
      <c r="BE19" s="23">
        <f t="shared" si="20"/>
        <v>306.53322222222221</v>
      </c>
      <c r="BF19" s="10">
        <v>4.5</v>
      </c>
      <c r="BG19" s="10">
        <v>4.1100000000000003</v>
      </c>
      <c r="BH19" s="9">
        <v>13.5</v>
      </c>
      <c r="BI19" s="9">
        <v>12.5</v>
      </c>
      <c r="BJ19" s="10">
        <v>42.4</v>
      </c>
      <c r="BK19" s="10">
        <v>37.1</v>
      </c>
      <c r="BL19" s="9">
        <v>94.2</v>
      </c>
      <c r="BM19" s="9">
        <v>90.3</v>
      </c>
      <c r="BN19" s="10">
        <v>30</v>
      </c>
      <c r="BO19" s="10">
        <v>30.4</v>
      </c>
      <c r="BP19" s="9">
        <v>31.8</v>
      </c>
      <c r="BQ19" s="9">
        <v>33.700000000000003</v>
      </c>
      <c r="BR19" s="10">
        <v>300</v>
      </c>
      <c r="BS19" s="10">
        <v>318</v>
      </c>
      <c r="BT19" s="9">
        <v>12.6</v>
      </c>
      <c r="BU19" s="9">
        <v>12.8</v>
      </c>
      <c r="BV19" s="10">
        <v>0</v>
      </c>
      <c r="BW19" s="10">
        <v>1.75</v>
      </c>
      <c r="BX19" s="9">
        <v>8.11</v>
      </c>
      <c r="BY19" s="9">
        <v>11.22</v>
      </c>
      <c r="BZ19" s="10">
        <v>73.099999999999994</v>
      </c>
      <c r="CA19" s="10">
        <v>84.4</v>
      </c>
      <c r="CB19" s="9">
        <v>18.899999999999999</v>
      </c>
      <c r="CC19" s="9">
        <v>9.8000000000000007</v>
      </c>
      <c r="CD19" s="10">
        <v>7.5</v>
      </c>
      <c r="CE19" s="10">
        <v>5.3</v>
      </c>
      <c r="CF19" s="9">
        <v>0.4</v>
      </c>
      <c r="CG19" s="9">
        <v>0.2</v>
      </c>
      <c r="CH19" s="10">
        <v>0.1</v>
      </c>
      <c r="CI19" s="10">
        <v>0.3</v>
      </c>
      <c r="CJ19" s="2" t="b">
        <f t="shared" si="2"/>
        <v>0</v>
      </c>
      <c r="CK19" s="24" t="b">
        <f t="shared" si="3"/>
        <v>0</v>
      </c>
      <c r="CL19" s="4">
        <v>73.13</v>
      </c>
      <c r="CM19" s="25">
        <v>81.900000000000006</v>
      </c>
      <c r="CN19" s="25">
        <v>180.5</v>
      </c>
      <c r="CO19" s="4">
        <v>49.51</v>
      </c>
      <c r="CP19" s="25">
        <v>44.5</v>
      </c>
      <c r="CQ19" s="25">
        <v>46.5</v>
      </c>
      <c r="CR19" s="26">
        <v>11.1</v>
      </c>
      <c r="CS19" s="28"/>
      <c r="CT19" s="62"/>
      <c r="CU19" s="62"/>
      <c r="CV19" s="62"/>
      <c r="CW19" s="62"/>
      <c r="CX19" s="62"/>
      <c r="CY19" s="3"/>
      <c r="CZ19" s="3"/>
      <c r="DA19" s="3"/>
      <c r="DB19" s="3"/>
    </row>
    <row r="20" spans="1:106" ht="15.75" customHeight="1">
      <c r="A20" s="15">
        <v>2018</v>
      </c>
      <c r="B20" s="15" t="s">
        <v>432</v>
      </c>
      <c r="C20" s="44" t="s">
        <v>127</v>
      </c>
      <c r="D20" s="12">
        <v>28</v>
      </c>
      <c r="E20" s="12">
        <v>82</v>
      </c>
      <c r="F20" s="12">
        <v>1</v>
      </c>
      <c r="G20" s="68" t="s">
        <v>112</v>
      </c>
      <c r="H20" s="69" t="s">
        <v>112</v>
      </c>
      <c r="I20" s="69" t="s">
        <v>112</v>
      </c>
      <c r="J20" s="69" t="s">
        <v>112</v>
      </c>
      <c r="K20" s="69" t="s">
        <v>112</v>
      </c>
      <c r="L20" s="69" t="s">
        <v>112</v>
      </c>
      <c r="M20" s="8">
        <v>113</v>
      </c>
      <c r="N20" s="8">
        <v>1366</v>
      </c>
      <c r="O20" s="9">
        <v>3</v>
      </c>
      <c r="P20" s="9">
        <v>23</v>
      </c>
      <c r="Q20" s="37">
        <v>0</v>
      </c>
      <c r="R20" s="37">
        <v>0</v>
      </c>
      <c r="S20" s="9">
        <v>526</v>
      </c>
      <c r="T20" s="9">
        <v>1089</v>
      </c>
      <c r="U20" s="11">
        <v>38</v>
      </c>
      <c r="V20" s="11">
        <v>87</v>
      </c>
      <c r="W20" s="9">
        <v>4.8</v>
      </c>
      <c r="X20" s="9">
        <v>4.5</v>
      </c>
      <c r="Y20" s="11">
        <v>18</v>
      </c>
      <c r="Z20" s="11">
        <v>47</v>
      </c>
      <c r="AA20" s="9">
        <v>11</v>
      </c>
      <c r="AB20" s="9">
        <v>10</v>
      </c>
      <c r="AC20" s="10">
        <v>6.8</v>
      </c>
      <c r="AD20" s="10">
        <v>6.5</v>
      </c>
      <c r="AE20" s="38">
        <v>93.2</v>
      </c>
      <c r="AF20" s="39">
        <v>104.5</v>
      </c>
      <c r="AG20" s="10">
        <v>37</v>
      </c>
      <c r="AH20" s="10">
        <v>31</v>
      </c>
      <c r="AI20" s="9">
        <v>1.1000000000000001</v>
      </c>
      <c r="AJ20" s="9">
        <v>1</v>
      </c>
      <c r="AK20" s="9">
        <f t="shared" si="0"/>
        <v>0</v>
      </c>
      <c r="AL20" s="10">
        <v>3.6</v>
      </c>
      <c r="AM20" s="10">
        <v>3.6</v>
      </c>
      <c r="AN20" s="9">
        <v>8.3000000000000007</v>
      </c>
      <c r="AO20" s="9">
        <v>7.6</v>
      </c>
      <c r="AP20" s="40">
        <v>0</v>
      </c>
      <c r="AQ20" s="40">
        <v>0</v>
      </c>
      <c r="AR20" s="10">
        <v>9.6999999999999993</v>
      </c>
      <c r="AS20" s="10">
        <v>9.6</v>
      </c>
      <c r="AT20" s="10">
        <v>4.9000000000000004</v>
      </c>
      <c r="AU20" s="10">
        <v>4.9000000000000004</v>
      </c>
      <c r="AV20" s="22">
        <v>99</v>
      </c>
      <c r="AW20" s="22">
        <v>123</v>
      </c>
      <c r="AX20" s="9">
        <v>141</v>
      </c>
      <c r="AY20" s="9">
        <v>143</v>
      </c>
      <c r="AZ20" s="10">
        <v>2.2000000000000002</v>
      </c>
      <c r="BA20" s="10">
        <v>2.4</v>
      </c>
      <c r="BB20" s="9">
        <v>101</v>
      </c>
      <c r="BC20" s="9">
        <v>103</v>
      </c>
      <c r="BD20" s="23">
        <f t="shared" ref="BD20:BE20" si="21">1.86*(AX20+AT20)+1.15*(AV20/18)+(AG20/6)+14</f>
        <v>297.8656666666667</v>
      </c>
      <c r="BE20" s="23">
        <f t="shared" si="21"/>
        <v>302.11900000000009</v>
      </c>
      <c r="BF20" s="10">
        <v>4.91</v>
      </c>
      <c r="BG20" s="10">
        <v>4.45</v>
      </c>
      <c r="BH20" s="9">
        <v>14.4</v>
      </c>
      <c r="BI20" s="9">
        <v>13</v>
      </c>
      <c r="BJ20" s="10">
        <v>45</v>
      </c>
      <c r="BK20" s="10">
        <v>38.9</v>
      </c>
      <c r="BL20" s="9">
        <v>91.6</v>
      </c>
      <c r="BM20" s="9">
        <v>87.4</v>
      </c>
      <c r="BN20" s="10">
        <v>29.3</v>
      </c>
      <c r="BO20" s="10">
        <v>29.2</v>
      </c>
      <c r="BP20" s="9">
        <v>32</v>
      </c>
      <c r="BQ20" s="9">
        <v>33.4</v>
      </c>
      <c r="BR20" s="10">
        <v>292</v>
      </c>
      <c r="BS20" s="10">
        <v>334</v>
      </c>
      <c r="BT20" s="9">
        <v>13.5</v>
      </c>
      <c r="BU20" s="9">
        <v>13.4</v>
      </c>
      <c r="BV20" s="10">
        <v>0</v>
      </c>
      <c r="BW20" s="10">
        <v>1.74</v>
      </c>
      <c r="BX20" s="9">
        <v>7.67</v>
      </c>
      <c r="BY20" s="9">
        <v>8.34</v>
      </c>
      <c r="BZ20" s="10">
        <v>76.3</v>
      </c>
      <c r="CA20" s="10">
        <v>77.8</v>
      </c>
      <c r="CB20" s="9">
        <v>15.1</v>
      </c>
      <c r="CC20" s="9">
        <v>13.3</v>
      </c>
      <c r="CD20" s="10">
        <v>8.1</v>
      </c>
      <c r="CE20" s="10">
        <v>8.1999999999999993</v>
      </c>
      <c r="CF20" s="9">
        <v>0.4</v>
      </c>
      <c r="CG20" s="9">
        <v>0.6</v>
      </c>
      <c r="CH20" s="10">
        <v>0.1</v>
      </c>
      <c r="CI20" s="10">
        <v>0.1</v>
      </c>
      <c r="CJ20" s="2" t="b">
        <f t="shared" si="2"/>
        <v>0</v>
      </c>
      <c r="CK20" s="24" t="b">
        <f t="shared" si="3"/>
        <v>1</v>
      </c>
      <c r="CL20" s="4">
        <v>71</v>
      </c>
      <c r="CM20" s="25">
        <v>81.099999999999994</v>
      </c>
      <c r="CN20" s="25">
        <v>178</v>
      </c>
      <c r="CO20" s="4">
        <v>50.57</v>
      </c>
      <c r="CP20" s="25">
        <v>45.5</v>
      </c>
      <c r="CQ20" s="25">
        <v>43</v>
      </c>
      <c r="CR20" s="70">
        <v>11.29</v>
      </c>
      <c r="CS20" s="18"/>
      <c r="CT20" s="62"/>
      <c r="CU20" s="62"/>
      <c r="CV20" s="62"/>
      <c r="CW20" s="62"/>
      <c r="CX20" s="62"/>
    </row>
    <row r="21" spans="1:106" ht="15.75" customHeight="1">
      <c r="A21" s="15">
        <v>2018</v>
      </c>
      <c r="B21" s="15" t="s">
        <v>432</v>
      </c>
      <c r="C21" s="44" t="s">
        <v>128</v>
      </c>
      <c r="D21" s="12">
        <v>26</v>
      </c>
      <c r="E21" s="12">
        <v>69</v>
      </c>
      <c r="F21" s="12">
        <v>1</v>
      </c>
      <c r="G21" s="68" t="s">
        <v>112</v>
      </c>
      <c r="H21" s="69" t="s">
        <v>112</v>
      </c>
      <c r="I21" s="69" t="s">
        <v>112</v>
      </c>
      <c r="J21" s="69" t="s">
        <v>112</v>
      </c>
      <c r="K21" s="69" t="s">
        <v>112</v>
      </c>
      <c r="L21" s="69" t="s">
        <v>112</v>
      </c>
      <c r="M21" s="8">
        <v>432</v>
      </c>
      <c r="N21" s="8">
        <v>912</v>
      </c>
      <c r="O21" s="9">
        <v>3</v>
      </c>
      <c r="P21" s="9">
        <v>15</v>
      </c>
      <c r="Q21" s="37">
        <v>0</v>
      </c>
      <c r="R21" s="37">
        <v>0</v>
      </c>
      <c r="S21" s="9">
        <v>531</v>
      </c>
      <c r="T21" s="9">
        <v>807</v>
      </c>
      <c r="U21" s="11">
        <v>36</v>
      </c>
      <c r="V21" s="11">
        <v>66</v>
      </c>
      <c r="W21" s="9">
        <v>5.0999999999999996</v>
      </c>
      <c r="X21" s="9">
        <v>4.7</v>
      </c>
      <c r="Y21" s="11">
        <v>34</v>
      </c>
      <c r="Z21" s="11">
        <v>65</v>
      </c>
      <c r="AA21" s="9">
        <v>20</v>
      </c>
      <c r="AB21" s="9">
        <v>18</v>
      </c>
      <c r="AC21" s="10">
        <v>4.5999999999999996</v>
      </c>
      <c r="AD21" s="10">
        <v>4.7</v>
      </c>
      <c r="AE21" s="38">
        <v>125.2</v>
      </c>
      <c r="AF21" s="39">
        <v>125.2</v>
      </c>
      <c r="AG21" s="10">
        <v>27</v>
      </c>
      <c r="AH21" s="10">
        <v>35</v>
      </c>
      <c r="AI21" s="9">
        <v>0.8</v>
      </c>
      <c r="AJ21" s="9">
        <v>0.8</v>
      </c>
      <c r="AK21" s="9">
        <f t="shared" si="0"/>
        <v>0</v>
      </c>
      <c r="AL21" s="10">
        <v>3.6</v>
      </c>
      <c r="AM21" s="10">
        <v>3.7</v>
      </c>
      <c r="AN21" s="4">
        <v>8.6999999999999993</v>
      </c>
      <c r="AO21" s="4">
        <v>7.6</v>
      </c>
      <c r="AP21" s="40">
        <v>0</v>
      </c>
      <c r="AQ21" s="40">
        <v>0</v>
      </c>
      <c r="AR21" s="10">
        <v>9.6</v>
      </c>
      <c r="AS21" s="10">
        <v>9.6</v>
      </c>
      <c r="AT21" s="10">
        <v>4.4000000000000004</v>
      </c>
      <c r="AU21" s="10">
        <v>4.3</v>
      </c>
      <c r="AV21" s="22">
        <v>98</v>
      </c>
      <c r="AW21" s="22">
        <v>166</v>
      </c>
      <c r="AX21" s="9">
        <v>145</v>
      </c>
      <c r="AY21" s="9">
        <v>145</v>
      </c>
      <c r="AZ21" s="10">
        <v>2.1</v>
      </c>
      <c r="BA21" s="10">
        <v>2.2000000000000002</v>
      </c>
      <c r="BB21" s="9">
        <v>99</v>
      </c>
      <c r="BC21" s="9">
        <v>101</v>
      </c>
      <c r="BD21" s="23">
        <f t="shared" ref="BD21:BE21" si="22">1.86*(AX21+AT21)+1.15*(AV21/18)+(AG21/6)+14</f>
        <v>302.64511111111113</v>
      </c>
      <c r="BE21" s="23">
        <f t="shared" si="22"/>
        <v>308.1368888888889</v>
      </c>
      <c r="BF21" s="10">
        <v>4.83</v>
      </c>
      <c r="BG21" s="10">
        <v>4.5199999999999996</v>
      </c>
      <c r="BH21" s="9">
        <v>14.9</v>
      </c>
      <c r="BI21" s="9">
        <v>14.1</v>
      </c>
      <c r="BJ21" s="10">
        <v>47</v>
      </c>
      <c r="BK21" s="10">
        <v>41.5</v>
      </c>
      <c r="BL21" s="9">
        <v>97.3</v>
      </c>
      <c r="BM21" s="9">
        <v>91.8</v>
      </c>
      <c r="BN21" s="10">
        <v>30.8</v>
      </c>
      <c r="BO21" s="10">
        <v>31.2</v>
      </c>
      <c r="BP21" s="9">
        <v>31.7</v>
      </c>
      <c r="BQ21" s="9">
        <v>34</v>
      </c>
      <c r="BR21" s="10">
        <v>294</v>
      </c>
      <c r="BS21" s="10">
        <v>317</v>
      </c>
      <c r="BT21" s="9">
        <v>13.2</v>
      </c>
      <c r="BU21" s="9">
        <v>13.1</v>
      </c>
      <c r="BV21" s="10">
        <v>0</v>
      </c>
      <c r="BW21" s="10">
        <v>1.42</v>
      </c>
      <c r="BX21" s="9">
        <v>10.49</v>
      </c>
      <c r="BY21" s="9">
        <v>10.16</v>
      </c>
      <c r="BZ21" s="10">
        <v>83</v>
      </c>
      <c r="CA21" s="10">
        <v>74.7</v>
      </c>
      <c r="CB21" s="9">
        <v>9.6</v>
      </c>
      <c r="CC21" s="9">
        <v>15.8</v>
      </c>
      <c r="CD21" s="10">
        <v>7.1</v>
      </c>
      <c r="CE21" s="10">
        <v>8.5</v>
      </c>
      <c r="CF21" s="9">
        <v>0.1</v>
      </c>
      <c r="CG21" s="9">
        <v>0.8</v>
      </c>
      <c r="CH21" s="10">
        <v>0.2</v>
      </c>
      <c r="CI21" s="10">
        <v>0.2</v>
      </c>
      <c r="CJ21" s="2" t="b">
        <f t="shared" si="2"/>
        <v>0</v>
      </c>
      <c r="CK21" s="24" t="b">
        <f t="shared" si="3"/>
        <v>0</v>
      </c>
      <c r="CL21" s="4">
        <v>62.76</v>
      </c>
      <c r="CM21" s="25">
        <v>68</v>
      </c>
      <c r="CN21" s="25">
        <v>173</v>
      </c>
      <c r="CO21" s="4">
        <v>55.06</v>
      </c>
      <c r="CP21" s="25">
        <v>39</v>
      </c>
      <c r="CQ21" s="25">
        <v>39</v>
      </c>
      <c r="CR21" s="70">
        <v>8.0299999999999994</v>
      </c>
      <c r="CS21" s="18"/>
      <c r="CT21" s="62"/>
      <c r="CU21" s="62"/>
      <c r="CV21" s="62"/>
      <c r="CW21" s="62"/>
      <c r="CX21" s="62"/>
    </row>
    <row r="22" spans="1:106" ht="15.75" customHeight="1">
      <c r="A22" s="15">
        <v>2018</v>
      </c>
      <c r="B22" s="15" t="s">
        <v>432</v>
      </c>
      <c r="C22" s="44" t="s">
        <v>129</v>
      </c>
      <c r="D22" s="12">
        <v>27</v>
      </c>
      <c r="E22" s="12">
        <v>83</v>
      </c>
      <c r="F22" s="12">
        <v>1</v>
      </c>
      <c r="G22" s="68" t="s">
        <v>112</v>
      </c>
      <c r="H22" s="69" t="s">
        <v>112</v>
      </c>
      <c r="I22" s="69" t="s">
        <v>112</v>
      </c>
      <c r="J22" s="69" t="s">
        <v>112</v>
      </c>
      <c r="K22" s="69" t="s">
        <v>112</v>
      </c>
      <c r="L22" s="69" t="s">
        <v>112</v>
      </c>
      <c r="M22" s="8">
        <v>220</v>
      </c>
      <c r="N22" s="8">
        <v>1335</v>
      </c>
      <c r="O22" s="9">
        <v>6</v>
      </c>
      <c r="P22" s="9">
        <v>18</v>
      </c>
      <c r="Q22" s="37">
        <v>0</v>
      </c>
      <c r="R22" s="37">
        <v>0</v>
      </c>
      <c r="S22" s="9">
        <v>696</v>
      </c>
      <c r="T22" s="9">
        <v>1032</v>
      </c>
      <c r="U22" s="11">
        <v>50</v>
      </c>
      <c r="V22" s="11">
        <v>56</v>
      </c>
      <c r="W22" s="9">
        <v>5.3</v>
      </c>
      <c r="X22" s="9">
        <v>4.7</v>
      </c>
      <c r="Y22" s="11">
        <v>54</v>
      </c>
      <c r="Z22" s="11">
        <v>74</v>
      </c>
      <c r="AA22" s="9">
        <v>28</v>
      </c>
      <c r="AB22" s="9">
        <v>24</v>
      </c>
      <c r="AC22" s="10">
        <v>7.3</v>
      </c>
      <c r="AD22" s="10">
        <v>6.4</v>
      </c>
      <c r="AE22" s="71">
        <v>84.5</v>
      </c>
      <c r="AF22" s="72">
        <v>93.8</v>
      </c>
      <c r="AG22" s="10">
        <v>43</v>
      </c>
      <c r="AH22" s="10">
        <v>40</v>
      </c>
      <c r="AI22" s="9">
        <v>1.2</v>
      </c>
      <c r="AJ22" s="9">
        <v>1.1000000000000001</v>
      </c>
      <c r="AK22" s="9">
        <f t="shared" si="0"/>
        <v>0</v>
      </c>
      <c r="AL22" s="10">
        <v>4</v>
      </c>
      <c r="AM22" s="10">
        <v>3.6</v>
      </c>
      <c r="AN22" s="4">
        <v>8.9</v>
      </c>
      <c r="AO22" s="4">
        <v>7.7</v>
      </c>
      <c r="AP22" s="40">
        <v>0</v>
      </c>
      <c r="AQ22" s="40">
        <v>0</v>
      </c>
      <c r="AR22" s="10">
        <v>9.9</v>
      </c>
      <c r="AS22" s="10">
        <v>9.5</v>
      </c>
      <c r="AT22" s="10">
        <v>6.1</v>
      </c>
      <c r="AU22" s="10">
        <v>4.5999999999999996</v>
      </c>
      <c r="AV22" s="73">
        <v>114</v>
      </c>
      <c r="AW22" s="73">
        <v>124</v>
      </c>
      <c r="AX22" s="9">
        <v>145</v>
      </c>
      <c r="AY22" s="9">
        <v>144</v>
      </c>
      <c r="AZ22" s="10">
        <v>2.2999999999999998</v>
      </c>
      <c r="BA22" s="10">
        <v>2.2999999999999998</v>
      </c>
      <c r="BB22" s="9">
        <v>103</v>
      </c>
      <c r="BC22" s="9">
        <v>101</v>
      </c>
      <c r="BD22" s="23">
        <f t="shared" ref="BD22:BE22" si="23">1.86*(AX22+AT22)+1.15*(AV22/18)+(AG22/6)+14</f>
        <v>309.49600000000004</v>
      </c>
      <c r="BE22" s="23">
        <f t="shared" si="23"/>
        <v>304.98488888888892</v>
      </c>
      <c r="BF22" s="10">
        <v>5.51</v>
      </c>
      <c r="BG22" s="10">
        <v>5.16</v>
      </c>
      <c r="BH22" s="9">
        <v>15.3</v>
      </c>
      <c r="BI22" s="9">
        <v>14.4</v>
      </c>
      <c r="BJ22" s="10">
        <v>47.5</v>
      </c>
      <c r="BK22" s="10">
        <v>42.6</v>
      </c>
      <c r="BL22" s="9">
        <v>86.2</v>
      </c>
      <c r="BM22" s="9">
        <v>82.6</v>
      </c>
      <c r="BN22" s="10">
        <v>27.8</v>
      </c>
      <c r="BO22" s="10">
        <v>27.9</v>
      </c>
      <c r="BP22" s="9">
        <v>32.200000000000003</v>
      </c>
      <c r="BQ22" s="9">
        <v>33.799999999999997</v>
      </c>
      <c r="BR22" s="10">
        <v>187</v>
      </c>
      <c r="BS22" s="10">
        <v>261</v>
      </c>
      <c r="BT22" s="9">
        <v>12.5</v>
      </c>
      <c r="BU22" s="9">
        <v>12.3</v>
      </c>
      <c r="BV22" s="10">
        <v>0</v>
      </c>
      <c r="BW22" s="10">
        <v>1.1299999999999999</v>
      </c>
      <c r="BX22" s="9">
        <v>7.45</v>
      </c>
      <c r="BY22" s="9">
        <v>9.69</v>
      </c>
      <c r="BZ22" s="10">
        <v>77.5</v>
      </c>
      <c r="CA22" s="10">
        <v>76.3</v>
      </c>
      <c r="CB22" s="9">
        <v>16.8</v>
      </c>
      <c r="CC22" s="9">
        <v>16.2</v>
      </c>
      <c r="CD22" s="10">
        <v>4.7</v>
      </c>
      <c r="CE22" s="10">
        <v>6</v>
      </c>
      <c r="CF22" s="9">
        <v>0.7</v>
      </c>
      <c r="CG22" s="9">
        <v>1.3</v>
      </c>
      <c r="CH22" s="10">
        <v>0.3</v>
      </c>
      <c r="CI22" s="10">
        <v>0.2</v>
      </c>
      <c r="CJ22" s="2" t="b">
        <f t="shared" si="2"/>
        <v>0</v>
      </c>
      <c r="CK22" s="24" t="b">
        <f t="shared" si="3"/>
        <v>1</v>
      </c>
      <c r="CL22" s="4">
        <v>66.64</v>
      </c>
      <c r="CM22" s="25">
        <v>82.4</v>
      </c>
      <c r="CN22" s="25">
        <v>168</v>
      </c>
      <c r="CO22" s="4">
        <v>49.86</v>
      </c>
      <c r="CP22" s="25">
        <v>60</v>
      </c>
      <c r="CQ22" s="25">
        <v>58</v>
      </c>
      <c r="CR22" s="70">
        <v>14.68</v>
      </c>
      <c r="CS22" s="74"/>
      <c r="CT22" s="62"/>
      <c r="CU22" s="62"/>
      <c r="CV22" s="62"/>
      <c r="CW22" s="62"/>
      <c r="CX22" s="62"/>
    </row>
    <row r="23" spans="1:106" ht="15.75" customHeight="1">
      <c r="A23" s="15">
        <v>2018</v>
      </c>
      <c r="B23" s="41" t="s">
        <v>451</v>
      </c>
      <c r="C23" s="75" t="s">
        <v>101</v>
      </c>
      <c r="D23" s="12">
        <v>26</v>
      </c>
      <c r="E23" s="9">
        <v>74</v>
      </c>
      <c r="F23" s="12">
        <v>1</v>
      </c>
      <c r="G23" s="34" t="s">
        <v>102</v>
      </c>
      <c r="H23" s="35" t="s">
        <v>98</v>
      </c>
      <c r="I23" s="36" t="s">
        <v>103</v>
      </c>
      <c r="J23" s="18" t="s">
        <v>104</v>
      </c>
      <c r="K23" s="19">
        <v>50</v>
      </c>
      <c r="L23" s="35">
        <v>50</v>
      </c>
      <c r="M23" s="8">
        <v>570</v>
      </c>
      <c r="N23" s="8">
        <v>2493</v>
      </c>
      <c r="O23" s="9">
        <v>32</v>
      </c>
      <c r="P23" s="9">
        <v>79</v>
      </c>
      <c r="Q23" s="10">
        <v>1.9</v>
      </c>
      <c r="R23" s="10">
        <v>1.9</v>
      </c>
      <c r="S23" s="9">
        <v>838</v>
      </c>
      <c r="T23" s="9">
        <v>1747</v>
      </c>
      <c r="U23" s="11">
        <v>76</v>
      </c>
      <c r="V23" s="11">
        <v>189</v>
      </c>
      <c r="W23" s="9">
        <v>4.2</v>
      </c>
      <c r="X23" s="9">
        <v>4.5</v>
      </c>
      <c r="Y23" s="11">
        <v>100</v>
      </c>
      <c r="Z23" s="11">
        <v>183</v>
      </c>
      <c r="AA23" s="9">
        <v>41</v>
      </c>
      <c r="AB23" s="9">
        <v>42</v>
      </c>
      <c r="AC23" s="10">
        <v>0</v>
      </c>
      <c r="AD23" s="10">
        <v>7.9</v>
      </c>
      <c r="AE23" s="76">
        <v>124.4</v>
      </c>
      <c r="AF23" s="76">
        <v>94.4</v>
      </c>
      <c r="AG23" s="10">
        <v>46</v>
      </c>
      <c r="AH23" s="77">
        <v>68</v>
      </c>
      <c r="AI23" s="9">
        <v>0.8</v>
      </c>
      <c r="AJ23" s="9">
        <v>1.1000000000000001</v>
      </c>
      <c r="AK23" s="9">
        <f t="shared" si="0"/>
        <v>0.30000000000000004</v>
      </c>
      <c r="AL23" s="78">
        <v>3.6</v>
      </c>
      <c r="AM23" s="10">
        <v>6.2</v>
      </c>
      <c r="AN23" s="9">
        <v>7</v>
      </c>
      <c r="AO23" s="9">
        <v>7.8</v>
      </c>
      <c r="AP23" s="9">
        <v>0</v>
      </c>
      <c r="AQ23" s="9">
        <v>88</v>
      </c>
      <c r="AR23" s="10">
        <v>9.5</v>
      </c>
      <c r="AS23" s="10">
        <v>10.1</v>
      </c>
      <c r="AT23" s="10">
        <v>4.2</v>
      </c>
      <c r="AU23" s="10">
        <v>4.5</v>
      </c>
      <c r="AV23" s="79">
        <v>81</v>
      </c>
      <c r="AW23" s="79">
        <v>60</v>
      </c>
      <c r="AX23" s="9">
        <v>138</v>
      </c>
      <c r="AY23" s="9">
        <v>146</v>
      </c>
      <c r="AZ23" s="10">
        <v>2.1</v>
      </c>
      <c r="BA23" s="10">
        <v>1.8</v>
      </c>
      <c r="BB23" s="9">
        <v>101</v>
      </c>
      <c r="BC23" s="9">
        <v>104</v>
      </c>
      <c r="BD23" s="23">
        <f t="shared" ref="BD23:BE23" si="24">1.86*(AX23+AT23)+1.15*(AV23/18)+(AG23/6)+14</f>
        <v>291.33366666666672</v>
      </c>
      <c r="BE23" s="23">
        <f t="shared" si="24"/>
        <v>309.09666666666664</v>
      </c>
      <c r="BF23" s="10">
        <v>4.41</v>
      </c>
      <c r="BG23" s="10">
        <v>4.4000000000000004</v>
      </c>
      <c r="BH23" s="9">
        <v>13.2</v>
      </c>
      <c r="BI23" s="9">
        <v>13.2</v>
      </c>
      <c r="BJ23" s="10">
        <v>39.200000000000003</v>
      </c>
      <c r="BK23" s="10">
        <v>39.200000000000003</v>
      </c>
      <c r="BL23" s="9">
        <v>88.9</v>
      </c>
      <c r="BM23" s="9">
        <v>89.1</v>
      </c>
      <c r="BN23" s="10">
        <v>29.9</v>
      </c>
      <c r="BO23" s="10">
        <v>30</v>
      </c>
      <c r="BP23" s="9">
        <v>33.700000000000003</v>
      </c>
      <c r="BQ23" s="9">
        <v>33.700000000000003</v>
      </c>
      <c r="BR23" s="10">
        <v>348</v>
      </c>
      <c r="BS23" s="10">
        <v>421</v>
      </c>
      <c r="BT23" s="9">
        <v>14</v>
      </c>
      <c r="BU23" s="9">
        <v>14.2</v>
      </c>
      <c r="BV23" s="10">
        <v>1.92</v>
      </c>
      <c r="BW23" s="10">
        <v>1.89</v>
      </c>
      <c r="BX23" s="9">
        <v>7.21</v>
      </c>
      <c r="BY23" s="9">
        <v>12.28</v>
      </c>
      <c r="BZ23" s="10">
        <v>59.6</v>
      </c>
      <c r="CA23" s="10">
        <v>75.599999999999994</v>
      </c>
      <c r="CB23" s="9">
        <v>28.4</v>
      </c>
      <c r="CC23" s="9">
        <v>14.7</v>
      </c>
      <c r="CD23" s="10">
        <v>10.3</v>
      </c>
      <c r="CE23" s="10">
        <v>9.5</v>
      </c>
      <c r="CF23" s="9">
        <v>1.1000000000000001</v>
      </c>
      <c r="CG23" s="9">
        <v>0</v>
      </c>
      <c r="CH23" s="10">
        <v>0.6</v>
      </c>
      <c r="CI23" s="10">
        <v>0.2</v>
      </c>
      <c r="CJ23" s="2" t="b">
        <f t="shared" si="2"/>
        <v>1</v>
      </c>
      <c r="CK23" s="24" t="b">
        <f t="shared" si="3"/>
        <v>1</v>
      </c>
      <c r="CL23" s="4">
        <v>69.489999999999995</v>
      </c>
      <c r="CM23" s="25">
        <v>75.900000000000006</v>
      </c>
      <c r="CN23" s="25">
        <v>171</v>
      </c>
      <c r="CO23" s="4">
        <v>51.98</v>
      </c>
      <c r="CP23" s="25">
        <v>42</v>
      </c>
      <c r="CQ23" s="25">
        <v>43</v>
      </c>
      <c r="CR23" s="70">
        <v>6.08</v>
      </c>
      <c r="CS23" s="62"/>
      <c r="CT23" s="62"/>
      <c r="CU23" s="62"/>
      <c r="CV23" s="62"/>
      <c r="CW23" s="62"/>
      <c r="CX23" s="62"/>
    </row>
    <row r="24" spans="1:106" ht="15.75" customHeight="1">
      <c r="A24" s="15">
        <v>2018</v>
      </c>
      <c r="B24" s="41" t="s">
        <v>451</v>
      </c>
      <c r="C24" s="51" t="s">
        <v>105</v>
      </c>
      <c r="D24" s="12">
        <v>26</v>
      </c>
      <c r="E24" s="9">
        <v>76</v>
      </c>
      <c r="F24" s="12">
        <v>1</v>
      </c>
      <c r="G24" s="34" t="s">
        <v>106</v>
      </c>
      <c r="H24" s="35" t="s">
        <v>107</v>
      </c>
      <c r="I24" s="36" t="s">
        <v>99</v>
      </c>
      <c r="J24" s="35" t="s">
        <v>108</v>
      </c>
      <c r="K24" s="19">
        <v>50</v>
      </c>
      <c r="L24" s="35">
        <v>50</v>
      </c>
      <c r="M24" s="8">
        <v>543</v>
      </c>
      <c r="N24" s="80">
        <v>1600</v>
      </c>
      <c r="O24" s="9">
        <v>31</v>
      </c>
      <c r="P24" s="9">
        <v>111</v>
      </c>
      <c r="Q24" s="10">
        <v>2.4</v>
      </c>
      <c r="R24" s="10">
        <v>2.4</v>
      </c>
      <c r="S24" s="9">
        <v>962</v>
      </c>
      <c r="T24" s="9">
        <v>1546</v>
      </c>
      <c r="U24" s="11">
        <v>57</v>
      </c>
      <c r="V24" s="11">
        <v>166</v>
      </c>
      <c r="W24" s="9">
        <v>4.5</v>
      </c>
      <c r="X24" s="9">
        <v>4.4000000000000004</v>
      </c>
      <c r="Y24" s="11">
        <v>73</v>
      </c>
      <c r="Z24" s="11">
        <v>112</v>
      </c>
      <c r="AA24" s="9">
        <v>26</v>
      </c>
      <c r="AB24" s="9">
        <v>24</v>
      </c>
      <c r="AC24" s="10">
        <v>0</v>
      </c>
      <c r="AD24" s="10">
        <v>5.4</v>
      </c>
      <c r="AE24" s="76">
        <v>105.8</v>
      </c>
      <c r="AF24" s="76">
        <v>85</v>
      </c>
      <c r="AG24" s="10">
        <v>48</v>
      </c>
      <c r="AH24" s="77">
        <v>60</v>
      </c>
      <c r="AI24" s="9">
        <v>1</v>
      </c>
      <c r="AJ24" s="9">
        <v>1.2</v>
      </c>
      <c r="AK24" s="9">
        <f t="shared" si="0"/>
        <v>0.19999999999999996</v>
      </c>
      <c r="AL24" s="78">
        <v>3.9</v>
      </c>
      <c r="AM24" s="10">
        <v>4.9000000000000004</v>
      </c>
      <c r="AN24" s="9">
        <v>7.6</v>
      </c>
      <c r="AO24" s="9">
        <v>7.9</v>
      </c>
      <c r="AP24" s="9">
        <v>0</v>
      </c>
      <c r="AQ24" s="9">
        <v>158</v>
      </c>
      <c r="AR24" s="10">
        <v>9.6999999999999993</v>
      </c>
      <c r="AS24" s="10">
        <v>9.8000000000000007</v>
      </c>
      <c r="AT24" s="10">
        <v>4.7</v>
      </c>
      <c r="AU24" s="10">
        <v>4.5</v>
      </c>
      <c r="AV24" s="79">
        <v>77</v>
      </c>
      <c r="AW24" s="79">
        <v>64</v>
      </c>
      <c r="AX24" s="9">
        <v>143</v>
      </c>
      <c r="AY24" s="9">
        <v>145</v>
      </c>
      <c r="AZ24" s="10">
        <v>2</v>
      </c>
      <c r="BA24" s="10">
        <v>1.9</v>
      </c>
      <c r="BB24" s="9">
        <v>101</v>
      </c>
      <c r="BC24" s="9">
        <v>106</v>
      </c>
      <c r="BD24" s="23">
        <f t="shared" ref="BD24:BE24" si="25">1.86*(AX24+AT24)+1.15*(AV24/18)+(AG24/6)+14</f>
        <v>301.6414444444444</v>
      </c>
      <c r="BE24" s="23">
        <f t="shared" si="25"/>
        <v>306.1588888888889</v>
      </c>
      <c r="BF24" s="10">
        <v>5.0999999999999996</v>
      </c>
      <c r="BG24" s="10">
        <v>4.54</v>
      </c>
      <c r="BH24" s="9">
        <v>15.6</v>
      </c>
      <c r="BI24" s="9">
        <v>14</v>
      </c>
      <c r="BJ24" s="10">
        <v>46.3</v>
      </c>
      <c r="BK24" s="10">
        <v>41.1</v>
      </c>
      <c r="BL24" s="9">
        <v>90.8</v>
      </c>
      <c r="BM24" s="9">
        <v>90.5</v>
      </c>
      <c r="BN24" s="10">
        <v>30.6</v>
      </c>
      <c r="BO24" s="10">
        <v>30.8</v>
      </c>
      <c r="BP24" s="9">
        <v>33.700000000000003</v>
      </c>
      <c r="BQ24" s="9">
        <v>34.1</v>
      </c>
      <c r="BR24" s="10">
        <v>272</v>
      </c>
      <c r="BS24" s="10">
        <v>308</v>
      </c>
      <c r="BT24" s="9">
        <v>12.4</v>
      </c>
      <c r="BU24" s="9">
        <v>12.7</v>
      </c>
      <c r="BV24" s="10">
        <v>1.39</v>
      </c>
      <c r="BW24" s="10">
        <v>1.19</v>
      </c>
      <c r="BX24" s="9">
        <v>4.22</v>
      </c>
      <c r="BY24" s="9">
        <v>11.66</v>
      </c>
      <c r="BZ24" s="10">
        <v>54.6</v>
      </c>
      <c r="CA24" s="10">
        <v>76.900000000000006</v>
      </c>
      <c r="CB24" s="9">
        <v>33.9</v>
      </c>
      <c r="CC24" s="9">
        <v>16</v>
      </c>
      <c r="CD24" s="10">
        <v>8.5</v>
      </c>
      <c r="CE24" s="10">
        <v>6.9</v>
      </c>
      <c r="CF24" s="9">
        <v>2.1</v>
      </c>
      <c r="CG24" s="9">
        <v>0</v>
      </c>
      <c r="CH24" s="10">
        <v>0.9</v>
      </c>
      <c r="CI24" s="10">
        <v>0.2</v>
      </c>
      <c r="CJ24" s="2" t="b">
        <f t="shared" si="2"/>
        <v>0</v>
      </c>
      <c r="CK24" s="24" t="b">
        <f t="shared" si="3"/>
        <v>1</v>
      </c>
      <c r="CL24" s="4">
        <v>72.069999999999993</v>
      </c>
      <c r="CM24" s="25">
        <v>79.2</v>
      </c>
      <c r="CN24" s="25">
        <v>174</v>
      </c>
      <c r="CO24" s="4">
        <v>52.42</v>
      </c>
      <c r="CP24" s="25">
        <v>49.5</v>
      </c>
      <c r="CQ24" s="25">
        <v>49.5</v>
      </c>
      <c r="CR24" s="70">
        <v>8.7200000000000006</v>
      </c>
      <c r="CS24" s="62"/>
      <c r="CT24" s="62"/>
      <c r="CU24" s="62"/>
      <c r="CV24" s="62"/>
      <c r="CW24" s="62"/>
      <c r="CX24" s="62"/>
    </row>
    <row r="25" spans="1:106" ht="15.75" customHeight="1">
      <c r="A25" s="15">
        <v>2018</v>
      </c>
      <c r="B25" s="41" t="s">
        <v>451</v>
      </c>
      <c r="C25" s="51" t="s">
        <v>109</v>
      </c>
      <c r="D25" s="12">
        <v>25</v>
      </c>
      <c r="E25" s="9">
        <v>84</v>
      </c>
      <c r="F25" s="12">
        <v>1</v>
      </c>
      <c r="G25" s="17" t="s">
        <v>102</v>
      </c>
      <c r="H25" s="18" t="s">
        <v>110</v>
      </c>
      <c r="I25" s="19" t="s">
        <v>111</v>
      </c>
      <c r="J25" s="35" t="s">
        <v>104</v>
      </c>
      <c r="K25" s="81"/>
      <c r="L25" s="82"/>
      <c r="M25" s="8">
        <v>309</v>
      </c>
      <c r="N25" s="8">
        <v>1144</v>
      </c>
      <c r="O25" s="9">
        <v>25</v>
      </c>
      <c r="P25" s="9">
        <v>64</v>
      </c>
      <c r="Q25" s="10">
        <v>1.6</v>
      </c>
      <c r="R25" s="10">
        <v>2.8</v>
      </c>
      <c r="S25" s="9">
        <v>300</v>
      </c>
      <c r="T25" s="9">
        <v>594</v>
      </c>
      <c r="U25" s="11">
        <v>52</v>
      </c>
      <c r="V25" s="11">
        <v>115</v>
      </c>
      <c r="W25" s="9">
        <v>3.8</v>
      </c>
      <c r="X25" s="9">
        <v>4.5999999999999996</v>
      </c>
      <c r="Y25" s="11">
        <v>97</v>
      </c>
      <c r="Z25" s="11">
        <v>146</v>
      </c>
      <c r="AA25" s="9">
        <v>69</v>
      </c>
      <c r="AB25" s="9">
        <v>54</v>
      </c>
      <c r="AC25" s="10">
        <v>0</v>
      </c>
      <c r="AD25" s="10">
        <v>6.8</v>
      </c>
      <c r="AE25" s="76">
        <v>106.5</v>
      </c>
      <c r="AF25" s="76">
        <v>85.5</v>
      </c>
      <c r="AG25" s="10">
        <v>39</v>
      </c>
      <c r="AH25" s="77">
        <v>57</v>
      </c>
      <c r="AI25" s="9">
        <v>1</v>
      </c>
      <c r="AJ25" s="9">
        <v>1.2</v>
      </c>
      <c r="AK25" s="9">
        <f t="shared" si="0"/>
        <v>0.19999999999999996</v>
      </c>
      <c r="AL25" s="78">
        <v>3.5</v>
      </c>
      <c r="AM25" s="10">
        <v>5.3</v>
      </c>
      <c r="AN25" s="9">
        <v>6.3</v>
      </c>
      <c r="AO25" s="9">
        <v>7.9</v>
      </c>
      <c r="AP25" s="9">
        <v>0</v>
      </c>
      <c r="AQ25" s="9">
        <v>125</v>
      </c>
      <c r="AR25" s="10">
        <v>8.8000000000000007</v>
      </c>
      <c r="AS25" s="10">
        <v>10.4</v>
      </c>
      <c r="AT25" s="10">
        <v>4.5999999999999996</v>
      </c>
      <c r="AU25" s="10">
        <v>4.9000000000000004</v>
      </c>
      <c r="AV25" s="79">
        <v>82</v>
      </c>
      <c r="AW25" s="79">
        <v>72</v>
      </c>
      <c r="AX25" s="9">
        <v>142</v>
      </c>
      <c r="AY25" s="9">
        <v>141</v>
      </c>
      <c r="AZ25" s="10">
        <v>2</v>
      </c>
      <c r="BA25" s="10">
        <v>1.7</v>
      </c>
      <c r="BB25" s="9">
        <v>104</v>
      </c>
      <c r="BC25" s="9">
        <v>100</v>
      </c>
      <c r="BD25" s="23">
        <f t="shared" ref="BD25:BE25" si="26">1.86*(AX25+AT25)+1.15*(AV25/18)+(AG25/6)+14</f>
        <v>298.41488888888887</v>
      </c>
      <c r="BE25" s="23">
        <f t="shared" si="26"/>
        <v>299.47400000000005</v>
      </c>
      <c r="BF25" s="10">
        <v>4.5999999999999996</v>
      </c>
      <c r="BG25" s="10">
        <v>4.76</v>
      </c>
      <c r="BH25" s="9">
        <v>13.1</v>
      </c>
      <c r="BI25" s="9">
        <v>13.8</v>
      </c>
      <c r="BJ25" s="10">
        <v>40.200000000000003</v>
      </c>
      <c r="BK25" s="10">
        <v>41</v>
      </c>
      <c r="BL25" s="9">
        <v>87.4</v>
      </c>
      <c r="BM25" s="9">
        <v>86.1</v>
      </c>
      <c r="BN25" s="10">
        <v>28.5</v>
      </c>
      <c r="BO25" s="10">
        <v>29</v>
      </c>
      <c r="BP25" s="9">
        <v>32.6</v>
      </c>
      <c r="BQ25" s="9">
        <v>33.700000000000003</v>
      </c>
      <c r="BR25" s="10">
        <v>281</v>
      </c>
      <c r="BS25" s="10">
        <v>307</v>
      </c>
      <c r="BT25" s="9">
        <v>12.8</v>
      </c>
      <c r="BU25" s="9">
        <v>12.7</v>
      </c>
      <c r="BV25" s="10">
        <v>1.29</v>
      </c>
      <c r="BW25" s="10">
        <v>1.25</v>
      </c>
      <c r="BX25" s="9">
        <v>4.5</v>
      </c>
      <c r="BY25" s="9">
        <v>7.33</v>
      </c>
      <c r="BZ25" s="10">
        <v>37.1</v>
      </c>
      <c r="CA25" s="10">
        <v>65.3</v>
      </c>
      <c r="CB25" s="9">
        <v>47.6</v>
      </c>
      <c r="CC25" s="9">
        <v>26.7</v>
      </c>
      <c r="CD25" s="10">
        <v>9.3000000000000007</v>
      </c>
      <c r="CE25" s="10">
        <v>7</v>
      </c>
      <c r="CF25" s="9">
        <v>4.7</v>
      </c>
      <c r="CG25" s="9">
        <v>0.3</v>
      </c>
      <c r="CH25" s="10">
        <v>1.3</v>
      </c>
      <c r="CI25" s="10">
        <v>0.7</v>
      </c>
      <c r="CJ25" s="2" t="b">
        <f t="shared" si="2"/>
        <v>0</v>
      </c>
      <c r="CK25" s="24" t="b">
        <f t="shared" si="3"/>
        <v>1</v>
      </c>
      <c r="CL25" s="4">
        <v>75.260000000000005</v>
      </c>
      <c r="CM25" s="25">
        <v>84.3</v>
      </c>
      <c r="CN25" s="25">
        <v>178</v>
      </c>
      <c r="CO25" s="4">
        <v>50.68</v>
      </c>
      <c r="CP25" s="25">
        <v>60</v>
      </c>
      <c r="CQ25" s="25">
        <v>57</v>
      </c>
      <c r="CR25" s="70">
        <v>10.61</v>
      </c>
      <c r="CS25" s="62"/>
      <c r="CT25" s="62"/>
      <c r="CU25" s="62"/>
      <c r="CV25" s="62"/>
      <c r="CW25" s="62"/>
      <c r="CX25" s="62"/>
    </row>
    <row r="26" spans="1:106" ht="15.75" customHeight="1">
      <c r="A26" s="15">
        <v>2018</v>
      </c>
      <c r="B26" s="41" t="s">
        <v>451</v>
      </c>
      <c r="C26" s="51" t="s">
        <v>113</v>
      </c>
      <c r="D26" s="65">
        <v>33</v>
      </c>
      <c r="E26" s="9">
        <v>82</v>
      </c>
      <c r="F26" s="65">
        <v>1</v>
      </c>
      <c r="G26" s="17" t="s">
        <v>102</v>
      </c>
      <c r="H26" s="18" t="s">
        <v>98</v>
      </c>
      <c r="I26" s="19" t="s">
        <v>103</v>
      </c>
      <c r="J26" s="18" t="s">
        <v>104</v>
      </c>
      <c r="K26" s="19">
        <v>50</v>
      </c>
      <c r="L26" s="18">
        <v>50</v>
      </c>
      <c r="M26" s="8">
        <v>187</v>
      </c>
      <c r="N26" s="8">
        <v>1419</v>
      </c>
      <c r="O26" s="9">
        <v>11</v>
      </c>
      <c r="P26" s="9">
        <v>56</v>
      </c>
      <c r="Q26" s="10">
        <v>2.1</v>
      </c>
      <c r="R26" s="10">
        <v>3.3</v>
      </c>
      <c r="S26" s="9">
        <v>626</v>
      </c>
      <c r="T26" s="9">
        <v>1666</v>
      </c>
      <c r="U26" s="11">
        <v>45</v>
      </c>
      <c r="V26" s="11">
        <v>113</v>
      </c>
      <c r="W26" s="9">
        <v>4</v>
      </c>
      <c r="X26" s="9">
        <v>4.0999999999999996</v>
      </c>
      <c r="Y26" s="11">
        <v>63</v>
      </c>
      <c r="Z26" s="11">
        <v>149</v>
      </c>
      <c r="AA26" s="9">
        <v>41</v>
      </c>
      <c r="AB26" s="9">
        <v>85</v>
      </c>
      <c r="AC26" s="10">
        <v>0</v>
      </c>
      <c r="AD26" s="10">
        <v>6.9</v>
      </c>
      <c r="AE26" s="76">
        <v>114.9</v>
      </c>
      <c r="AF26" s="76">
        <v>90.3</v>
      </c>
      <c r="AG26" s="10">
        <v>43</v>
      </c>
      <c r="AH26" s="77">
        <v>80</v>
      </c>
      <c r="AI26" s="9">
        <v>0.9</v>
      </c>
      <c r="AJ26" s="9">
        <v>1.1000000000000001</v>
      </c>
      <c r="AK26" s="9">
        <f t="shared" si="0"/>
        <v>0.20000000000000007</v>
      </c>
      <c r="AL26" s="78">
        <v>4.0999999999999996</v>
      </c>
      <c r="AM26" s="10">
        <v>5.2</v>
      </c>
      <c r="AN26" s="9">
        <v>6.5</v>
      </c>
      <c r="AO26" s="9">
        <v>7.4</v>
      </c>
      <c r="AP26" s="9">
        <v>0</v>
      </c>
      <c r="AQ26" s="9">
        <v>134</v>
      </c>
      <c r="AR26" s="10">
        <v>9.1</v>
      </c>
      <c r="AS26" s="10">
        <v>10.199999999999999</v>
      </c>
      <c r="AT26" s="10">
        <v>3.9</v>
      </c>
      <c r="AU26" s="10">
        <v>5.2</v>
      </c>
      <c r="AV26" s="83">
        <v>88</v>
      </c>
      <c r="AW26" s="79">
        <v>57</v>
      </c>
      <c r="AX26" s="9">
        <v>143</v>
      </c>
      <c r="AY26" s="9">
        <v>144</v>
      </c>
      <c r="AZ26" s="10">
        <v>1.9</v>
      </c>
      <c r="BA26" s="10">
        <v>1.9</v>
      </c>
      <c r="BB26" s="9">
        <v>104</v>
      </c>
      <c r="BC26" s="9">
        <v>101</v>
      </c>
      <c r="BD26" s="23">
        <f t="shared" ref="BD26:BE26" si="27">1.86*(AX26+AT26)+1.15*(AV26/18)+(AG26/6)+14</f>
        <v>300.02288888888893</v>
      </c>
      <c r="BE26" s="23">
        <f t="shared" si="27"/>
        <v>308.48699999999997</v>
      </c>
      <c r="BF26" s="10">
        <v>4.09</v>
      </c>
      <c r="BG26" s="10">
        <v>3.96</v>
      </c>
      <c r="BH26" s="9">
        <v>12.6</v>
      </c>
      <c r="BI26" s="9">
        <v>12.3</v>
      </c>
      <c r="BJ26" s="10">
        <v>38.799999999999997</v>
      </c>
      <c r="BK26" s="10">
        <v>37.200000000000003</v>
      </c>
      <c r="BL26" s="9">
        <v>94.9</v>
      </c>
      <c r="BM26" s="9">
        <v>93.9</v>
      </c>
      <c r="BN26" s="10">
        <v>30.8</v>
      </c>
      <c r="BO26" s="10">
        <v>31.3</v>
      </c>
      <c r="BP26" s="9">
        <v>32.5</v>
      </c>
      <c r="BQ26" s="9">
        <v>33.1</v>
      </c>
      <c r="BR26" s="10">
        <v>231</v>
      </c>
      <c r="BS26" s="10">
        <v>375</v>
      </c>
      <c r="BT26" s="9">
        <v>12.4</v>
      </c>
      <c r="BU26" s="9">
        <v>12.5</v>
      </c>
      <c r="BV26" s="10">
        <v>2.89</v>
      </c>
      <c r="BW26" s="10">
        <v>2.2200000000000002</v>
      </c>
      <c r="BX26" s="9">
        <v>6.31</v>
      </c>
      <c r="BY26" s="9">
        <v>18.93</v>
      </c>
      <c r="BZ26" s="10">
        <v>55.5</v>
      </c>
      <c r="CA26" s="10">
        <v>78.8</v>
      </c>
      <c r="CB26" s="9">
        <v>32</v>
      </c>
      <c r="CC26" s="9">
        <v>11.5</v>
      </c>
      <c r="CD26" s="10">
        <v>7.4</v>
      </c>
      <c r="CE26" s="10">
        <v>9.6</v>
      </c>
      <c r="CF26" s="9">
        <v>4.5999999999999996</v>
      </c>
      <c r="CG26" s="9">
        <v>0</v>
      </c>
      <c r="CH26" s="10">
        <v>0.5</v>
      </c>
      <c r="CI26" s="10">
        <v>0.1</v>
      </c>
      <c r="CJ26" s="66" t="b">
        <f t="shared" si="2"/>
        <v>0</v>
      </c>
      <c r="CK26" s="67" t="b">
        <f t="shared" si="3"/>
        <v>1</v>
      </c>
      <c r="CL26" s="4">
        <v>66.260000000000005</v>
      </c>
      <c r="CM26" s="25">
        <v>79.599999999999994</v>
      </c>
      <c r="CN26" s="25">
        <v>182</v>
      </c>
      <c r="CO26" s="4">
        <v>47.64</v>
      </c>
      <c r="CP26" s="25">
        <v>51</v>
      </c>
      <c r="CQ26" s="25">
        <v>49</v>
      </c>
      <c r="CR26" s="70">
        <v>14.84</v>
      </c>
      <c r="CS26" s="62"/>
      <c r="CT26" s="62"/>
      <c r="CU26" s="62"/>
      <c r="CV26" s="62"/>
      <c r="CW26" s="62"/>
      <c r="CX26" s="62"/>
    </row>
    <row r="27" spans="1:106" ht="15.75" customHeight="1">
      <c r="A27" s="15">
        <v>2018</v>
      </c>
      <c r="B27" s="41" t="s">
        <v>451</v>
      </c>
      <c r="C27" s="51" t="s">
        <v>114</v>
      </c>
      <c r="D27" s="12">
        <v>31</v>
      </c>
      <c r="E27" s="9">
        <v>92</v>
      </c>
      <c r="F27" s="12">
        <v>1</v>
      </c>
      <c r="G27" s="17" t="s">
        <v>97</v>
      </c>
      <c r="H27" s="18" t="s">
        <v>98</v>
      </c>
      <c r="I27" s="19" t="s">
        <v>99</v>
      </c>
      <c r="J27" s="18" t="s">
        <v>100</v>
      </c>
      <c r="K27" s="19">
        <v>100</v>
      </c>
      <c r="L27" s="18">
        <v>0</v>
      </c>
      <c r="M27" s="8">
        <v>993</v>
      </c>
      <c r="N27" s="8">
        <v>1392</v>
      </c>
      <c r="O27" s="9">
        <v>35</v>
      </c>
      <c r="P27" s="9">
        <v>50</v>
      </c>
      <c r="Q27" s="10">
        <v>1.5</v>
      </c>
      <c r="R27" s="10">
        <v>1.8</v>
      </c>
      <c r="S27" s="9">
        <v>964</v>
      </c>
      <c r="T27" s="9">
        <v>1380</v>
      </c>
      <c r="U27" s="11">
        <v>121</v>
      </c>
      <c r="V27" s="11">
        <v>137</v>
      </c>
      <c r="W27" s="9">
        <v>3.8</v>
      </c>
      <c r="X27" s="9">
        <v>4.3</v>
      </c>
      <c r="Y27" s="11">
        <v>114</v>
      </c>
      <c r="Z27" s="11">
        <v>122</v>
      </c>
      <c r="AA27" s="9">
        <v>17</v>
      </c>
      <c r="AB27" s="9">
        <v>20</v>
      </c>
      <c r="AC27" s="10">
        <v>0</v>
      </c>
      <c r="AD27" s="10">
        <v>9.3000000000000007</v>
      </c>
      <c r="AE27" s="76">
        <v>102.6</v>
      </c>
      <c r="AF27" s="76">
        <v>91.5</v>
      </c>
      <c r="AG27" s="10">
        <v>42</v>
      </c>
      <c r="AH27" s="77">
        <v>49</v>
      </c>
      <c r="AI27" s="9">
        <v>1</v>
      </c>
      <c r="AJ27" s="9">
        <v>1.1000000000000001</v>
      </c>
      <c r="AK27" s="9">
        <f t="shared" si="0"/>
        <v>0.10000000000000009</v>
      </c>
      <c r="AL27" s="78">
        <v>3.7</v>
      </c>
      <c r="AM27" s="10">
        <v>4.7</v>
      </c>
      <c r="AN27" s="9">
        <v>6.9</v>
      </c>
      <c r="AO27" s="9">
        <v>7.9</v>
      </c>
      <c r="AP27" s="9">
        <v>0</v>
      </c>
      <c r="AQ27" s="9">
        <v>42</v>
      </c>
      <c r="AR27" s="10">
        <v>8.9</v>
      </c>
      <c r="AS27" s="10">
        <v>9.9</v>
      </c>
      <c r="AT27" s="10">
        <v>4.5999999999999996</v>
      </c>
      <c r="AU27" s="10">
        <v>4.5999999999999996</v>
      </c>
      <c r="AV27" s="83" t="s">
        <v>130</v>
      </c>
      <c r="AW27" s="79">
        <v>77</v>
      </c>
      <c r="AX27" s="9">
        <v>141</v>
      </c>
      <c r="AY27" s="9">
        <v>148</v>
      </c>
      <c r="AZ27" s="10">
        <v>1.9</v>
      </c>
      <c r="BA27" s="10">
        <v>1.8</v>
      </c>
      <c r="BB27" s="9">
        <v>107</v>
      </c>
      <c r="BC27" s="9">
        <v>105</v>
      </c>
      <c r="BD27" s="23">
        <f t="shared" ref="BD27:BE27" si="28">1.86*(AX27+AT27)+1.15*(AV27/18)+(AG27/6)+14</f>
        <v>291.81600000000003</v>
      </c>
      <c r="BE27" s="23">
        <f t="shared" si="28"/>
        <v>310.92211111111112</v>
      </c>
      <c r="BF27" s="10">
        <v>4.05</v>
      </c>
      <c r="BG27" s="10">
        <v>4.17</v>
      </c>
      <c r="BH27" s="9">
        <v>11.8</v>
      </c>
      <c r="BI27" s="9">
        <v>12.1</v>
      </c>
      <c r="BJ27" s="10">
        <v>37.1</v>
      </c>
      <c r="BK27" s="10">
        <v>38.1</v>
      </c>
      <c r="BL27" s="9">
        <v>91.6</v>
      </c>
      <c r="BM27" s="9">
        <v>91.4</v>
      </c>
      <c r="BN27" s="10">
        <v>29.1</v>
      </c>
      <c r="BO27" s="10">
        <v>29</v>
      </c>
      <c r="BP27" s="9">
        <v>31.8</v>
      </c>
      <c r="BQ27" s="9">
        <v>31.8</v>
      </c>
      <c r="BR27" s="10">
        <v>286</v>
      </c>
      <c r="BS27" s="10">
        <v>344</v>
      </c>
      <c r="BT27" s="9">
        <v>13.9</v>
      </c>
      <c r="BU27" s="9">
        <v>14.1</v>
      </c>
      <c r="BV27" s="10">
        <v>1.25</v>
      </c>
      <c r="BW27" s="10">
        <v>1.39</v>
      </c>
      <c r="BX27" s="9">
        <v>7.48</v>
      </c>
      <c r="BY27" s="9">
        <v>11.99</v>
      </c>
      <c r="BZ27" s="10">
        <v>64.3</v>
      </c>
      <c r="CA27" s="10">
        <v>76.8</v>
      </c>
      <c r="CB27" s="9">
        <v>19.5</v>
      </c>
      <c r="CC27" s="9">
        <v>15.3</v>
      </c>
      <c r="CD27" s="10">
        <v>13.5</v>
      </c>
      <c r="CE27" s="10">
        <v>7.3</v>
      </c>
      <c r="CF27" s="9">
        <v>2.4</v>
      </c>
      <c r="CG27" s="9">
        <v>0.3</v>
      </c>
      <c r="CH27" s="10">
        <v>0.3</v>
      </c>
      <c r="CI27" s="10">
        <v>0.3</v>
      </c>
      <c r="CJ27" s="2" t="b">
        <f t="shared" si="2"/>
        <v>0</v>
      </c>
      <c r="CK27" s="24" t="b">
        <f t="shared" si="3"/>
        <v>1</v>
      </c>
      <c r="CL27" s="4">
        <v>73.989999999999995</v>
      </c>
      <c r="CM27" s="25">
        <v>90.2</v>
      </c>
      <c r="CN27" s="25">
        <v>184.5</v>
      </c>
      <c r="CO27" s="4">
        <v>47.05</v>
      </c>
      <c r="CP27" s="25">
        <v>54</v>
      </c>
      <c r="CQ27" s="25">
        <v>47</v>
      </c>
      <c r="CR27" s="70">
        <v>16.899999999999999</v>
      </c>
      <c r="CS27" s="62"/>
      <c r="CT27" s="62"/>
      <c r="CU27" s="62"/>
      <c r="CV27" s="62"/>
      <c r="CW27" s="62"/>
      <c r="CX27" s="62"/>
    </row>
    <row r="28" spans="1:106" ht="15.75" customHeight="1">
      <c r="A28" s="15">
        <v>2018</v>
      </c>
      <c r="B28" s="41" t="s">
        <v>451</v>
      </c>
      <c r="C28" s="51" t="s">
        <v>115</v>
      </c>
      <c r="D28" s="12">
        <v>32</v>
      </c>
      <c r="E28" s="9">
        <v>96</v>
      </c>
      <c r="F28" s="12">
        <v>2</v>
      </c>
      <c r="G28" s="34" t="s">
        <v>106</v>
      </c>
      <c r="H28" s="35" t="s">
        <v>107</v>
      </c>
      <c r="I28" s="36" t="s">
        <v>99</v>
      </c>
      <c r="J28" s="35" t="s">
        <v>108</v>
      </c>
      <c r="K28" s="49">
        <v>45.8333333333333</v>
      </c>
      <c r="L28" s="50">
        <v>54.1666666666667</v>
      </c>
      <c r="M28" s="8">
        <v>1190</v>
      </c>
      <c r="N28" s="8">
        <v>2464</v>
      </c>
      <c r="O28" s="9">
        <v>48</v>
      </c>
      <c r="P28" s="9">
        <v>69</v>
      </c>
      <c r="Q28" s="10">
        <v>1.6</v>
      </c>
      <c r="R28" s="10">
        <v>2.8</v>
      </c>
      <c r="S28" s="9">
        <v>982</v>
      </c>
      <c r="T28" s="9">
        <v>1419</v>
      </c>
      <c r="U28" s="11">
        <v>95</v>
      </c>
      <c r="V28" s="11">
        <v>134</v>
      </c>
      <c r="W28" s="9">
        <v>4.3</v>
      </c>
      <c r="X28" s="9">
        <v>4.5999999999999996</v>
      </c>
      <c r="Y28" s="11">
        <v>159</v>
      </c>
      <c r="Z28" s="11">
        <v>153</v>
      </c>
      <c r="AA28" s="9">
        <v>32</v>
      </c>
      <c r="AB28" s="9">
        <v>30</v>
      </c>
      <c r="AC28" s="10">
        <v>0</v>
      </c>
      <c r="AD28" s="10">
        <v>5.2</v>
      </c>
      <c r="AE28" s="84" t="s">
        <v>131</v>
      </c>
      <c r="AF28" s="76">
        <v>91.5</v>
      </c>
      <c r="AG28" s="10">
        <v>39</v>
      </c>
      <c r="AH28" s="77">
        <v>59</v>
      </c>
      <c r="AI28" s="9">
        <v>0.9</v>
      </c>
      <c r="AJ28" s="9">
        <v>1.1000000000000001</v>
      </c>
      <c r="AK28" s="9">
        <f t="shared" si="0"/>
        <v>0.20000000000000007</v>
      </c>
      <c r="AL28" s="78">
        <v>3.7</v>
      </c>
      <c r="AM28" s="10">
        <v>5.0999999999999996</v>
      </c>
      <c r="AN28" s="9">
        <v>7.4</v>
      </c>
      <c r="AO28" s="9">
        <v>8.3000000000000007</v>
      </c>
      <c r="AP28" s="9">
        <v>0</v>
      </c>
      <c r="AQ28" s="9">
        <v>113</v>
      </c>
      <c r="AR28" s="10">
        <v>9.5</v>
      </c>
      <c r="AS28" s="10">
        <v>10.4</v>
      </c>
      <c r="AT28" s="10">
        <v>4.4000000000000004</v>
      </c>
      <c r="AU28" s="10">
        <v>4.7</v>
      </c>
      <c r="AV28" s="79">
        <v>56</v>
      </c>
      <c r="AW28" s="79">
        <v>77</v>
      </c>
      <c r="AX28" s="9">
        <v>144</v>
      </c>
      <c r="AY28" s="9">
        <v>142</v>
      </c>
      <c r="AZ28" s="10">
        <v>1.9</v>
      </c>
      <c r="BA28" s="10">
        <v>1.9</v>
      </c>
      <c r="BB28" s="9">
        <v>109</v>
      </c>
      <c r="BC28" s="9">
        <v>106</v>
      </c>
      <c r="BD28" s="23">
        <f t="shared" ref="BD28:BE28" si="29">1.86*(AX28+AT28)+1.15*(AV28/18)+(AG28/6)+14</f>
        <v>300.10177777777778</v>
      </c>
      <c r="BE28" s="23">
        <f t="shared" si="29"/>
        <v>301.6147777777777</v>
      </c>
      <c r="BF28" s="10">
        <v>4.9400000000000004</v>
      </c>
      <c r="BG28" s="10">
        <v>4.3899999999999997</v>
      </c>
      <c r="BH28" s="9">
        <v>14.7</v>
      </c>
      <c r="BI28" s="9">
        <v>13.3</v>
      </c>
      <c r="BJ28" s="10">
        <v>44.6</v>
      </c>
      <c r="BK28" s="10">
        <v>39.5</v>
      </c>
      <c r="BL28" s="9">
        <v>90.3</v>
      </c>
      <c r="BM28" s="9">
        <v>90</v>
      </c>
      <c r="BN28" s="10">
        <v>29.8</v>
      </c>
      <c r="BO28" s="10">
        <v>30.3</v>
      </c>
      <c r="BP28" s="9">
        <v>33</v>
      </c>
      <c r="BQ28" s="9">
        <v>33.700000000000003</v>
      </c>
      <c r="BR28" s="10">
        <v>148</v>
      </c>
      <c r="BS28" s="10">
        <v>238</v>
      </c>
      <c r="BT28" s="9">
        <v>12.5</v>
      </c>
      <c r="BU28" s="9">
        <v>13.4</v>
      </c>
      <c r="BV28" s="10">
        <v>1.1399999999999999</v>
      </c>
      <c r="BW28" s="10">
        <v>0.92</v>
      </c>
      <c r="BX28" s="9">
        <v>4.9400000000000004</v>
      </c>
      <c r="BY28" s="9">
        <v>9.69</v>
      </c>
      <c r="BZ28" s="10">
        <v>60.4</v>
      </c>
      <c r="CA28" s="10">
        <v>71.5</v>
      </c>
      <c r="CB28" s="9">
        <v>28.9</v>
      </c>
      <c r="CC28" s="9">
        <v>21.4</v>
      </c>
      <c r="CD28" s="10">
        <v>7.9</v>
      </c>
      <c r="CE28" s="10">
        <v>6.6</v>
      </c>
      <c r="CF28" s="9">
        <v>2.4</v>
      </c>
      <c r="CG28" s="9">
        <v>0.3</v>
      </c>
      <c r="CH28" s="10">
        <v>0.4</v>
      </c>
      <c r="CI28" s="10">
        <v>0.2</v>
      </c>
      <c r="CJ28" s="2" t="b">
        <f t="shared" si="2"/>
        <v>0</v>
      </c>
      <c r="CK28" s="24" t="b">
        <f t="shared" si="3"/>
        <v>1</v>
      </c>
      <c r="CL28" s="4">
        <v>84.04</v>
      </c>
      <c r="CM28" s="25">
        <v>90.7</v>
      </c>
      <c r="CN28" s="25">
        <v>191</v>
      </c>
      <c r="CO28" s="4">
        <v>46.55</v>
      </c>
      <c r="CP28" s="25">
        <v>56.5</v>
      </c>
      <c r="CQ28" s="25">
        <v>54.5</v>
      </c>
      <c r="CR28" s="70">
        <v>9.56</v>
      </c>
      <c r="CS28" s="62"/>
      <c r="CT28" s="62"/>
      <c r="CU28" s="62"/>
      <c r="CV28" s="62"/>
      <c r="CW28" s="62"/>
      <c r="CX28" s="62"/>
    </row>
    <row r="29" spans="1:106" ht="15.75" customHeight="1">
      <c r="A29" s="15">
        <v>2018</v>
      </c>
      <c r="B29" s="41" t="s">
        <v>451</v>
      </c>
      <c r="C29" s="51" t="s">
        <v>116</v>
      </c>
      <c r="D29" s="65">
        <v>39</v>
      </c>
      <c r="E29" s="9">
        <v>78</v>
      </c>
      <c r="F29" s="65">
        <v>1</v>
      </c>
      <c r="G29" s="17" t="s">
        <v>106</v>
      </c>
      <c r="H29" s="18" t="s">
        <v>110</v>
      </c>
      <c r="I29" s="19" t="s">
        <v>111</v>
      </c>
      <c r="J29" s="18" t="s">
        <v>100</v>
      </c>
      <c r="K29" s="49">
        <v>54.1666666666667</v>
      </c>
      <c r="L29" s="53">
        <v>45.8333333333333</v>
      </c>
      <c r="M29" s="8">
        <v>335</v>
      </c>
      <c r="N29" s="8">
        <v>3073</v>
      </c>
      <c r="O29" s="9">
        <v>19</v>
      </c>
      <c r="P29" s="9">
        <v>59</v>
      </c>
      <c r="Q29" s="10">
        <v>1.6</v>
      </c>
      <c r="R29" s="10">
        <v>2.4</v>
      </c>
      <c r="S29" s="9">
        <v>653</v>
      </c>
      <c r="T29" s="9">
        <v>1532</v>
      </c>
      <c r="U29" s="11">
        <v>43</v>
      </c>
      <c r="V29" s="11">
        <v>194</v>
      </c>
      <c r="W29" s="9">
        <v>3.7</v>
      </c>
      <c r="X29" s="9">
        <v>4.0999999999999996</v>
      </c>
      <c r="Y29" s="11">
        <v>57</v>
      </c>
      <c r="Z29" s="11">
        <v>138</v>
      </c>
      <c r="AA29" s="9">
        <v>19</v>
      </c>
      <c r="AB29" s="9">
        <v>32</v>
      </c>
      <c r="AC29" s="10">
        <v>0</v>
      </c>
      <c r="AD29" s="10">
        <v>8.6999999999999993</v>
      </c>
      <c r="AE29" s="76">
        <v>93.8</v>
      </c>
      <c r="AF29" s="76">
        <v>84.5</v>
      </c>
      <c r="AG29" s="10">
        <v>42</v>
      </c>
      <c r="AH29" s="77">
        <v>64</v>
      </c>
      <c r="AI29" s="9">
        <v>1.1000000000000001</v>
      </c>
      <c r="AJ29" s="9">
        <v>1.2</v>
      </c>
      <c r="AK29" s="9">
        <f t="shared" si="0"/>
        <v>9.9999999999999867E-2</v>
      </c>
      <c r="AL29" s="78">
        <v>3.5</v>
      </c>
      <c r="AM29" s="10">
        <v>4.8</v>
      </c>
      <c r="AN29" s="9">
        <v>5.9</v>
      </c>
      <c r="AO29" s="9">
        <v>6.5</v>
      </c>
      <c r="AP29" s="9">
        <v>0</v>
      </c>
      <c r="AQ29" s="9">
        <v>102</v>
      </c>
      <c r="AR29" s="10">
        <v>8.6999999999999993</v>
      </c>
      <c r="AS29" s="10">
        <v>9.6999999999999993</v>
      </c>
      <c r="AT29" s="10">
        <v>4.5</v>
      </c>
      <c r="AU29" s="10">
        <v>4.8</v>
      </c>
      <c r="AV29" s="79">
        <v>83</v>
      </c>
      <c r="AW29" s="79">
        <v>96</v>
      </c>
      <c r="AX29" s="9">
        <v>143</v>
      </c>
      <c r="AY29" s="9">
        <v>148</v>
      </c>
      <c r="AZ29" s="10">
        <v>1.9</v>
      </c>
      <c r="BA29" s="10">
        <v>2.1</v>
      </c>
      <c r="BB29" s="9">
        <v>108</v>
      </c>
      <c r="BC29" s="9">
        <v>105</v>
      </c>
      <c r="BD29" s="23">
        <f t="shared" ref="BD29:BE29" si="30">1.86*(AX29+AT29)+1.15*(AV29/18)+(AG29/6)+14</f>
        <v>300.65277777777783</v>
      </c>
      <c r="BE29" s="23">
        <f t="shared" si="30"/>
        <v>315.00800000000004</v>
      </c>
      <c r="BF29" s="10">
        <v>5.99</v>
      </c>
      <c r="BG29" s="10">
        <v>4.67</v>
      </c>
      <c r="BH29" s="9">
        <v>14.2</v>
      </c>
      <c r="BI29" s="9">
        <v>14.3</v>
      </c>
      <c r="BJ29" s="10">
        <v>43.4</v>
      </c>
      <c r="BK29" s="10">
        <v>43.5</v>
      </c>
      <c r="BL29" s="9">
        <v>93.7</v>
      </c>
      <c r="BM29" s="9">
        <v>93.1</v>
      </c>
      <c r="BN29" s="10">
        <v>30.7</v>
      </c>
      <c r="BO29" s="10">
        <v>30.6</v>
      </c>
      <c r="BP29" s="9">
        <v>32.700000000000003</v>
      </c>
      <c r="BQ29" s="9">
        <v>32.9</v>
      </c>
      <c r="BR29" s="10">
        <v>212</v>
      </c>
      <c r="BS29" s="10">
        <v>274</v>
      </c>
      <c r="BT29" s="9">
        <v>14.3</v>
      </c>
      <c r="BU29" s="9">
        <v>14.3</v>
      </c>
      <c r="BV29" s="10">
        <v>2</v>
      </c>
      <c r="BW29" s="10">
        <v>1.6</v>
      </c>
      <c r="BX29" s="9">
        <v>5.99</v>
      </c>
      <c r="BY29" s="9">
        <v>13.87</v>
      </c>
      <c r="BZ29" s="10">
        <v>51.6</v>
      </c>
      <c r="CA29" s="10">
        <v>89</v>
      </c>
      <c r="CB29" s="9">
        <v>33.200000000000003</v>
      </c>
      <c r="CC29" s="9">
        <v>7.4</v>
      </c>
      <c r="CD29" s="10">
        <v>11.4</v>
      </c>
      <c r="CE29" s="10">
        <v>3.5</v>
      </c>
      <c r="CF29" s="9">
        <v>2.8</v>
      </c>
      <c r="CG29" s="9">
        <v>0</v>
      </c>
      <c r="CH29" s="10">
        <v>1</v>
      </c>
      <c r="CI29" s="10">
        <v>0.1</v>
      </c>
      <c r="CJ29" s="66" t="b">
        <f t="shared" si="2"/>
        <v>0</v>
      </c>
      <c r="CK29" s="67" t="b">
        <f t="shared" si="3"/>
        <v>1</v>
      </c>
      <c r="CL29" s="4">
        <v>66.650000000000006</v>
      </c>
      <c r="CM29" s="25">
        <v>76.5</v>
      </c>
      <c r="CN29" s="25">
        <v>177</v>
      </c>
      <c r="CO29" s="4">
        <v>49.78</v>
      </c>
      <c r="CP29" s="25">
        <v>41</v>
      </c>
      <c r="CQ29" s="25">
        <v>38</v>
      </c>
      <c r="CR29" s="70">
        <v>11.42</v>
      </c>
      <c r="CS29" s="62"/>
      <c r="CT29" s="62"/>
      <c r="CU29" s="62"/>
      <c r="CV29" s="62"/>
      <c r="CW29" s="62"/>
      <c r="CX29" s="62"/>
    </row>
    <row r="30" spans="1:106" ht="15.75" customHeight="1">
      <c r="A30" s="15">
        <v>2018</v>
      </c>
      <c r="B30" s="41" t="s">
        <v>451</v>
      </c>
      <c r="C30" s="51" t="s">
        <v>117</v>
      </c>
      <c r="D30" s="12">
        <v>28</v>
      </c>
      <c r="E30" s="9">
        <v>86.6</v>
      </c>
      <c r="F30" s="12">
        <v>0</v>
      </c>
      <c r="G30" s="17" t="s">
        <v>106</v>
      </c>
      <c r="H30" s="18" t="s">
        <v>98</v>
      </c>
      <c r="I30" s="19" t="s">
        <v>99</v>
      </c>
      <c r="J30" s="18" t="s">
        <v>104</v>
      </c>
      <c r="K30" s="49">
        <v>54.1666666666667</v>
      </c>
      <c r="L30" s="53">
        <v>45.8333333333333</v>
      </c>
      <c r="M30" s="8">
        <v>278</v>
      </c>
      <c r="N30" s="8">
        <v>939</v>
      </c>
      <c r="O30" s="9">
        <v>13</v>
      </c>
      <c r="P30" s="9">
        <v>46</v>
      </c>
      <c r="Q30" s="10">
        <v>2.2999999999999998</v>
      </c>
      <c r="R30" s="10">
        <v>2.5</v>
      </c>
      <c r="S30" s="9">
        <v>630</v>
      </c>
      <c r="T30" s="9">
        <v>1105</v>
      </c>
      <c r="U30" s="11">
        <v>39</v>
      </c>
      <c r="V30" s="11">
        <v>88</v>
      </c>
      <c r="W30" s="9">
        <v>4.2</v>
      </c>
      <c r="X30" s="9">
        <v>4.3</v>
      </c>
      <c r="Y30" s="11">
        <v>56</v>
      </c>
      <c r="Z30" s="11">
        <v>114</v>
      </c>
      <c r="AA30" s="9">
        <v>26</v>
      </c>
      <c r="AB30" s="9">
        <v>36</v>
      </c>
      <c r="AC30" s="10">
        <v>0</v>
      </c>
      <c r="AD30" s="10">
        <v>5.5</v>
      </c>
      <c r="AE30" s="76">
        <v>76.7</v>
      </c>
      <c r="AF30" s="76">
        <v>84.5</v>
      </c>
      <c r="AG30" s="10">
        <v>61</v>
      </c>
      <c r="AH30" s="77">
        <v>55</v>
      </c>
      <c r="AI30" s="9">
        <v>1.3</v>
      </c>
      <c r="AJ30" s="9">
        <v>1.2</v>
      </c>
      <c r="AK30" s="9">
        <f t="shared" si="0"/>
        <v>0</v>
      </c>
      <c r="AL30" s="78">
        <v>4.0999999999999996</v>
      </c>
      <c r="AM30" s="10">
        <v>5.3</v>
      </c>
      <c r="AN30" s="9">
        <v>6.8</v>
      </c>
      <c r="AO30" s="9">
        <v>7.6</v>
      </c>
      <c r="AP30" s="9">
        <v>0</v>
      </c>
      <c r="AQ30" s="9">
        <v>137</v>
      </c>
      <c r="AR30" s="10">
        <v>9.5</v>
      </c>
      <c r="AS30" s="10">
        <v>10.199999999999999</v>
      </c>
      <c r="AT30" s="10">
        <v>4.8</v>
      </c>
      <c r="AU30" s="10">
        <v>4.7</v>
      </c>
      <c r="AV30" s="79">
        <v>84</v>
      </c>
      <c r="AW30" s="79">
        <v>91</v>
      </c>
      <c r="AX30" s="9">
        <v>144</v>
      </c>
      <c r="AY30" s="9">
        <v>141</v>
      </c>
      <c r="AZ30" s="10">
        <v>1.9</v>
      </c>
      <c r="BA30" s="10">
        <v>1.9</v>
      </c>
      <c r="BB30" s="9">
        <v>106</v>
      </c>
      <c r="BC30" s="9">
        <v>100</v>
      </c>
      <c r="BD30" s="23">
        <f t="shared" ref="BD30:BE30" si="31">1.86*(AX30+AT30)+1.15*(AV30/18)+(AG30/6)+14</f>
        <v>306.30133333333339</v>
      </c>
      <c r="BE30" s="23">
        <f t="shared" si="31"/>
        <v>299.98255555555556</v>
      </c>
      <c r="BF30" s="10">
        <v>4.92</v>
      </c>
      <c r="BG30" s="10">
        <v>4.72</v>
      </c>
      <c r="BH30" s="9">
        <v>15.2</v>
      </c>
      <c r="BI30" s="9">
        <v>14.4</v>
      </c>
      <c r="BJ30" s="10">
        <v>45.8</v>
      </c>
      <c r="BK30" s="10">
        <v>43.2</v>
      </c>
      <c r="BL30" s="9">
        <v>93.1</v>
      </c>
      <c r="BM30" s="9">
        <v>91.5</v>
      </c>
      <c r="BN30" s="10">
        <v>30.9</v>
      </c>
      <c r="BO30" s="10">
        <v>30.5</v>
      </c>
      <c r="BP30" s="9">
        <v>33.200000000000003</v>
      </c>
      <c r="BQ30" s="9">
        <v>33.299999999999997</v>
      </c>
      <c r="BR30" s="10">
        <v>287</v>
      </c>
      <c r="BS30" s="10">
        <v>331</v>
      </c>
      <c r="BT30" s="9">
        <v>13.5</v>
      </c>
      <c r="BU30" s="9">
        <v>13.3</v>
      </c>
      <c r="BV30" s="10">
        <v>1.43</v>
      </c>
      <c r="BW30" s="10">
        <v>1.19</v>
      </c>
      <c r="BX30" s="9">
        <v>7.26</v>
      </c>
      <c r="BY30" s="9">
        <v>10.35</v>
      </c>
      <c r="BZ30" s="10">
        <v>64</v>
      </c>
      <c r="CA30" s="10">
        <v>72.7</v>
      </c>
      <c r="CB30" s="9">
        <v>22.3</v>
      </c>
      <c r="CC30" s="9">
        <v>15</v>
      </c>
      <c r="CD30" s="10">
        <v>9.9</v>
      </c>
      <c r="CE30" s="10">
        <v>11.8</v>
      </c>
      <c r="CF30" s="9">
        <v>3.2</v>
      </c>
      <c r="CG30" s="9">
        <v>0.3</v>
      </c>
      <c r="CH30" s="10">
        <v>0.6</v>
      </c>
      <c r="CI30" s="10">
        <v>0.2</v>
      </c>
      <c r="CJ30" s="2" t="b">
        <f t="shared" si="2"/>
        <v>0</v>
      </c>
      <c r="CK30" s="24" t="b">
        <f t="shared" si="3"/>
        <v>0</v>
      </c>
      <c r="CL30" s="4">
        <v>77.709999999999994</v>
      </c>
      <c r="CM30" s="25">
        <v>84.3</v>
      </c>
      <c r="CN30" s="25">
        <v>190</v>
      </c>
      <c r="CO30" s="4">
        <v>48.34</v>
      </c>
      <c r="CP30" s="25">
        <v>54.5</v>
      </c>
      <c r="CQ30" s="25">
        <v>50.5</v>
      </c>
      <c r="CR30" s="70">
        <v>8.24</v>
      </c>
      <c r="CS30" s="62"/>
      <c r="CT30" s="62"/>
      <c r="CU30" s="62"/>
      <c r="CV30" s="62"/>
      <c r="CW30" s="62"/>
      <c r="CX30" s="62"/>
    </row>
    <row r="31" spans="1:106" ht="15.75" customHeight="1">
      <c r="A31" s="15">
        <v>2018</v>
      </c>
      <c r="B31" s="41" t="s">
        <v>451</v>
      </c>
      <c r="C31" s="51" t="s">
        <v>118</v>
      </c>
      <c r="D31" s="12">
        <v>26</v>
      </c>
      <c r="E31" s="9">
        <v>65</v>
      </c>
      <c r="F31" s="12">
        <v>1</v>
      </c>
      <c r="G31" s="56" t="s">
        <v>112</v>
      </c>
      <c r="H31" s="43" t="s">
        <v>112</v>
      </c>
      <c r="I31" s="42" t="s">
        <v>112</v>
      </c>
      <c r="J31" s="43" t="s">
        <v>112</v>
      </c>
      <c r="K31" s="42" t="s">
        <v>112</v>
      </c>
      <c r="L31" s="43" t="s">
        <v>112</v>
      </c>
      <c r="M31" s="8">
        <v>486</v>
      </c>
      <c r="N31" s="8">
        <v>5161</v>
      </c>
      <c r="O31" s="9">
        <v>28</v>
      </c>
      <c r="P31" s="9">
        <v>107</v>
      </c>
      <c r="Q31" s="10">
        <v>2</v>
      </c>
      <c r="R31" s="10">
        <v>3.6</v>
      </c>
      <c r="S31" s="9">
        <v>788</v>
      </c>
      <c r="T31" s="9">
        <v>1761</v>
      </c>
      <c r="U31" s="11">
        <v>52</v>
      </c>
      <c r="V31" s="11">
        <v>202</v>
      </c>
      <c r="W31" s="9">
        <v>4.5</v>
      </c>
      <c r="X31" s="9">
        <v>4.3</v>
      </c>
      <c r="Y31" s="11">
        <v>84</v>
      </c>
      <c r="Z31" s="11">
        <v>139</v>
      </c>
      <c r="AA31" s="9">
        <v>31</v>
      </c>
      <c r="AB31" s="9">
        <v>25</v>
      </c>
      <c r="AC31" s="10">
        <v>0</v>
      </c>
      <c r="AD31" s="10">
        <v>7.2</v>
      </c>
      <c r="AE31" s="76">
        <v>120</v>
      </c>
      <c r="AF31" s="76">
        <v>105.8</v>
      </c>
      <c r="AG31" s="10">
        <v>34</v>
      </c>
      <c r="AH31" s="77">
        <v>47</v>
      </c>
      <c r="AI31" s="9">
        <v>0.9</v>
      </c>
      <c r="AJ31" s="9">
        <v>1</v>
      </c>
      <c r="AK31" s="9">
        <f t="shared" si="0"/>
        <v>9.9999999999999978E-2</v>
      </c>
      <c r="AL31" s="78">
        <v>4.4000000000000004</v>
      </c>
      <c r="AM31" s="10">
        <v>4.5999999999999996</v>
      </c>
      <c r="AN31" s="9">
        <v>7.6</v>
      </c>
      <c r="AO31" s="9">
        <v>7.4</v>
      </c>
      <c r="AP31" s="9">
        <v>0</v>
      </c>
      <c r="AQ31" s="9">
        <v>48</v>
      </c>
      <c r="AR31" s="10">
        <v>9.4</v>
      </c>
      <c r="AS31" s="10">
        <v>9.5</v>
      </c>
      <c r="AT31" s="10">
        <v>4.4000000000000004</v>
      </c>
      <c r="AU31" s="10">
        <v>4.3</v>
      </c>
      <c r="AV31" s="79">
        <v>70</v>
      </c>
      <c r="AW31" s="79">
        <v>83</v>
      </c>
      <c r="AX31" s="9">
        <v>143</v>
      </c>
      <c r="AY31" s="9">
        <v>141</v>
      </c>
      <c r="AZ31" s="10">
        <v>2.1</v>
      </c>
      <c r="BA31" s="10">
        <v>1.7</v>
      </c>
      <c r="BB31" s="9">
        <v>105</v>
      </c>
      <c r="BC31" s="9">
        <v>100</v>
      </c>
      <c r="BD31" s="23">
        <f t="shared" ref="BD31:BE31" si="32">1.86*(AX31+AT31)+1.15*(AV31/18)+(AG31/6)+14</f>
        <v>298.30288888888896</v>
      </c>
      <c r="BE31" s="23">
        <f t="shared" si="32"/>
        <v>297.39411111111116</v>
      </c>
      <c r="BF31" s="10">
        <v>4.68</v>
      </c>
      <c r="BG31" s="10">
        <v>4.26</v>
      </c>
      <c r="BH31" s="9">
        <v>13.4</v>
      </c>
      <c r="BI31" s="9">
        <v>13.8</v>
      </c>
      <c r="BJ31" s="10">
        <v>41.4</v>
      </c>
      <c r="BK31" s="10">
        <v>40.200000000000003</v>
      </c>
      <c r="BL31" s="9">
        <v>88.5</v>
      </c>
      <c r="BM31" s="9">
        <v>94.4</v>
      </c>
      <c r="BN31" s="10">
        <v>28.6</v>
      </c>
      <c r="BO31" s="10">
        <v>32.4</v>
      </c>
      <c r="BP31" s="9">
        <v>32.4</v>
      </c>
      <c r="BQ31" s="9">
        <v>34.299999999999997</v>
      </c>
      <c r="BR31" s="10">
        <v>279</v>
      </c>
      <c r="BS31" s="10">
        <v>286</v>
      </c>
      <c r="BT31" s="9">
        <v>12.9</v>
      </c>
      <c r="BU31" s="9">
        <v>14.1</v>
      </c>
      <c r="BV31" s="10">
        <v>1.55</v>
      </c>
      <c r="BW31" s="10">
        <v>2.2000000000000002</v>
      </c>
      <c r="BX31" s="9">
        <v>6.96</v>
      </c>
      <c r="BY31" s="9">
        <v>13.09</v>
      </c>
      <c r="BZ31" s="10">
        <v>52.1</v>
      </c>
      <c r="CA31" s="10">
        <v>76.5</v>
      </c>
      <c r="CB31" s="9">
        <v>31.6</v>
      </c>
      <c r="CC31" s="9">
        <v>15.1</v>
      </c>
      <c r="CD31" s="10">
        <v>9.8000000000000007</v>
      </c>
      <c r="CE31" s="10">
        <v>8.1999999999999993</v>
      </c>
      <c r="CF31" s="9">
        <v>6.2</v>
      </c>
      <c r="CG31" s="9">
        <v>0.1</v>
      </c>
      <c r="CH31" s="10">
        <v>0.3</v>
      </c>
      <c r="CI31" s="10">
        <v>0.1</v>
      </c>
      <c r="CJ31" s="2" t="b">
        <f t="shared" si="2"/>
        <v>0</v>
      </c>
      <c r="CK31" s="24" t="b">
        <f t="shared" si="3"/>
        <v>1</v>
      </c>
      <c r="CL31" s="4">
        <v>80.25</v>
      </c>
      <c r="CM31" s="25">
        <v>92</v>
      </c>
      <c r="CN31" s="25">
        <v>174.4</v>
      </c>
      <c r="CO31" s="4">
        <v>48.49</v>
      </c>
      <c r="CP31" s="25">
        <v>55</v>
      </c>
      <c r="CQ31" s="25">
        <v>55.5</v>
      </c>
      <c r="CR31" s="70">
        <v>10.39</v>
      </c>
      <c r="CS31" s="62"/>
      <c r="CT31" s="62"/>
      <c r="CU31" s="62"/>
      <c r="CV31" s="62"/>
      <c r="CW31" s="62"/>
      <c r="CX31" s="62"/>
    </row>
    <row r="32" spans="1:106" ht="15.75" customHeight="1">
      <c r="A32" s="15">
        <v>2018</v>
      </c>
      <c r="B32" s="41" t="s">
        <v>451</v>
      </c>
      <c r="C32" s="51" t="s">
        <v>119</v>
      </c>
      <c r="D32" s="58">
        <v>29</v>
      </c>
      <c r="E32" s="9">
        <v>76</v>
      </c>
      <c r="F32" s="58">
        <v>1</v>
      </c>
      <c r="G32" s="17" t="s">
        <v>102</v>
      </c>
      <c r="H32" s="18" t="s">
        <v>98</v>
      </c>
      <c r="I32" s="19" t="s">
        <v>103</v>
      </c>
      <c r="J32" s="18" t="s">
        <v>104</v>
      </c>
      <c r="K32" s="19">
        <v>51</v>
      </c>
      <c r="L32" s="18">
        <v>51</v>
      </c>
      <c r="M32" s="8">
        <v>582</v>
      </c>
      <c r="N32" s="8">
        <v>1379</v>
      </c>
      <c r="O32" s="9">
        <v>17</v>
      </c>
      <c r="P32" s="9">
        <v>42</v>
      </c>
      <c r="Q32" s="10">
        <v>1.9</v>
      </c>
      <c r="R32" s="10">
        <v>3.5</v>
      </c>
      <c r="S32" s="9">
        <v>876</v>
      </c>
      <c r="T32" s="9">
        <v>1719</v>
      </c>
      <c r="U32" s="11">
        <v>47</v>
      </c>
      <c r="V32" s="11">
        <v>89</v>
      </c>
      <c r="W32" s="9">
        <v>4</v>
      </c>
      <c r="X32" s="9">
        <v>4.3</v>
      </c>
      <c r="Y32" s="11">
        <v>60</v>
      </c>
      <c r="Z32" s="11">
        <v>103</v>
      </c>
      <c r="AA32" s="9">
        <v>119</v>
      </c>
      <c r="AB32" s="9">
        <v>106</v>
      </c>
      <c r="AC32" s="10">
        <v>0</v>
      </c>
      <c r="AD32" s="10">
        <v>8.6999999999999993</v>
      </c>
      <c r="AE32" s="76">
        <v>118.6</v>
      </c>
      <c r="AF32" s="76">
        <v>76.3</v>
      </c>
      <c r="AG32" s="10">
        <v>24</v>
      </c>
      <c r="AH32" s="77">
        <v>50</v>
      </c>
      <c r="AI32" s="9">
        <v>0.9</v>
      </c>
      <c r="AJ32" s="9">
        <v>1.3</v>
      </c>
      <c r="AK32" s="9">
        <f t="shared" si="0"/>
        <v>0.4</v>
      </c>
      <c r="AL32" s="78">
        <v>3.5</v>
      </c>
      <c r="AM32" s="10">
        <v>5.5</v>
      </c>
      <c r="AN32" s="9">
        <v>6.3</v>
      </c>
      <c r="AO32" s="9">
        <v>7.8</v>
      </c>
      <c r="AP32" s="9">
        <v>0</v>
      </c>
      <c r="AQ32" s="9">
        <v>71</v>
      </c>
      <c r="AR32" s="10">
        <v>9.3000000000000007</v>
      </c>
      <c r="AS32" s="10">
        <v>10.1</v>
      </c>
      <c r="AT32" s="10">
        <v>3.8</v>
      </c>
      <c r="AU32" s="10">
        <v>4.4000000000000004</v>
      </c>
      <c r="AV32" s="79">
        <v>60</v>
      </c>
      <c r="AW32" s="79">
        <v>71</v>
      </c>
      <c r="AX32" s="9">
        <v>142</v>
      </c>
      <c r="AY32" s="9">
        <v>146</v>
      </c>
      <c r="AZ32" s="10">
        <v>2</v>
      </c>
      <c r="BA32" s="10">
        <v>2.1</v>
      </c>
      <c r="BB32" s="9">
        <v>105</v>
      </c>
      <c r="BC32" s="9">
        <v>103</v>
      </c>
      <c r="BD32" s="23">
        <f t="shared" ref="BD32:BE32" si="33">1.86*(AX32+AT32)+1.15*(AV32/18)+(AG32/6)+14</f>
        <v>293.02133333333336</v>
      </c>
      <c r="BE32" s="23">
        <f t="shared" si="33"/>
        <v>306.61344444444444</v>
      </c>
      <c r="BF32" s="10">
        <v>0</v>
      </c>
      <c r="BG32" s="10">
        <v>4.8499999999999996</v>
      </c>
      <c r="BH32" s="9">
        <v>0</v>
      </c>
      <c r="BI32" s="9">
        <v>13.1</v>
      </c>
      <c r="BJ32" s="10">
        <v>0</v>
      </c>
      <c r="BK32" s="10">
        <v>40.299999999999997</v>
      </c>
      <c r="BL32" s="9">
        <v>0</v>
      </c>
      <c r="BM32" s="9">
        <v>83.1</v>
      </c>
      <c r="BN32" s="10">
        <v>0</v>
      </c>
      <c r="BO32" s="10">
        <v>27</v>
      </c>
      <c r="BP32" s="9">
        <v>0</v>
      </c>
      <c r="BQ32" s="9">
        <v>32.5</v>
      </c>
      <c r="BR32" s="10">
        <v>0</v>
      </c>
      <c r="BS32" s="10">
        <v>305</v>
      </c>
      <c r="BT32" s="9">
        <v>0</v>
      </c>
      <c r="BU32" s="9">
        <v>15.1</v>
      </c>
      <c r="BV32" s="10">
        <v>0</v>
      </c>
      <c r="BW32" s="10">
        <v>1.43</v>
      </c>
      <c r="BX32" s="9">
        <v>0</v>
      </c>
      <c r="BY32" s="9">
        <v>15.71</v>
      </c>
      <c r="BZ32" s="10">
        <v>0</v>
      </c>
      <c r="CA32" s="10">
        <v>80.900000000000006</v>
      </c>
      <c r="CB32" s="9">
        <v>0</v>
      </c>
      <c r="CC32" s="9">
        <v>13.4</v>
      </c>
      <c r="CD32" s="10">
        <v>0</v>
      </c>
      <c r="CE32" s="10">
        <v>5.2</v>
      </c>
      <c r="CF32" s="9">
        <v>0</v>
      </c>
      <c r="CG32" s="9">
        <v>0.4</v>
      </c>
      <c r="CH32" s="10">
        <v>0</v>
      </c>
      <c r="CI32" s="10">
        <v>0.1</v>
      </c>
      <c r="CJ32" s="59" t="b">
        <f t="shared" si="2"/>
        <v>1</v>
      </c>
      <c r="CK32" s="60" t="b">
        <f t="shared" si="3"/>
        <v>1</v>
      </c>
      <c r="CL32" s="4">
        <v>66.430000000000007</v>
      </c>
      <c r="CM32" s="25">
        <v>75.2</v>
      </c>
      <c r="CN32" s="25">
        <v>177.6</v>
      </c>
      <c r="CO32" s="4">
        <v>50.41</v>
      </c>
      <c r="CP32" s="25">
        <v>47.5</v>
      </c>
      <c r="CQ32" s="25">
        <v>46</v>
      </c>
      <c r="CR32" s="70">
        <v>8.9</v>
      </c>
      <c r="CS32" s="62"/>
      <c r="CT32" s="62"/>
      <c r="CU32" s="62"/>
      <c r="CV32" s="62"/>
      <c r="CW32" s="62"/>
      <c r="CX32" s="62"/>
    </row>
    <row r="33" spans="1:106" ht="15.75" customHeight="1">
      <c r="A33" s="15">
        <v>2018</v>
      </c>
      <c r="B33" s="41" t="s">
        <v>451</v>
      </c>
      <c r="C33" s="51" t="s">
        <v>121</v>
      </c>
      <c r="D33" s="58">
        <v>27</v>
      </c>
      <c r="E33" s="9">
        <v>79</v>
      </c>
      <c r="F33" s="58">
        <v>2</v>
      </c>
      <c r="G33" s="34" t="s">
        <v>97</v>
      </c>
      <c r="H33" s="35" t="s">
        <v>98</v>
      </c>
      <c r="I33" s="36" t="s">
        <v>99</v>
      </c>
      <c r="J33" s="18" t="s">
        <v>100</v>
      </c>
      <c r="K33" s="36">
        <v>25</v>
      </c>
      <c r="L33" s="35">
        <v>75</v>
      </c>
      <c r="M33" s="8">
        <v>979</v>
      </c>
      <c r="N33" s="8">
        <v>2274</v>
      </c>
      <c r="O33" s="9">
        <v>28</v>
      </c>
      <c r="P33" s="9">
        <v>64</v>
      </c>
      <c r="Q33" s="10">
        <v>2.2000000000000002</v>
      </c>
      <c r="R33" s="10">
        <v>2</v>
      </c>
      <c r="S33" s="9">
        <v>903</v>
      </c>
      <c r="T33" s="9">
        <v>1752</v>
      </c>
      <c r="U33" s="11">
        <v>97</v>
      </c>
      <c r="V33" s="11">
        <v>182</v>
      </c>
      <c r="W33" s="9">
        <v>3.8</v>
      </c>
      <c r="X33" s="9">
        <v>4.5</v>
      </c>
      <c r="Y33" s="11">
        <v>87</v>
      </c>
      <c r="Z33" s="11">
        <v>172</v>
      </c>
      <c r="AA33" s="9">
        <v>21</v>
      </c>
      <c r="AB33" s="9">
        <v>28</v>
      </c>
      <c r="AC33" s="10">
        <v>0</v>
      </c>
      <c r="AD33" s="10">
        <v>6</v>
      </c>
      <c r="AE33" s="76">
        <v>120</v>
      </c>
      <c r="AF33" s="76">
        <v>120</v>
      </c>
      <c r="AG33" s="10">
        <v>47</v>
      </c>
      <c r="AH33" s="77">
        <v>55</v>
      </c>
      <c r="AI33" s="9">
        <v>0.9</v>
      </c>
      <c r="AJ33" s="9">
        <v>0.9</v>
      </c>
      <c r="AK33" s="9">
        <f t="shared" si="0"/>
        <v>0</v>
      </c>
      <c r="AL33" s="78">
        <v>4.0999999999999996</v>
      </c>
      <c r="AM33" s="10">
        <v>5</v>
      </c>
      <c r="AN33" s="9">
        <v>6.4</v>
      </c>
      <c r="AO33" s="9">
        <v>8</v>
      </c>
      <c r="AP33" s="9">
        <v>0</v>
      </c>
      <c r="AQ33" s="9">
        <v>94</v>
      </c>
      <c r="AR33" s="10">
        <v>9.3000000000000007</v>
      </c>
      <c r="AS33" s="10">
        <v>10.4</v>
      </c>
      <c r="AT33" s="10">
        <v>4.9000000000000004</v>
      </c>
      <c r="AU33" s="10">
        <v>4.5999999999999996</v>
      </c>
      <c r="AV33" s="79">
        <v>83</v>
      </c>
      <c r="AW33" s="79">
        <v>92</v>
      </c>
      <c r="AX33" s="9">
        <v>142</v>
      </c>
      <c r="AY33" s="9">
        <v>140</v>
      </c>
      <c r="AZ33" s="10">
        <v>2.1</v>
      </c>
      <c r="BA33" s="10">
        <v>2</v>
      </c>
      <c r="BB33" s="9">
        <v>102</v>
      </c>
      <c r="BC33" s="9">
        <v>98</v>
      </c>
      <c r="BD33" s="23">
        <f t="shared" ref="BD33:BE33" si="34">1.86*(AX33+AT33)+1.15*(AV33/18)+(AG33/6)+14</f>
        <v>300.37011111111116</v>
      </c>
      <c r="BE33" s="23">
        <f t="shared" si="34"/>
        <v>298.0004444444445</v>
      </c>
      <c r="BF33" s="10">
        <v>4.45</v>
      </c>
      <c r="BG33" s="10">
        <v>4.6399999999999997</v>
      </c>
      <c r="BH33" s="9">
        <v>12.6</v>
      </c>
      <c r="BI33" s="9">
        <v>13.5</v>
      </c>
      <c r="BJ33" s="10">
        <v>40.299999999999997</v>
      </c>
      <c r="BK33" s="10">
        <v>41.6</v>
      </c>
      <c r="BL33" s="9">
        <v>90.6</v>
      </c>
      <c r="BM33" s="9">
        <v>89.7</v>
      </c>
      <c r="BN33" s="10">
        <v>48.3</v>
      </c>
      <c r="BO33" s="10">
        <v>29.1</v>
      </c>
      <c r="BP33" s="9">
        <v>31.3</v>
      </c>
      <c r="BQ33" s="9">
        <v>32.5</v>
      </c>
      <c r="BR33" s="10">
        <v>275</v>
      </c>
      <c r="BS33" s="10">
        <v>313</v>
      </c>
      <c r="BT33" s="9">
        <v>14</v>
      </c>
      <c r="BU33" s="9">
        <v>14.2</v>
      </c>
      <c r="BV33" s="10">
        <v>2</v>
      </c>
      <c r="BW33" s="10">
        <v>1.96</v>
      </c>
      <c r="BX33" s="9">
        <v>5.59</v>
      </c>
      <c r="BY33" s="9">
        <v>11.89</v>
      </c>
      <c r="BZ33" s="10">
        <v>46.9</v>
      </c>
      <c r="CA33" s="10">
        <v>89.5</v>
      </c>
      <c r="CB33" s="9">
        <v>41.7</v>
      </c>
      <c r="CC33" s="9">
        <v>5.0999999999999996</v>
      </c>
      <c r="CD33" s="10">
        <v>9.1</v>
      </c>
      <c r="CE33" s="10">
        <v>5.3</v>
      </c>
      <c r="CF33" s="9">
        <v>1.8</v>
      </c>
      <c r="CG33" s="9">
        <v>0</v>
      </c>
      <c r="CH33" s="10">
        <v>0.5</v>
      </c>
      <c r="CI33" s="10">
        <v>0.1</v>
      </c>
      <c r="CJ33" s="59" t="b">
        <f t="shared" si="2"/>
        <v>0</v>
      </c>
      <c r="CK33" s="60" t="b">
        <f t="shared" si="3"/>
        <v>1</v>
      </c>
      <c r="CL33" s="4">
        <v>73.040000000000006</v>
      </c>
      <c r="CM33" s="25">
        <v>78.900000000000006</v>
      </c>
      <c r="CN33" s="25">
        <v>181.5</v>
      </c>
      <c r="CO33" s="4">
        <v>50.48</v>
      </c>
      <c r="CP33" s="25">
        <v>47.5</v>
      </c>
      <c r="CQ33" s="25">
        <v>47.5</v>
      </c>
      <c r="CR33" s="70">
        <v>7.32</v>
      </c>
      <c r="CS33" s="62"/>
      <c r="CT33" s="62"/>
      <c r="CU33" s="62"/>
      <c r="CV33" s="62"/>
      <c r="CW33" s="62"/>
      <c r="CX33" s="62"/>
    </row>
    <row r="34" spans="1:106" ht="15.75" customHeight="1">
      <c r="A34" s="15">
        <v>2018</v>
      </c>
      <c r="B34" s="41" t="s">
        <v>451</v>
      </c>
      <c r="C34" s="51" t="s">
        <v>122</v>
      </c>
      <c r="D34" s="12">
        <v>25</v>
      </c>
      <c r="E34" s="12">
        <v>90</v>
      </c>
      <c r="F34" s="12">
        <v>1</v>
      </c>
      <c r="G34" s="17" t="s">
        <v>106</v>
      </c>
      <c r="H34" s="18" t="s">
        <v>107</v>
      </c>
      <c r="I34" s="19" t="s">
        <v>103</v>
      </c>
      <c r="J34" s="18" t="s">
        <v>104</v>
      </c>
      <c r="K34" s="19">
        <v>25</v>
      </c>
      <c r="L34" s="18">
        <v>75</v>
      </c>
      <c r="M34" s="8">
        <v>589</v>
      </c>
      <c r="N34" s="8">
        <v>1538</v>
      </c>
      <c r="O34" s="9">
        <v>26</v>
      </c>
      <c r="P34" s="9">
        <v>50</v>
      </c>
      <c r="Q34" s="10">
        <v>1.9</v>
      </c>
      <c r="R34" s="10">
        <v>2.8</v>
      </c>
      <c r="S34" s="9">
        <v>687</v>
      </c>
      <c r="T34" s="9">
        <v>1093</v>
      </c>
      <c r="U34" s="11">
        <v>64</v>
      </c>
      <c r="V34" s="11">
        <v>114</v>
      </c>
      <c r="W34" s="9">
        <v>4.0999999999999996</v>
      </c>
      <c r="X34" s="9">
        <v>4.7</v>
      </c>
      <c r="Y34" s="11">
        <v>76</v>
      </c>
      <c r="Z34" s="11">
        <v>128</v>
      </c>
      <c r="AA34" s="9">
        <v>35</v>
      </c>
      <c r="AB34" s="9">
        <v>52</v>
      </c>
      <c r="AC34" s="10">
        <v>0</v>
      </c>
      <c r="AD34" s="10">
        <v>6.8</v>
      </c>
      <c r="AE34" s="76">
        <v>107.1</v>
      </c>
      <c r="AF34" s="76">
        <v>78.2</v>
      </c>
      <c r="AG34" s="10">
        <v>43</v>
      </c>
      <c r="AH34" s="77">
        <v>58</v>
      </c>
      <c r="AI34" s="9">
        <v>1</v>
      </c>
      <c r="AJ34" s="9">
        <v>1.3</v>
      </c>
      <c r="AK34" s="9">
        <f t="shared" si="0"/>
        <v>0.30000000000000004</v>
      </c>
      <c r="AL34" s="78">
        <v>3.7</v>
      </c>
      <c r="AM34" s="10">
        <v>5.5</v>
      </c>
      <c r="AN34" s="9">
        <v>7.3</v>
      </c>
      <c r="AO34" s="9">
        <v>8.6999999999999993</v>
      </c>
      <c r="AP34" s="9">
        <v>0</v>
      </c>
      <c r="AQ34" s="9">
        <v>45</v>
      </c>
      <c r="AR34" s="10">
        <v>9.1999999999999993</v>
      </c>
      <c r="AS34" s="10">
        <v>10.6</v>
      </c>
      <c r="AT34" s="10">
        <v>4.5</v>
      </c>
      <c r="AU34" s="10">
        <v>4.5999999999999996</v>
      </c>
      <c r="AV34" s="79">
        <v>86</v>
      </c>
      <c r="AW34" s="79">
        <v>67</v>
      </c>
      <c r="AX34" s="9">
        <v>140</v>
      </c>
      <c r="AY34" s="9">
        <v>146</v>
      </c>
      <c r="AZ34" s="10">
        <v>1.9</v>
      </c>
      <c r="BA34" s="10">
        <v>2</v>
      </c>
      <c r="BB34" s="9">
        <v>105</v>
      </c>
      <c r="BC34" s="9">
        <v>104</v>
      </c>
      <c r="BD34" s="23">
        <f t="shared" ref="BD34:BE34" si="35">1.86*(AX34+AT34)+1.15*(AV34/18)+(AG34/6)+14</f>
        <v>295.43111111111119</v>
      </c>
      <c r="BE34" s="23">
        <f t="shared" si="35"/>
        <v>308.06322222222224</v>
      </c>
      <c r="BF34" s="10">
        <v>4.34</v>
      </c>
      <c r="BG34" s="10">
        <v>4.3899999999999997</v>
      </c>
      <c r="BH34" s="9">
        <v>12.8</v>
      </c>
      <c r="BI34" s="9">
        <v>13.1</v>
      </c>
      <c r="BJ34" s="10">
        <v>38.1</v>
      </c>
      <c r="BK34" s="10">
        <v>38.4</v>
      </c>
      <c r="BL34" s="9">
        <v>87.8</v>
      </c>
      <c r="BM34" s="9">
        <v>87.5</v>
      </c>
      <c r="BN34" s="10">
        <v>29.5</v>
      </c>
      <c r="BO34" s="10">
        <v>29.8</v>
      </c>
      <c r="BP34" s="9">
        <v>33.6</v>
      </c>
      <c r="BQ34" s="9">
        <v>34.1</v>
      </c>
      <c r="BR34" s="10">
        <v>319</v>
      </c>
      <c r="BS34" s="10">
        <v>385</v>
      </c>
      <c r="BT34" s="9">
        <v>12.8</v>
      </c>
      <c r="BU34" s="9">
        <v>13.2</v>
      </c>
      <c r="BV34" s="10">
        <v>1.24</v>
      </c>
      <c r="BW34" s="10">
        <v>1.29</v>
      </c>
      <c r="BX34" s="9">
        <v>7.24</v>
      </c>
      <c r="BY34" s="9">
        <v>15.27</v>
      </c>
      <c r="BZ34" s="10">
        <v>60</v>
      </c>
      <c r="CA34" s="10">
        <v>82.4</v>
      </c>
      <c r="CB34" s="9">
        <v>26.9</v>
      </c>
      <c r="CC34" s="9">
        <v>9.1999999999999993</v>
      </c>
      <c r="CD34" s="10">
        <v>7.6</v>
      </c>
      <c r="CE34" s="10">
        <v>8.1</v>
      </c>
      <c r="CF34" s="9">
        <v>4.8</v>
      </c>
      <c r="CG34" s="9">
        <v>0.1</v>
      </c>
      <c r="CH34" s="10">
        <v>0.7</v>
      </c>
      <c r="CI34" s="10">
        <v>0.2</v>
      </c>
      <c r="CJ34" s="2" t="b">
        <f t="shared" si="2"/>
        <v>1</v>
      </c>
      <c r="CK34" s="24" t="b">
        <f t="shared" si="3"/>
        <v>1</v>
      </c>
      <c r="CL34" s="4">
        <v>80</v>
      </c>
      <c r="CM34" s="25">
        <v>85.7</v>
      </c>
      <c r="CN34" s="25">
        <v>185</v>
      </c>
      <c r="CO34" s="4">
        <v>50.84</v>
      </c>
      <c r="CP34" s="25">
        <v>50</v>
      </c>
      <c r="CQ34" s="25">
        <v>50</v>
      </c>
      <c r="CR34" s="70">
        <v>7.22</v>
      </c>
      <c r="CS34" s="62"/>
      <c r="CT34" s="62"/>
      <c r="CU34" s="62"/>
      <c r="CV34" s="62"/>
      <c r="CW34" s="62"/>
      <c r="CX34" s="62"/>
    </row>
    <row r="35" spans="1:106" ht="15.75" customHeight="1">
      <c r="A35" s="15">
        <v>2018</v>
      </c>
      <c r="B35" s="41" t="s">
        <v>451</v>
      </c>
      <c r="C35" s="51" t="s">
        <v>123</v>
      </c>
      <c r="D35" s="12">
        <v>28</v>
      </c>
      <c r="E35" s="12">
        <v>77</v>
      </c>
      <c r="F35" s="12">
        <v>2</v>
      </c>
      <c r="G35" s="61" t="s">
        <v>102</v>
      </c>
      <c r="H35" s="18" t="s">
        <v>98</v>
      </c>
      <c r="I35" s="19" t="s">
        <v>99</v>
      </c>
      <c r="J35" s="18" t="s">
        <v>104</v>
      </c>
      <c r="K35" s="19">
        <v>212.5</v>
      </c>
      <c r="L35" s="18">
        <v>-112.5</v>
      </c>
      <c r="M35" s="8">
        <v>316</v>
      </c>
      <c r="N35" s="8">
        <v>1048</v>
      </c>
      <c r="O35" s="9">
        <v>47</v>
      </c>
      <c r="P35" s="9">
        <v>47</v>
      </c>
      <c r="Q35" s="10">
        <v>1.2</v>
      </c>
      <c r="R35" s="10">
        <v>4</v>
      </c>
      <c r="S35" s="9">
        <v>816</v>
      </c>
      <c r="T35" s="9">
        <v>1581</v>
      </c>
      <c r="U35" s="11">
        <v>79</v>
      </c>
      <c r="V35" s="11">
        <v>102</v>
      </c>
      <c r="W35" s="9">
        <v>4.2</v>
      </c>
      <c r="X35" s="9">
        <v>4.8</v>
      </c>
      <c r="Y35" s="11">
        <v>155</v>
      </c>
      <c r="Z35" s="11">
        <v>127</v>
      </c>
      <c r="AA35" s="9">
        <v>135</v>
      </c>
      <c r="AB35" s="9">
        <v>109</v>
      </c>
      <c r="AC35" s="10">
        <v>0</v>
      </c>
      <c r="AD35" s="10">
        <v>8.3000000000000007</v>
      </c>
      <c r="AE35" s="76">
        <v>118.6</v>
      </c>
      <c r="AF35" s="76">
        <v>84</v>
      </c>
      <c r="AG35" s="10">
        <v>37</v>
      </c>
      <c r="AH35" s="77">
        <v>54</v>
      </c>
      <c r="AI35" s="9">
        <v>0.9</v>
      </c>
      <c r="AJ35" s="9">
        <v>1.2</v>
      </c>
      <c r="AK35" s="9">
        <f t="shared" si="0"/>
        <v>0.29999999999999993</v>
      </c>
      <c r="AL35" s="78">
        <v>5.0999999999999996</v>
      </c>
      <c r="AM35" s="10">
        <v>5.8</v>
      </c>
      <c r="AN35" s="4">
        <v>6.9</v>
      </c>
      <c r="AO35" s="4">
        <v>7.9</v>
      </c>
      <c r="AP35" s="9">
        <v>0</v>
      </c>
      <c r="AQ35" s="9">
        <v>156</v>
      </c>
      <c r="AR35" s="10">
        <v>9.1999999999999993</v>
      </c>
      <c r="AS35" s="10">
        <v>10.199999999999999</v>
      </c>
      <c r="AT35" s="10">
        <v>4.8</v>
      </c>
      <c r="AU35" s="10">
        <v>4.9000000000000004</v>
      </c>
      <c r="AV35" s="79">
        <v>91</v>
      </c>
      <c r="AW35" s="79">
        <v>32</v>
      </c>
      <c r="AX35" s="9">
        <v>145</v>
      </c>
      <c r="AY35" s="9">
        <v>147</v>
      </c>
      <c r="AZ35" s="10">
        <v>2.1</v>
      </c>
      <c r="BA35" s="10">
        <v>2</v>
      </c>
      <c r="BB35" s="9">
        <v>104</v>
      </c>
      <c r="BC35" s="9">
        <v>103</v>
      </c>
      <c r="BD35" s="23">
        <f t="shared" ref="BD35:BE35" si="36">1.86*(AX35+AT35)+1.15*(AV35/18)+(AG35/6)+14</f>
        <v>304.6085555555556</v>
      </c>
      <c r="BE35" s="23">
        <f t="shared" si="36"/>
        <v>307.57844444444447</v>
      </c>
      <c r="BF35" s="10">
        <v>4.3099999999999996</v>
      </c>
      <c r="BG35" s="10">
        <v>4.32</v>
      </c>
      <c r="BH35" s="9">
        <v>13.4</v>
      </c>
      <c r="BI35" s="9">
        <v>13.8</v>
      </c>
      <c r="BJ35" s="10">
        <v>40.700000000000003</v>
      </c>
      <c r="BK35" s="10">
        <v>40.700000000000003</v>
      </c>
      <c r="BL35" s="9">
        <v>94.4</v>
      </c>
      <c r="BM35" s="9">
        <v>94.2</v>
      </c>
      <c r="BN35" s="10">
        <v>31.1</v>
      </c>
      <c r="BO35" s="10">
        <v>31.9</v>
      </c>
      <c r="BP35" s="9">
        <v>32.9</v>
      </c>
      <c r="BQ35" s="9">
        <v>33.9</v>
      </c>
      <c r="BR35" s="10">
        <v>229</v>
      </c>
      <c r="BS35" s="10">
        <v>286</v>
      </c>
      <c r="BT35" s="9">
        <v>13.8</v>
      </c>
      <c r="BU35" s="9">
        <v>14.1</v>
      </c>
      <c r="BV35" s="10">
        <v>2.16</v>
      </c>
      <c r="BW35" s="10">
        <v>2.4500000000000002</v>
      </c>
      <c r="BX35" s="9">
        <v>6.36</v>
      </c>
      <c r="BY35" s="9">
        <v>13.19</v>
      </c>
      <c r="BZ35" s="10">
        <v>57.7</v>
      </c>
      <c r="CA35" s="10">
        <v>76.8</v>
      </c>
      <c r="CB35" s="9">
        <v>29.1</v>
      </c>
      <c r="CC35" s="9">
        <v>14.9</v>
      </c>
      <c r="CD35" s="10">
        <v>11</v>
      </c>
      <c r="CE35" s="10">
        <v>8.1</v>
      </c>
      <c r="CF35" s="9">
        <v>2</v>
      </c>
      <c r="CG35" s="9">
        <v>0.1</v>
      </c>
      <c r="CH35" s="10">
        <v>0.2</v>
      </c>
      <c r="CI35" s="10">
        <v>0.1</v>
      </c>
      <c r="CJ35" s="2" t="b">
        <f t="shared" si="2"/>
        <v>1</v>
      </c>
      <c r="CK35" s="24" t="b">
        <f t="shared" si="3"/>
        <v>1</v>
      </c>
      <c r="CL35" s="4">
        <v>69.06</v>
      </c>
      <c r="CM35" s="25">
        <v>78.599999999999994</v>
      </c>
      <c r="CN35" s="25">
        <v>179</v>
      </c>
      <c r="CO35" s="4">
        <v>51.18</v>
      </c>
      <c r="CP35" s="25">
        <v>50</v>
      </c>
      <c r="CQ35" s="25">
        <v>44</v>
      </c>
      <c r="CR35" s="70">
        <v>9.9700000000000006</v>
      </c>
      <c r="CS35" s="62"/>
      <c r="CT35" s="62"/>
      <c r="CU35" s="62"/>
      <c r="CV35" s="62"/>
      <c r="CW35" s="62"/>
      <c r="CX35" s="62"/>
    </row>
    <row r="36" spans="1:106" ht="15.75" customHeight="1">
      <c r="A36" s="15">
        <v>2018</v>
      </c>
      <c r="B36" s="41" t="s">
        <v>451</v>
      </c>
      <c r="C36" s="51" t="s">
        <v>124</v>
      </c>
      <c r="D36" s="12">
        <v>29</v>
      </c>
      <c r="E36" s="12">
        <v>81</v>
      </c>
      <c r="F36" s="12">
        <v>1</v>
      </c>
      <c r="G36" s="56" t="s">
        <v>112</v>
      </c>
      <c r="H36" s="43" t="s">
        <v>112</v>
      </c>
      <c r="I36" s="42" t="s">
        <v>112</v>
      </c>
      <c r="J36" s="43" t="s">
        <v>112</v>
      </c>
      <c r="K36" s="42" t="s">
        <v>112</v>
      </c>
      <c r="L36" s="63" t="s">
        <v>112</v>
      </c>
      <c r="M36" s="8">
        <v>731</v>
      </c>
      <c r="N36" s="8">
        <v>3200</v>
      </c>
      <c r="O36" s="9">
        <v>31</v>
      </c>
      <c r="P36" s="9">
        <v>102</v>
      </c>
      <c r="Q36" s="10">
        <v>1.3</v>
      </c>
      <c r="R36" s="10">
        <v>2.2999999999999998</v>
      </c>
      <c r="S36" s="9">
        <v>1221</v>
      </c>
      <c r="T36" s="9">
        <v>2672</v>
      </c>
      <c r="U36" s="11">
        <v>96</v>
      </c>
      <c r="V36" s="11">
        <v>301</v>
      </c>
      <c r="W36" s="9">
        <v>4</v>
      </c>
      <c r="X36" s="9">
        <v>4.3</v>
      </c>
      <c r="Y36" s="11">
        <v>101</v>
      </c>
      <c r="Z36" s="11">
        <v>148</v>
      </c>
      <c r="AA36" s="9">
        <v>37</v>
      </c>
      <c r="AB36" s="9">
        <v>36</v>
      </c>
      <c r="AC36" s="10">
        <v>0</v>
      </c>
      <c r="AD36" s="10">
        <v>5.8</v>
      </c>
      <c r="AE36" s="76">
        <v>127.9</v>
      </c>
      <c r="AF36" s="76">
        <v>104.5</v>
      </c>
      <c r="AG36" s="10">
        <v>31</v>
      </c>
      <c r="AH36" s="77">
        <v>55</v>
      </c>
      <c r="AI36" s="9">
        <v>0.7</v>
      </c>
      <c r="AJ36" s="9">
        <v>1</v>
      </c>
      <c r="AK36" s="9">
        <f t="shared" si="0"/>
        <v>0.30000000000000004</v>
      </c>
      <c r="AL36" s="78">
        <v>3.4</v>
      </c>
      <c r="AM36" s="10">
        <v>5.0999999999999996</v>
      </c>
      <c r="AN36" s="4">
        <v>6.7</v>
      </c>
      <c r="AO36" s="4">
        <v>7.8</v>
      </c>
      <c r="AP36" s="9">
        <v>0</v>
      </c>
      <c r="AQ36" s="9">
        <v>39</v>
      </c>
      <c r="AR36" s="10">
        <v>8.9</v>
      </c>
      <c r="AS36" s="10">
        <v>9.6999999999999993</v>
      </c>
      <c r="AT36" s="10">
        <v>3.4</v>
      </c>
      <c r="AU36" s="10">
        <v>5.0999999999999996</v>
      </c>
      <c r="AV36" s="79">
        <v>93</v>
      </c>
      <c r="AW36" s="79">
        <v>97</v>
      </c>
      <c r="AX36" s="9">
        <v>143</v>
      </c>
      <c r="AY36" s="9">
        <v>141</v>
      </c>
      <c r="AZ36" s="10">
        <v>1.3</v>
      </c>
      <c r="BA36" s="10">
        <v>1.9</v>
      </c>
      <c r="BB36" s="9">
        <v>102</v>
      </c>
      <c r="BC36" s="9">
        <v>99</v>
      </c>
      <c r="BD36" s="23">
        <f t="shared" ref="BD36:BE36" si="37">1.86*(AX36+AT36)+1.15*(AV36/18)+(AG36/6)+14</f>
        <v>297.41233333333338</v>
      </c>
      <c r="BE36" s="23">
        <f t="shared" si="37"/>
        <v>301.10988888888886</v>
      </c>
      <c r="BF36" s="10">
        <v>4.09</v>
      </c>
      <c r="BG36" s="10">
        <v>3.97</v>
      </c>
      <c r="BH36" s="9">
        <v>12.5</v>
      </c>
      <c r="BI36" s="9">
        <v>12.1</v>
      </c>
      <c r="BJ36" s="10">
        <v>38.4</v>
      </c>
      <c r="BK36" s="10">
        <v>36.5</v>
      </c>
      <c r="BL36" s="9">
        <v>93.9</v>
      </c>
      <c r="BM36" s="9">
        <v>91.9</v>
      </c>
      <c r="BN36" s="10">
        <v>30.6</v>
      </c>
      <c r="BO36" s="10">
        <v>30.5</v>
      </c>
      <c r="BP36" s="9">
        <v>32.6</v>
      </c>
      <c r="BQ36" s="9">
        <v>33.200000000000003</v>
      </c>
      <c r="BR36" s="10">
        <v>286</v>
      </c>
      <c r="BS36" s="10">
        <v>338</v>
      </c>
      <c r="BT36" s="9">
        <v>14.8</v>
      </c>
      <c r="BU36" s="9">
        <v>14</v>
      </c>
      <c r="BV36" s="10">
        <v>1.52</v>
      </c>
      <c r="BW36" s="10">
        <v>0.93</v>
      </c>
      <c r="BX36" s="9">
        <v>4.78</v>
      </c>
      <c r="BY36" s="9">
        <v>10.38</v>
      </c>
      <c r="BZ36" s="10">
        <v>62</v>
      </c>
      <c r="CA36" s="10">
        <v>80</v>
      </c>
      <c r="CB36" s="9">
        <v>26.4</v>
      </c>
      <c r="CC36" s="9">
        <v>11.8</v>
      </c>
      <c r="CD36" s="10">
        <v>7.9</v>
      </c>
      <c r="CE36" s="10">
        <v>8.1</v>
      </c>
      <c r="CF36" s="9">
        <v>3.3</v>
      </c>
      <c r="CG36" s="9">
        <v>0</v>
      </c>
      <c r="CH36" s="10">
        <v>0.4</v>
      </c>
      <c r="CI36" s="10">
        <v>0.1</v>
      </c>
      <c r="CJ36" s="2" t="b">
        <f t="shared" si="2"/>
        <v>1</v>
      </c>
      <c r="CK36" s="24" t="b">
        <f t="shared" si="3"/>
        <v>1</v>
      </c>
      <c r="CL36" s="4">
        <v>70.709999999999994</v>
      </c>
      <c r="CM36" s="25">
        <v>81.5</v>
      </c>
      <c r="CN36" s="25">
        <v>175</v>
      </c>
      <c r="CO36" s="4">
        <v>47.46</v>
      </c>
      <c r="CP36" s="25">
        <v>49.5</v>
      </c>
      <c r="CQ36" s="25">
        <v>41</v>
      </c>
      <c r="CR36" s="70">
        <v>11.47</v>
      </c>
      <c r="CS36" s="62"/>
      <c r="CT36" s="62"/>
      <c r="CU36" s="62"/>
      <c r="CV36" s="62"/>
      <c r="CW36" s="62"/>
      <c r="CX36" s="62"/>
    </row>
    <row r="37" spans="1:106" ht="15.75" customHeight="1">
      <c r="A37" s="15">
        <v>2018</v>
      </c>
      <c r="B37" s="41" t="s">
        <v>451</v>
      </c>
      <c r="C37" s="51" t="s">
        <v>126</v>
      </c>
      <c r="D37" s="12">
        <v>29</v>
      </c>
      <c r="E37" s="12">
        <v>83</v>
      </c>
      <c r="F37" s="12">
        <v>0</v>
      </c>
      <c r="G37" s="68" t="s">
        <v>112</v>
      </c>
      <c r="H37" s="69" t="s">
        <v>112</v>
      </c>
      <c r="I37" s="69" t="s">
        <v>112</v>
      </c>
      <c r="J37" s="69" t="s">
        <v>112</v>
      </c>
      <c r="K37" s="69" t="s">
        <v>112</v>
      </c>
      <c r="L37" s="69" t="s">
        <v>112</v>
      </c>
      <c r="M37" s="8">
        <v>261</v>
      </c>
      <c r="N37" s="8">
        <v>843</v>
      </c>
      <c r="O37" s="9">
        <v>17</v>
      </c>
      <c r="P37" s="9">
        <v>36</v>
      </c>
      <c r="Q37" s="10">
        <v>1.7</v>
      </c>
      <c r="R37" s="10">
        <v>4.3</v>
      </c>
      <c r="S37" s="9">
        <v>476</v>
      </c>
      <c r="T37" s="9">
        <v>854</v>
      </c>
      <c r="U37" s="11">
        <v>36</v>
      </c>
      <c r="V37" s="11">
        <v>65</v>
      </c>
      <c r="W37" s="9">
        <v>4.5</v>
      </c>
      <c r="X37" s="9">
        <v>4.5999999999999996</v>
      </c>
      <c r="Y37" s="11">
        <v>46</v>
      </c>
      <c r="Z37" s="11">
        <v>74</v>
      </c>
      <c r="AA37" s="9">
        <v>21</v>
      </c>
      <c r="AB37" s="9">
        <v>28</v>
      </c>
      <c r="AC37" s="10">
        <v>0</v>
      </c>
      <c r="AD37" s="10">
        <v>5</v>
      </c>
      <c r="AE37" s="76">
        <v>122.9</v>
      </c>
      <c r="AF37" s="76">
        <v>104.5</v>
      </c>
      <c r="AG37" s="10">
        <v>34</v>
      </c>
      <c r="AH37" s="77">
        <v>46</v>
      </c>
      <c r="AI37" s="9">
        <v>0.8</v>
      </c>
      <c r="AJ37" s="9">
        <v>1</v>
      </c>
      <c r="AK37" s="9">
        <f t="shared" si="0"/>
        <v>0.19999999999999996</v>
      </c>
      <c r="AL37" s="78">
        <v>3.6</v>
      </c>
      <c r="AM37" s="10">
        <v>5.2</v>
      </c>
      <c r="AN37" s="4">
        <v>7.3</v>
      </c>
      <c r="AO37" s="4">
        <v>8</v>
      </c>
      <c r="AP37" s="9">
        <v>0</v>
      </c>
      <c r="AQ37" s="9">
        <v>42</v>
      </c>
      <c r="AR37" s="10">
        <v>9.6</v>
      </c>
      <c r="AS37" s="10">
        <v>9.9</v>
      </c>
      <c r="AT37" s="10">
        <v>5</v>
      </c>
      <c r="AU37" s="10">
        <v>4.8</v>
      </c>
      <c r="AV37" s="79">
        <v>86</v>
      </c>
      <c r="AW37" s="79">
        <v>115</v>
      </c>
      <c r="AX37" s="9">
        <v>144</v>
      </c>
      <c r="AY37" s="9">
        <v>144</v>
      </c>
      <c r="AZ37" s="10">
        <v>2.2000000000000002</v>
      </c>
      <c r="BA37" s="10">
        <v>1.8</v>
      </c>
      <c r="BB37" s="9">
        <v>103</v>
      </c>
      <c r="BC37" s="9">
        <v>103</v>
      </c>
      <c r="BD37" s="23">
        <f t="shared" ref="BD37:BE37" si="38">1.86*(AX37+AT37)+1.15*(AV37/18)+(AG37/6)+14</f>
        <v>302.30111111111114</v>
      </c>
      <c r="BE37" s="23">
        <f t="shared" si="38"/>
        <v>305.78188888888894</v>
      </c>
      <c r="BF37" s="10">
        <v>4.6100000000000003</v>
      </c>
      <c r="BG37" s="10">
        <v>4.1100000000000003</v>
      </c>
      <c r="BH37" s="9">
        <v>14.1</v>
      </c>
      <c r="BI37" s="9">
        <v>12.6</v>
      </c>
      <c r="BJ37" s="10">
        <v>42.1</v>
      </c>
      <c r="BK37" s="10">
        <v>37.5</v>
      </c>
      <c r="BL37" s="9">
        <v>91.3</v>
      </c>
      <c r="BM37" s="9">
        <v>91.2</v>
      </c>
      <c r="BN37" s="10">
        <v>30.6</v>
      </c>
      <c r="BO37" s="10">
        <v>30.7</v>
      </c>
      <c r="BP37" s="9">
        <v>33.5</v>
      </c>
      <c r="BQ37" s="9">
        <v>33.6</v>
      </c>
      <c r="BR37" s="10">
        <v>365</v>
      </c>
      <c r="BS37" s="10">
        <v>403</v>
      </c>
      <c r="BT37" s="9">
        <v>13.1</v>
      </c>
      <c r="BU37" s="9">
        <v>13.1</v>
      </c>
      <c r="BV37" s="10">
        <v>1.43</v>
      </c>
      <c r="BW37" s="10">
        <v>1.37</v>
      </c>
      <c r="BX37" s="9">
        <v>6.24</v>
      </c>
      <c r="BY37" s="9">
        <v>15.92</v>
      </c>
      <c r="BZ37" s="10">
        <v>57.3</v>
      </c>
      <c r="CA37" s="10">
        <v>78.2</v>
      </c>
      <c r="CB37" s="9">
        <v>30.6</v>
      </c>
      <c r="CC37" s="9">
        <v>12.9</v>
      </c>
      <c r="CD37" s="10">
        <v>9</v>
      </c>
      <c r="CE37" s="10">
        <v>8.6999999999999993</v>
      </c>
      <c r="CF37" s="9">
        <v>2.6</v>
      </c>
      <c r="CG37" s="9">
        <v>0</v>
      </c>
      <c r="CH37" s="10">
        <v>0.5</v>
      </c>
      <c r="CI37" s="10">
        <v>0.2</v>
      </c>
      <c r="CJ37" s="2" t="b">
        <f t="shared" si="2"/>
        <v>0</v>
      </c>
      <c r="CK37" s="24" t="b">
        <f t="shared" si="3"/>
        <v>0</v>
      </c>
      <c r="CL37" s="4">
        <v>73.13</v>
      </c>
      <c r="CM37" s="25">
        <v>81.900000000000006</v>
      </c>
      <c r="CN37" s="25">
        <v>180.5</v>
      </c>
      <c r="CO37" s="4">
        <v>49.51</v>
      </c>
      <c r="CP37" s="25">
        <v>44.5</v>
      </c>
      <c r="CQ37" s="25">
        <v>46.5</v>
      </c>
      <c r="CR37" s="70">
        <v>11.1</v>
      </c>
      <c r="CS37" s="62"/>
      <c r="CT37" s="62"/>
      <c r="CU37" s="62"/>
      <c r="CV37" s="62"/>
      <c r="CW37" s="62"/>
      <c r="CX37" s="62"/>
      <c r="CZ37" s="85"/>
      <c r="DA37" s="85"/>
      <c r="DB37" s="85"/>
    </row>
    <row r="38" spans="1:106" ht="15.75" customHeight="1">
      <c r="A38" s="15">
        <v>2018</v>
      </c>
      <c r="B38" s="41" t="s">
        <v>451</v>
      </c>
      <c r="C38" s="51" t="s">
        <v>127</v>
      </c>
      <c r="D38" s="12">
        <v>28</v>
      </c>
      <c r="E38" s="12">
        <v>81</v>
      </c>
      <c r="F38" s="12">
        <v>1</v>
      </c>
      <c r="G38" s="68" t="s">
        <v>112</v>
      </c>
      <c r="H38" s="69" t="s">
        <v>112</v>
      </c>
      <c r="I38" s="69" t="s">
        <v>112</v>
      </c>
      <c r="J38" s="69" t="s">
        <v>112</v>
      </c>
      <c r="K38" s="69" t="s">
        <v>112</v>
      </c>
      <c r="L38" s="69" t="s">
        <v>112</v>
      </c>
      <c r="M38" s="8">
        <v>274</v>
      </c>
      <c r="N38" s="8">
        <v>1224</v>
      </c>
      <c r="O38" s="9">
        <v>19</v>
      </c>
      <c r="P38" s="9">
        <v>48</v>
      </c>
      <c r="Q38" s="10">
        <v>1.7</v>
      </c>
      <c r="R38" s="10">
        <v>2.4</v>
      </c>
      <c r="S38" s="9">
        <v>643</v>
      </c>
      <c r="T38" s="9">
        <v>1211</v>
      </c>
      <c r="U38" s="11">
        <v>51</v>
      </c>
      <c r="V38" s="11">
        <v>99</v>
      </c>
      <c r="W38" s="9">
        <v>4.5</v>
      </c>
      <c r="X38" s="9">
        <v>4.4000000000000004</v>
      </c>
      <c r="Y38" s="11">
        <v>37</v>
      </c>
      <c r="Z38" s="11">
        <v>55</v>
      </c>
      <c r="AA38" s="9">
        <v>12</v>
      </c>
      <c r="AB38" s="9">
        <v>15</v>
      </c>
      <c r="AC38" s="10">
        <v>0</v>
      </c>
      <c r="AD38" s="10">
        <v>7.2</v>
      </c>
      <c r="AE38" s="76">
        <v>118.6</v>
      </c>
      <c r="AF38" s="76">
        <v>93.2</v>
      </c>
      <c r="AG38" s="10">
        <v>24</v>
      </c>
      <c r="AH38" s="77">
        <v>46</v>
      </c>
      <c r="AI38" s="9">
        <v>0.9</v>
      </c>
      <c r="AJ38" s="9">
        <v>1.1000000000000001</v>
      </c>
      <c r="AK38" s="9">
        <f t="shared" si="0"/>
        <v>0.20000000000000007</v>
      </c>
      <c r="AL38" s="78">
        <v>4.2</v>
      </c>
      <c r="AM38" s="10">
        <v>4.3</v>
      </c>
      <c r="AN38" s="4">
        <v>7.5</v>
      </c>
      <c r="AO38" s="4">
        <v>8.1</v>
      </c>
      <c r="AP38" s="9">
        <v>0</v>
      </c>
      <c r="AQ38" s="9">
        <v>107</v>
      </c>
      <c r="AR38" s="10">
        <v>9.8000000000000007</v>
      </c>
      <c r="AS38" s="10">
        <v>10</v>
      </c>
      <c r="AT38" s="10">
        <v>4.5</v>
      </c>
      <c r="AU38" s="10">
        <v>4.9000000000000004</v>
      </c>
      <c r="AV38" s="79">
        <v>61</v>
      </c>
      <c r="AW38" s="79">
        <v>97</v>
      </c>
      <c r="AX38" s="9">
        <v>144</v>
      </c>
      <c r="AY38" s="9">
        <v>144</v>
      </c>
      <c r="AZ38" s="10">
        <v>2.2999999999999998</v>
      </c>
      <c r="BA38" s="10">
        <v>1.9</v>
      </c>
      <c r="BB38" s="9">
        <v>101</v>
      </c>
      <c r="BC38" s="9">
        <v>102</v>
      </c>
      <c r="BD38" s="23">
        <f t="shared" ref="BD38:BE38" si="39">1.86*(AX38+AT38)+1.15*(AV38/18)+(AG38/6)+14</f>
        <v>298.10722222222228</v>
      </c>
      <c r="BE38" s="23">
        <f t="shared" si="39"/>
        <v>304.81788888888889</v>
      </c>
      <c r="BF38" s="10">
        <v>4.6900000000000004</v>
      </c>
      <c r="BG38" s="10">
        <v>4.4000000000000004</v>
      </c>
      <c r="BH38" s="9">
        <v>13.9</v>
      </c>
      <c r="BI38" s="9">
        <v>12.9</v>
      </c>
      <c r="BJ38" s="10">
        <v>43.1</v>
      </c>
      <c r="BK38" s="10">
        <v>39</v>
      </c>
      <c r="BL38" s="9">
        <v>90</v>
      </c>
      <c r="BM38" s="9">
        <v>88.6</v>
      </c>
      <c r="BN38" s="10">
        <v>29</v>
      </c>
      <c r="BO38" s="10">
        <v>29.3</v>
      </c>
      <c r="BP38" s="9">
        <v>32.299999999999997</v>
      </c>
      <c r="BQ38" s="9">
        <v>33.1</v>
      </c>
      <c r="BR38" s="10">
        <v>331</v>
      </c>
      <c r="BS38" s="10">
        <v>377</v>
      </c>
      <c r="BT38" s="9">
        <v>13.8</v>
      </c>
      <c r="BU38" s="9">
        <v>13.8</v>
      </c>
      <c r="BV38" s="10">
        <v>1.46</v>
      </c>
      <c r="BW38" s="10">
        <v>1.18</v>
      </c>
      <c r="BX38" s="9">
        <v>4.78</v>
      </c>
      <c r="BY38" s="9">
        <v>8.25</v>
      </c>
      <c r="BZ38" s="10">
        <v>45.4</v>
      </c>
      <c r="CA38" s="10">
        <v>70.3</v>
      </c>
      <c r="CB38" s="9">
        <v>41.2</v>
      </c>
      <c r="CC38" s="9">
        <v>19.899999999999999</v>
      </c>
      <c r="CD38" s="10">
        <v>11.3</v>
      </c>
      <c r="CE38" s="10">
        <v>9.5</v>
      </c>
      <c r="CF38" s="9">
        <v>1.7</v>
      </c>
      <c r="CG38" s="9">
        <v>0.1</v>
      </c>
      <c r="CH38" s="10">
        <v>0.4</v>
      </c>
      <c r="CI38" s="10">
        <v>0.2</v>
      </c>
      <c r="CJ38" s="2" t="b">
        <f t="shared" si="2"/>
        <v>0</v>
      </c>
      <c r="CK38" s="24" t="b">
        <f t="shared" si="3"/>
        <v>1</v>
      </c>
      <c r="CL38" s="4">
        <v>71</v>
      </c>
      <c r="CM38" s="25">
        <v>81.099999999999994</v>
      </c>
      <c r="CN38" s="25">
        <v>178</v>
      </c>
      <c r="CO38" s="4">
        <v>50.57</v>
      </c>
      <c r="CP38" s="25">
        <v>45.5</v>
      </c>
      <c r="CQ38" s="25">
        <v>43</v>
      </c>
      <c r="CR38" s="70">
        <v>11.29</v>
      </c>
      <c r="CS38" s="62"/>
      <c r="CT38" s="62"/>
      <c r="CU38" s="62"/>
      <c r="CV38" s="62"/>
      <c r="CW38" s="62"/>
      <c r="CX38" s="62"/>
      <c r="CZ38" s="85"/>
      <c r="DA38" s="85"/>
      <c r="DB38" s="85"/>
    </row>
    <row r="39" spans="1:106" ht="15.75" customHeight="1">
      <c r="A39" s="15">
        <v>2018</v>
      </c>
      <c r="B39" s="41" t="s">
        <v>451</v>
      </c>
      <c r="C39" s="51" t="s">
        <v>128</v>
      </c>
      <c r="D39" s="12">
        <v>26</v>
      </c>
      <c r="E39" s="12">
        <v>68</v>
      </c>
      <c r="F39" s="12">
        <v>1</v>
      </c>
      <c r="G39" s="68" t="s">
        <v>112</v>
      </c>
      <c r="H39" s="69" t="s">
        <v>112</v>
      </c>
      <c r="I39" s="69" t="s">
        <v>112</v>
      </c>
      <c r="J39" s="69" t="s">
        <v>112</v>
      </c>
      <c r="K39" s="69" t="s">
        <v>112</v>
      </c>
      <c r="L39" s="69" t="s">
        <v>112</v>
      </c>
      <c r="M39" s="8">
        <v>224</v>
      </c>
      <c r="N39" s="8">
        <v>592</v>
      </c>
      <c r="O39" s="9">
        <v>16</v>
      </c>
      <c r="P39" s="9">
        <v>33</v>
      </c>
      <c r="Q39" s="10">
        <v>2.5</v>
      </c>
      <c r="R39" s="10">
        <v>1.5</v>
      </c>
      <c r="S39" s="9">
        <v>569</v>
      </c>
      <c r="T39" s="9">
        <v>704</v>
      </c>
      <c r="U39" s="11">
        <v>40</v>
      </c>
      <c r="V39" s="11">
        <v>63</v>
      </c>
      <c r="W39" s="9">
        <v>4.7</v>
      </c>
      <c r="X39" s="9">
        <v>4.0999999999999996</v>
      </c>
      <c r="Y39" s="11">
        <v>51</v>
      </c>
      <c r="Z39" s="11">
        <v>63</v>
      </c>
      <c r="AA39" s="9">
        <v>21</v>
      </c>
      <c r="AB39" s="9">
        <v>22</v>
      </c>
      <c r="AC39" s="10">
        <v>0</v>
      </c>
      <c r="AD39" s="10">
        <v>4.9000000000000004</v>
      </c>
      <c r="AE39" s="76">
        <v>130.30000000000001</v>
      </c>
      <c r="AF39" s="76">
        <v>125.2</v>
      </c>
      <c r="AG39" s="10">
        <v>31</v>
      </c>
      <c r="AH39" s="77">
        <v>43</v>
      </c>
      <c r="AI39" s="9">
        <v>0.7</v>
      </c>
      <c r="AJ39" s="9">
        <v>0.8</v>
      </c>
      <c r="AK39" s="9">
        <f t="shared" si="0"/>
        <v>0.10000000000000009</v>
      </c>
      <c r="AL39" s="78">
        <v>3.5</v>
      </c>
      <c r="AM39" s="10">
        <v>4.0999999999999996</v>
      </c>
      <c r="AN39" s="9">
        <v>7.7</v>
      </c>
      <c r="AO39" s="9">
        <v>7.4</v>
      </c>
      <c r="AP39" s="9">
        <v>0</v>
      </c>
      <c r="AQ39" s="9">
        <v>38</v>
      </c>
      <c r="AR39" s="10">
        <v>9.6</v>
      </c>
      <c r="AS39" s="10">
        <v>9.8000000000000007</v>
      </c>
      <c r="AT39" s="10">
        <v>4.2</v>
      </c>
      <c r="AU39" s="10">
        <v>4.3</v>
      </c>
      <c r="AV39" s="79">
        <v>83</v>
      </c>
      <c r="AW39" s="79">
        <v>119</v>
      </c>
      <c r="AX39" s="9">
        <v>144</v>
      </c>
      <c r="AY39" s="9">
        <v>139</v>
      </c>
      <c r="AZ39" s="10">
        <v>2.1</v>
      </c>
      <c r="BA39" s="10">
        <v>1.7</v>
      </c>
      <c r="BB39" s="9">
        <v>101</v>
      </c>
      <c r="BC39" s="9">
        <v>97</v>
      </c>
      <c r="BD39" s="23">
        <f t="shared" ref="BD39:BE39" si="40">1.86*(AX39+AT39)+1.15*(AV39/18)+(AG39/6)+14</f>
        <v>300.12144444444442</v>
      </c>
      <c r="BE39" s="23">
        <f t="shared" si="40"/>
        <v>295.30744444444446</v>
      </c>
      <c r="BF39" s="10">
        <v>4.53</v>
      </c>
      <c r="BG39" s="10">
        <v>4.3899999999999997</v>
      </c>
      <c r="BH39" s="9">
        <v>14</v>
      </c>
      <c r="BI39" s="9">
        <v>13.5</v>
      </c>
      <c r="BJ39" s="10">
        <v>42.5</v>
      </c>
      <c r="BK39" s="10">
        <v>40.299999999999997</v>
      </c>
      <c r="BL39" s="9">
        <v>93.8</v>
      </c>
      <c r="BM39" s="9">
        <v>91.8</v>
      </c>
      <c r="BN39" s="10">
        <v>30.9</v>
      </c>
      <c r="BO39" s="10">
        <v>30.8</v>
      </c>
      <c r="BP39" s="9">
        <v>32.9</v>
      </c>
      <c r="BQ39" s="9">
        <v>33.5</v>
      </c>
      <c r="BR39" s="10">
        <v>294</v>
      </c>
      <c r="BS39" s="10">
        <v>351</v>
      </c>
      <c r="BT39" s="9">
        <v>13.7</v>
      </c>
      <c r="BU39" s="9">
        <v>13.4</v>
      </c>
      <c r="BV39" s="10">
        <v>1.72</v>
      </c>
      <c r="BW39" s="10">
        <v>1.32</v>
      </c>
      <c r="BX39" s="9">
        <v>7.62</v>
      </c>
      <c r="BY39" s="9">
        <v>10.66</v>
      </c>
      <c r="BZ39" s="10">
        <v>59.7</v>
      </c>
      <c r="CA39" s="10">
        <v>76.900000000000006</v>
      </c>
      <c r="CB39" s="9">
        <v>27.3</v>
      </c>
      <c r="CC39" s="9">
        <v>12</v>
      </c>
      <c r="CD39" s="10">
        <v>9.6999999999999993</v>
      </c>
      <c r="CE39" s="10">
        <v>10.9</v>
      </c>
      <c r="CF39" s="9">
        <v>2.9</v>
      </c>
      <c r="CG39" s="9">
        <v>0</v>
      </c>
      <c r="CH39" s="10">
        <v>0.4</v>
      </c>
      <c r="CI39" s="10">
        <v>0.2</v>
      </c>
      <c r="CJ39" s="2" t="b">
        <f t="shared" si="2"/>
        <v>0</v>
      </c>
      <c r="CK39" s="24" t="b">
        <f t="shared" si="3"/>
        <v>0</v>
      </c>
      <c r="CL39" s="4">
        <v>62.76</v>
      </c>
      <c r="CM39" s="25">
        <v>68</v>
      </c>
      <c r="CN39" s="25">
        <v>173</v>
      </c>
      <c r="CO39" s="4">
        <v>55.06</v>
      </c>
      <c r="CP39" s="25">
        <v>39</v>
      </c>
      <c r="CQ39" s="25">
        <v>39</v>
      </c>
      <c r="CR39" s="70">
        <v>8.0299999999999994</v>
      </c>
      <c r="CS39" s="62"/>
      <c r="CT39" s="62"/>
      <c r="CU39" s="62"/>
      <c r="CV39" s="62"/>
      <c r="CW39" s="62"/>
      <c r="CX39" s="62"/>
      <c r="CZ39" s="85"/>
      <c r="DA39" s="85"/>
      <c r="DB39" s="85"/>
    </row>
    <row r="40" spans="1:106" ht="15.75" customHeight="1">
      <c r="A40" s="15">
        <v>2018</v>
      </c>
      <c r="B40" s="41" t="s">
        <v>451</v>
      </c>
      <c r="C40" s="51" t="s">
        <v>129</v>
      </c>
      <c r="D40" s="12">
        <v>27</v>
      </c>
      <c r="E40" s="12">
        <v>80</v>
      </c>
      <c r="F40" s="12">
        <v>1</v>
      </c>
      <c r="G40" s="68" t="s">
        <v>112</v>
      </c>
      <c r="H40" s="69" t="s">
        <v>112</v>
      </c>
      <c r="I40" s="69" t="s">
        <v>112</v>
      </c>
      <c r="J40" s="69" t="s">
        <v>112</v>
      </c>
      <c r="K40" s="69" t="s">
        <v>112</v>
      </c>
      <c r="L40" s="69" t="s">
        <v>112</v>
      </c>
      <c r="M40" s="8">
        <v>532</v>
      </c>
      <c r="N40" s="8">
        <v>2695</v>
      </c>
      <c r="O40" s="9">
        <v>20</v>
      </c>
      <c r="P40" s="9">
        <v>60</v>
      </c>
      <c r="Q40" s="10">
        <v>1.8</v>
      </c>
      <c r="R40" s="10">
        <v>2.4</v>
      </c>
      <c r="S40" s="9">
        <v>932</v>
      </c>
      <c r="T40" s="9">
        <v>1526</v>
      </c>
      <c r="U40" s="11">
        <v>39</v>
      </c>
      <c r="V40" s="11">
        <v>113</v>
      </c>
      <c r="W40" s="9">
        <v>4.3</v>
      </c>
      <c r="X40" s="9">
        <v>4.8</v>
      </c>
      <c r="Y40" s="11">
        <v>62</v>
      </c>
      <c r="Z40" s="11">
        <v>99</v>
      </c>
      <c r="AA40" s="9">
        <v>25</v>
      </c>
      <c r="AB40" s="9">
        <v>29</v>
      </c>
      <c r="AC40" s="10">
        <v>0</v>
      </c>
      <c r="AD40" s="10">
        <v>7.8</v>
      </c>
      <c r="AE40" s="76">
        <v>84.5</v>
      </c>
      <c r="AF40" s="76">
        <v>84.5</v>
      </c>
      <c r="AG40" s="10">
        <v>35</v>
      </c>
      <c r="AH40" s="77">
        <v>54</v>
      </c>
      <c r="AI40" s="9">
        <v>1.2</v>
      </c>
      <c r="AJ40" s="9">
        <v>1.2</v>
      </c>
      <c r="AK40" s="9">
        <f t="shared" si="0"/>
        <v>0</v>
      </c>
      <c r="AL40" s="78">
        <v>3.6</v>
      </c>
      <c r="AM40" s="10">
        <v>5.3</v>
      </c>
      <c r="AN40" s="9">
        <v>7</v>
      </c>
      <c r="AO40" s="9">
        <v>8.6</v>
      </c>
      <c r="AP40" s="9">
        <v>0</v>
      </c>
      <c r="AQ40" s="9">
        <v>68</v>
      </c>
      <c r="AR40" s="10">
        <v>9.1</v>
      </c>
      <c r="AS40" s="10">
        <v>10.3</v>
      </c>
      <c r="AT40" s="10">
        <v>5.9</v>
      </c>
      <c r="AU40" s="10">
        <v>4.9000000000000004</v>
      </c>
      <c r="AV40" s="79">
        <v>86</v>
      </c>
      <c r="AW40" s="79">
        <v>78</v>
      </c>
      <c r="AX40" s="9">
        <v>144</v>
      </c>
      <c r="AY40" s="9">
        <v>143</v>
      </c>
      <c r="AZ40" s="10">
        <v>2.1</v>
      </c>
      <c r="BA40" s="10">
        <v>1.9</v>
      </c>
      <c r="BB40" s="9">
        <v>102</v>
      </c>
      <c r="BC40" s="9">
        <v>99</v>
      </c>
      <c r="BD40" s="23">
        <f t="shared" ref="BD40:BE40" si="41">1.86*(AX40+AT40)+1.15*(AV40/18)+(AG40/6)+14</f>
        <v>304.1417777777778</v>
      </c>
      <c r="BE40" s="23">
        <f t="shared" si="41"/>
        <v>303.0773333333334</v>
      </c>
      <c r="BF40" s="10">
        <v>5.0999999999999996</v>
      </c>
      <c r="BG40" s="10">
        <v>5.23</v>
      </c>
      <c r="BH40" s="9">
        <v>14.1</v>
      </c>
      <c r="BI40" s="9">
        <v>14.7</v>
      </c>
      <c r="BJ40" s="10">
        <v>42.9</v>
      </c>
      <c r="BK40" s="10">
        <v>43.4</v>
      </c>
      <c r="BL40" s="9">
        <v>84.1</v>
      </c>
      <c r="BM40" s="9">
        <v>83</v>
      </c>
      <c r="BN40" s="10">
        <v>27.6</v>
      </c>
      <c r="BO40" s="10">
        <v>28.1</v>
      </c>
      <c r="BP40" s="9">
        <v>32.9</v>
      </c>
      <c r="BQ40" s="9">
        <v>33.9</v>
      </c>
      <c r="BR40" s="10">
        <v>277</v>
      </c>
      <c r="BS40" s="10">
        <v>278</v>
      </c>
      <c r="BT40" s="9">
        <v>13</v>
      </c>
      <c r="BU40" s="9">
        <v>13.1</v>
      </c>
      <c r="BV40" s="10">
        <v>1.22</v>
      </c>
      <c r="BW40" s="10">
        <v>1.31</v>
      </c>
      <c r="BX40" s="9">
        <v>5.66</v>
      </c>
      <c r="BY40" s="9">
        <v>10.64</v>
      </c>
      <c r="BZ40" s="10">
        <v>42.4</v>
      </c>
      <c r="CA40" s="10">
        <v>69.3</v>
      </c>
      <c r="CB40" s="9">
        <v>43.5</v>
      </c>
      <c r="CC40" s="9">
        <v>21.7</v>
      </c>
      <c r="CD40" s="10">
        <v>9.5</v>
      </c>
      <c r="CE40" s="10">
        <v>7</v>
      </c>
      <c r="CF40" s="9">
        <v>4.0999999999999996</v>
      </c>
      <c r="CG40" s="9">
        <v>1.5</v>
      </c>
      <c r="CH40" s="10">
        <v>0.5</v>
      </c>
      <c r="CI40" s="10">
        <v>0.5</v>
      </c>
      <c r="CJ40" s="2" t="b">
        <f t="shared" si="2"/>
        <v>0</v>
      </c>
      <c r="CK40" s="24" t="b">
        <f t="shared" si="3"/>
        <v>1</v>
      </c>
      <c r="CL40" s="4">
        <v>66.64</v>
      </c>
      <c r="CM40" s="25">
        <v>82.4</v>
      </c>
      <c r="CN40" s="25">
        <v>168</v>
      </c>
      <c r="CO40" s="4">
        <v>49.86</v>
      </c>
      <c r="CP40" s="25">
        <v>60</v>
      </c>
      <c r="CQ40" s="25">
        <v>58</v>
      </c>
      <c r="CR40" s="70">
        <v>14.68</v>
      </c>
      <c r="CS40" s="62"/>
      <c r="CT40" s="62"/>
      <c r="CU40" s="62"/>
      <c r="CV40" s="62"/>
      <c r="CW40" s="62"/>
      <c r="CX40" s="62"/>
      <c r="CZ40" s="85"/>
      <c r="DA40" s="85"/>
      <c r="DB40" s="85"/>
    </row>
    <row r="41" spans="1:106" ht="15.75" customHeight="1">
      <c r="A41" s="15">
        <v>2018</v>
      </c>
      <c r="B41" s="86" t="s">
        <v>452</v>
      </c>
      <c r="C41" s="87" t="s">
        <v>101</v>
      </c>
      <c r="D41" s="12">
        <v>26</v>
      </c>
      <c r="E41" s="12">
        <v>70</v>
      </c>
      <c r="F41" s="12">
        <v>1</v>
      </c>
      <c r="G41" s="34" t="s">
        <v>102</v>
      </c>
      <c r="H41" s="35" t="s">
        <v>98</v>
      </c>
      <c r="I41" s="36" t="s">
        <v>103</v>
      </c>
      <c r="J41" s="18" t="s">
        <v>104</v>
      </c>
      <c r="K41" s="19">
        <v>50</v>
      </c>
      <c r="L41" s="35">
        <v>50</v>
      </c>
      <c r="M41" s="88">
        <v>258</v>
      </c>
      <c r="N41" s="88">
        <v>932</v>
      </c>
      <c r="O41" s="89">
        <v>15</v>
      </c>
      <c r="P41" s="89">
        <v>36</v>
      </c>
      <c r="Q41" s="90">
        <v>1.7</v>
      </c>
      <c r="R41" s="90">
        <v>1.8</v>
      </c>
      <c r="S41" s="89">
        <v>507</v>
      </c>
      <c r="T41" s="89">
        <v>719</v>
      </c>
      <c r="U41" s="91">
        <v>28</v>
      </c>
      <c r="V41" s="91">
        <v>67</v>
      </c>
      <c r="W41" s="92">
        <v>4.8</v>
      </c>
      <c r="X41" s="92">
        <v>4.5</v>
      </c>
      <c r="Y41" s="91">
        <v>50</v>
      </c>
      <c r="Z41" s="91">
        <v>61</v>
      </c>
      <c r="AA41" s="89">
        <v>28</v>
      </c>
      <c r="AB41" s="89">
        <v>27</v>
      </c>
      <c r="AC41" s="90">
        <v>4.4000000000000004</v>
      </c>
      <c r="AD41" s="90">
        <v>5.2</v>
      </c>
      <c r="AE41" s="20">
        <v>120</v>
      </c>
      <c r="AF41" s="21">
        <v>120</v>
      </c>
      <c r="AG41" s="77">
        <v>64</v>
      </c>
      <c r="AH41" s="77">
        <v>50</v>
      </c>
      <c r="AI41" s="92">
        <v>0.9</v>
      </c>
      <c r="AJ41" s="92">
        <v>0.9</v>
      </c>
      <c r="AK41" s="92">
        <f t="shared" si="0"/>
        <v>0</v>
      </c>
      <c r="AL41" s="90">
        <v>4.2</v>
      </c>
      <c r="AM41" s="90">
        <v>5.0999999999999996</v>
      </c>
      <c r="AN41" s="92">
        <v>7.9</v>
      </c>
      <c r="AO41" s="92">
        <v>7.6</v>
      </c>
      <c r="AP41" s="89">
        <v>103</v>
      </c>
      <c r="AQ41" s="89">
        <v>80</v>
      </c>
      <c r="AR41" s="90">
        <v>10.1</v>
      </c>
      <c r="AS41" s="90">
        <v>10</v>
      </c>
      <c r="AT41" s="90">
        <v>4.3</v>
      </c>
      <c r="AU41" s="90">
        <v>4.4000000000000004</v>
      </c>
      <c r="AV41" s="63">
        <v>116</v>
      </c>
      <c r="AW41" s="63">
        <v>96</v>
      </c>
      <c r="AX41" s="89">
        <v>145</v>
      </c>
      <c r="AY41" s="89">
        <v>144</v>
      </c>
      <c r="AZ41" s="90">
        <v>1.5</v>
      </c>
      <c r="BA41" s="90">
        <v>2</v>
      </c>
      <c r="BB41" s="89">
        <v>100</v>
      </c>
      <c r="BC41" s="89">
        <v>102</v>
      </c>
      <c r="BD41" s="23">
        <f t="shared" ref="BD41:BE41" si="42">1.86*(AX41+AT41)+1.15*(AV41/18)+(AG41/6)+14</f>
        <v>309.77577777777782</v>
      </c>
      <c r="BE41" s="23">
        <f t="shared" si="42"/>
        <v>304.49066666666664</v>
      </c>
      <c r="BF41" s="93">
        <v>5.08</v>
      </c>
      <c r="BG41" s="93">
        <v>4.75</v>
      </c>
      <c r="BH41" s="92">
        <v>14.7</v>
      </c>
      <c r="BI41" s="94">
        <v>13.8</v>
      </c>
      <c r="BJ41" s="90">
        <v>44.6</v>
      </c>
      <c r="BK41" s="90">
        <v>42.2</v>
      </c>
      <c r="BL41" s="9">
        <v>0</v>
      </c>
      <c r="BM41" s="92">
        <v>88.8</v>
      </c>
      <c r="BN41" s="10">
        <v>0</v>
      </c>
      <c r="BO41" s="90">
        <v>29.1</v>
      </c>
      <c r="BP41" s="9">
        <v>0</v>
      </c>
      <c r="BQ41" s="92">
        <v>32.700000000000003</v>
      </c>
      <c r="BR41" s="10">
        <v>0</v>
      </c>
      <c r="BS41" s="77">
        <v>268</v>
      </c>
      <c r="BT41" s="9">
        <v>0</v>
      </c>
      <c r="BU41" s="92">
        <v>13.4</v>
      </c>
      <c r="BV41" s="93">
        <v>1.44</v>
      </c>
      <c r="BW41" s="93">
        <v>1.42</v>
      </c>
      <c r="BX41" s="94">
        <v>7.33</v>
      </c>
      <c r="BY41" s="95">
        <v>6.98</v>
      </c>
      <c r="BZ41" s="10">
        <v>0</v>
      </c>
      <c r="CA41" s="96">
        <v>71.599999999999994</v>
      </c>
      <c r="CB41" s="9">
        <v>0</v>
      </c>
      <c r="CC41" s="95">
        <v>18.5</v>
      </c>
      <c r="CD41" s="10">
        <v>0</v>
      </c>
      <c r="CE41" s="96">
        <v>8.6999999999999993</v>
      </c>
      <c r="CF41" s="9">
        <v>0</v>
      </c>
      <c r="CG41" s="95">
        <v>0.9</v>
      </c>
      <c r="CH41" s="10">
        <v>0</v>
      </c>
      <c r="CI41" s="96">
        <v>0.3</v>
      </c>
      <c r="CJ41" s="2" t="b">
        <f t="shared" si="2"/>
        <v>0</v>
      </c>
      <c r="CK41" s="24" t="b">
        <f t="shared" si="3"/>
        <v>0</v>
      </c>
      <c r="CL41" s="4">
        <v>69.489999999999995</v>
      </c>
      <c r="CM41" s="25">
        <v>75.900000000000006</v>
      </c>
      <c r="CN41" s="25">
        <v>171</v>
      </c>
      <c r="CO41" s="4">
        <v>51.98</v>
      </c>
      <c r="CP41" s="25">
        <v>42</v>
      </c>
      <c r="CQ41" s="25">
        <v>43</v>
      </c>
      <c r="CR41" s="70">
        <v>6.08</v>
      </c>
      <c r="CS41" s="62"/>
      <c r="CT41" s="62"/>
      <c r="CU41" s="62"/>
      <c r="CV41" s="62"/>
      <c r="CW41" s="62"/>
      <c r="CX41" s="62"/>
      <c r="CZ41" s="85"/>
      <c r="DA41" s="85"/>
      <c r="DB41" s="85"/>
    </row>
    <row r="42" spans="1:106" ht="15.75" customHeight="1">
      <c r="A42" s="15">
        <v>2018</v>
      </c>
      <c r="B42" s="86" t="s">
        <v>452</v>
      </c>
      <c r="C42" s="54" t="s">
        <v>105</v>
      </c>
      <c r="D42" s="12">
        <v>26</v>
      </c>
      <c r="E42" s="12">
        <v>74</v>
      </c>
      <c r="F42" s="12">
        <v>1</v>
      </c>
      <c r="G42" s="34" t="s">
        <v>106</v>
      </c>
      <c r="H42" s="35" t="s">
        <v>107</v>
      </c>
      <c r="I42" s="36" t="s">
        <v>99</v>
      </c>
      <c r="J42" s="35" t="s">
        <v>108</v>
      </c>
      <c r="K42" s="19">
        <v>50</v>
      </c>
      <c r="L42" s="35">
        <v>50</v>
      </c>
      <c r="M42" s="88">
        <v>234</v>
      </c>
      <c r="N42" s="88">
        <v>936</v>
      </c>
      <c r="O42" s="89">
        <v>15</v>
      </c>
      <c r="P42" s="89">
        <v>37</v>
      </c>
      <c r="Q42" s="90">
        <v>2.7</v>
      </c>
      <c r="R42" s="90">
        <v>2.6</v>
      </c>
      <c r="S42" s="89">
        <v>528</v>
      </c>
      <c r="T42" s="89">
        <v>672</v>
      </c>
      <c r="U42" s="91">
        <v>27</v>
      </c>
      <c r="V42" s="91">
        <v>64</v>
      </c>
      <c r="W42" s="92">
        <v>4.9000000000000004</v>
      </c>
      <c r="X42" s="92">
        <v>4.5</v>
      </c>
      <c r="Y42" s="91">
        <v>40</v>
      </c>
      <c r="Z42" s="91">
        <v>52</v>
      </c>
      <c r="AA42" s="89">
        <v>28</v>
      </c>
      <c r="AB42" s="89">
        <v>27</v>
      </c>
      <c r="AC42" s="90">
        <v>4</v>
      </c>
      <c r="AD42" s="90">
        <v>4.7</v>
      </c>
      <c r="AE42" s="38">
        <v>94.4</v>
      </c>
      <c r="AF42" s="39">
        <v>94.4</v>
      </c>
      <c r="AG42" s="77">
        <v>41</v>
      </c>
      <c r="AH42" s="77">
        <v>40</v>
      </c>
      <c r="AI42" s="92">
        <v>1.1000000000000001</v>
      </c>
      <c r="AJ42" s="92">
        <v>1.1000000000000001</v>
      </c>
      <c r="AK42" s="92">
        <f t="shared" si="0"/>
        <v>0</v>
      </c>
      <c r="AL42" s="90">
        <v>3.5</v>
      </c>
      <c r="AM42" s="90">
        <v>4.2</v>
      </c>
      <c r="AN42" s="92">
        <v>8.1</v>
      </c>
      <c r="AO42" s="92">
        <v>7.4</v>
      </c>
      <c r="AP42" s="89">
        <v>83</v>
      </c>
      <c r="AQ42" s="89">
        <v>117</v>
      </c>
      <c r="AR42" s="90">
        <v>10.199999999999999</v>
      </c>
      <c r="AS42" s="90">
        <v>9.9</v>
      </c>
      <c r="AT42" s="90">
        <v>4</v>
      </c>
      <c r="AU42" s="90">
        <v>4.7</v>
      </c>
      <c r="AV42" s="63">
        <v>108</v>
      </c>
      <c r="AW42" s="63">
        <v>116</v>
      </c>
      <c r="AX42" s="89">
        <v>147</v>
      </c>
      <c r="AY42" s="89">
        <v>147</v>
      </c>
      <c r="AZ42" s="90">
        <v>2.1</v>
      </c>
      <c r="BA42" s="90">
        <v>2.2000000000000002</v>
      </c>
      <c r="BB42" s="89">
        <v>98</v>
      </c>
      <c r="BC42" s="89">
        <v>105</v>
      </c>
      <c r="BD42" s="23">
        <f t="shared" ref="BD42:BE42" si="43">1.86*(AX42+AT42)+1.15*(AV42/18)+(AG42/6)+14</f>
        <v>308.59333333333331</v>
      </c>
      <c r="BE42" s="23">
        <f t="shared" si="43"/>
        <v>310.23977777777776</v>
      </c>
      <c r="BF42" s="93">
        <v>5.26</v>
      </c>
      <c r="BG42" s="10">
        <v>4.96</v>
      </c>
      <c r="BH42" s="92">
        <v>15.9</v>
      </c>
      <c r="BI42" s="92">
        <v>14.9</v>
      </c>
      <c r="BJ42" s="90">
        <v>47.4</v>
      </c>
      <c r="BK42" s="90">
        <v>45</v>
      </c>
      <c r="BL42" s="9">
        <v>0</v>
      </c>
      <c r="BM42" s="92">
        <v>90.7</v>
      </c>
      <c r="BN42" s="10">
        <v>0</v>
      </c>
      <c r="BO42" s="90">
        <v>30</v>
      </c>
      <c r="BP42" s="9">
        <v>0</v>
      </c>
      <c r="BQ42" s="92">
        <v>33.1</v>
      </c>
      <c r="BR42" s="10">
        <v>0</v>
      </c>
      <c r="BS42" s="77">
        <v>220</v>
      </c>
      <c r="BT42" s="9">
        <v>0</v>
      </c>
      <c r="BU42" s="92">
        <v>12.5</v>
      </c>
      <c r="BV42" s="93">
        <v>1.7</v>
      </c>
      <c r="BW42" s="93">
        <v>1.05</v>
      </c>
      <c r="BX42" s="94">
        <v>6.3</v>
      </c>
      <c r="BY42" s="95">
        <v>5.69</v>
      </c>
      <c r="BZ42" s="10">
        <v>0</v>
      </c>
      <c r="CA42" s="96">
        <v>71.099999999999994</v>
      </c>
      <c r="CB42" s="9">
        <v>0</v>
      </c>
      <c r="CC42" s="95">
        <v>19.7</v>
      </c>
      <c r="CD42" s="10">
        <v>0</v>
      </c>
      <c r="CE42" s="96">
        <v>8.1</v>
      </c>
      <c r="CF42" s="9">
        <v>0</v>
      </c>
      <c r="CG42" s="95">
        <v>0.7</v>
      </c>
      <c r="CH42" s="10">
        <v>0</v>
      </c>
      <c r="CI42" s="96">
        <v>0.4</v>
      </c>
      <c r="CJ42" s="2" t="b">
        <f t="shared" si="2"/>
        <v>0</v>
      </c>
      <c r="CK42" s="24" t="b">
        <f t="shared" si="3"/>
        <v>0</v>
      </c>
      <c r="CL42" s="4">
        <v>72.069999999999993</v>
      </c>
      <c r="CM42" s="25">
        <v>79.2</v>
      </c>
      <c r="CN42" s="25">
        <v>174</v>
      </c>
      <c r="CO42" s="4">
        <v>52.42</v>
      </c>
      <c r="CP42" s="25">
        <v>49.5</v>
      </c>
      <c r="CQ42" s="25">
        <v>49.5</v>
      </c>
      <c r="CR42" s="70">
        <v>8.7200000000000006</v>
      </c>
      <c r="CS42" s="62"/>
      <c r="CT42" s="62"/>
      <c r="CU42" s="62"/>
      <c r="CV42" s="62"/>
      <c r="CW42" s="62"/>
      <c r="CX42" s="62"/>
      <c r="CZ42" s="85"/>
      <c r="DA42" s="85"/>
      <c r="DB42" s="85"/>
    </row>
    <row r="43" spans="1:106" ht="15.75" customHeight="1">
      <c r="A43" s="15">
        <v>2018</v>
      </c>
      <c r="B43" s="86" t="s">
        <v>452</v>
      </c>
      <c r="C43" s="54" t="s">
        <v>109</v>
      </c>
      <c r="D43" s="12">
        <v>25</v>
      </c>
      <c r="E43" s="12">
        <v>84</v>
      </c>
      <c r="F43" s="12">
        <v>1</v>
      </c>
      <c r="G43" s="17" t="s">
        <v>102</v>
      </c>
      <c r="H43" s="18" t="s">
        <v>110</v>
      </c>
      <c r="I43" s="19" t="s">
        <v>111</v>
      </c>
      <c r="J43" s="35" t="s">
        <v>104</v>
      </c>
      <c r="K43" s="81" t="s">
        <v>112</v>
      </c>
      <c r="L43" s="82" t="s">
        <v>112</v>
      </c>
      <c r="M43" s="88">
        <v>230</v>
      </c>
      <c r="N43" s="88">
        <v>446</v>
      </c>
      <c r="O43" s="89">
        <v>14</v>
      </c>
      <c r="P43" s="89">
        <v>26</v>
      </c>
      <c r="Q43" s="90">
        <v>1.2</v>
      </c>
      <c r="R43" s="90">
        <v>2.5</v>
      </c>
      <c r="S43" s="89">
        <v>220</v>
      </c>
      <c r="T43" s="89">
        <v>303</v>
      </c>
      <c r="U43" s="91">
        <v>32</v>
      </c>
      <c r="V43" s="91">
        <v>44</v>
      </c>
      <c r="W43" s="92">
        <v>4.4000000000000004</v>
      </c>
      <c r="X43" s="92">
        <v>4.3</v>
      </c>
      <c r="Y43" s="91">
        <v>51</v>
      </c>
      <c r="Z43" s="91">
        <v>50</v>
      </c>
      <c r="AA43" s="89">
        <v>23</v>
      </c>
      <c r="AB43" s="89">
        <v>21</v>
      </c>
      <c r="AC43" s="90">
        <v>6.1</v>
      </c>
      <c r="AD43" s="90">
        <v>5.7</v>
      </c>
      <c r="AE43" s="38">
        <v>77.7</v>
      </c>
      <c r="AF43" s="39">
        <v>94.9</v>
      </c>
      <c r="AG43" s="77">
        <v>50</v>
      </c>
      <c r="AH43" s="77">
        <v>47</v>
      </c>
      <c r="AI43" s="92">
        <v>1.3</v>
      </c>
      <c r="AJ43" s="92">
        <v>1.1000000000000001</v>
      </c>
      <c r="AK43" s="9">
        <f t="shared" si="0"/>
        <v>0</v>
      </c>
      <c r="AL43" s="90">
        <v>4.2</v>
      </c>
      <c r="AM43" s="90">
        <v>4.5</v>
      </c>
      <c r="AN43" s="92">
        <v>7.4</v>
      </c>
      <c r="AO43" s="92">
        <v>7.2</v>
      </c>
      <c r="AP43" s="89">
        <v>65</v>
      </c>
      <c r="AQ43" s="89">
        <v>109</v>
      </c>
      <c r="AR43" s="90">
        <v>10.1</v>
      </c>
      <c r="AS43" s="90">
        <v>9.8000000000000007</v>
      </c>
      <c r="AT43" s="90">
        <v>4.0999999999999996</v>
      </c>
      <c r="AU43" s="90">
        <v>4.7</v>
      </c>
      <c r="AV43" s="63">
        <v>56</v>
      </c>
      <c r="AW43" s="63">
        <v>89</v>
      </c>
      <c r="AX43" s="89">
        <v>148</v>
      </c>
      <c r="AY43" s="89">
        <v>145</v>
      </c>
      <c r="AZ43" s="90">
        <v>2</v>
      </c>
      <c r="BA43" s="90">
        <v>1.7</v>
      </c>
      <c r="BB43" s="89">
        <v>102</v>
      </c>
      <c r="BC43" s="89">
        <v>106</v>
      </c>
      <c r="BD43" s="23">
        <f t="shared" ref="BD43:BE43" si="44">1.86*(AX43+AT43)+1.15*(AV43/18)+(AG43/6)+14</f>
        <v>308.8171111111111</v>
      </c>
      <c r="BE43" s="23">
        <f t="shared" si="44"/>
        <v>305.96144444444445</v>
      </c>
      <c r="BF43" s="93">
        <v>5.16</v>
      </c>
      <c r="BG43" s="10">
        <v>4.8499999999999996</v>
      </c>
      <c r="BH43" s="92">
        <v>14.4</v>
      </c>
      <c r="BI43" s="92">
        <v>13.5</v>
      </c>
      <c r="BJ43" s="90">
        <v>45.3</v>
      </c>
      <c r="BK43" s="90">
        <v>42.4</v>
      </c>
      <c r="BL43" s="9">
        <v>0</v>
      </c>
      <c r="BM43" s="92">
        <v>87.4</v>
      </c>
      <c r="BN43" s="10">
        <v>0</v>
      </c>
      <c r="BO43" s="90">
        <v>27.8</v>
      </c>
      <c r="BP43" s="9">
        <v>0</v>
      </c>
      <c r="BQ43" s="92">
        <v>31.8</v>
      </c>
      <c r="BR43" s="10">
        <v>0</v>
      </c>
      <c r="BS43" s="77">
        <v>238</v>
      </c>
      <c r="BT43" s="9">
        <v>0</v>
      </c>
      <c r="BU43" s="92">
        <v>13.2</v>
      </c>
      <c r="BV43" s="93">
        <v>1.52</v>
      </c>
      <c r="BW43" s="93">
        <v>1.1399999999999999</v>
      </c>
      <c r="BX43" s="94">
        <v>4.2300000000000004</v>
      </c>
      <c r="BY43" s="95">
        <v>5.62</v>
      </c>
      <c r="BZ43" s="10">
        <v>0</v>
      </c>
      <c r="CA43" s="96">
        <v>60.6</v>
      </c>
      <c r="CB43" s="9">
        <v>0</v>
      </c>
      <c r="CC43" s="95">
        <v>25.4</v>
      </c>
      <c r="CD43" s="10">
        <v>0</v>
      </c>
      <c r="CE43" s="96">
        <v>8.5</v>
      </c>
      <c r="CF43" s="9">
        <v>0</v>
      </c>
      <c r="CG43" s="95">
        <v>4.8</v>
      </c>
      <c r="CH43" s="10">
        <v>0</v>
      </c>
      <c r="CI43" s="96">
        <v>0.7</v>
      </c>
      <c r="CJ43" s="2" t="b">
        <f t="shared" si="2"/>
        <v>0</v>
      </c>
      <c r="CK43" s="24" t="b">
        <f t="shared" si="3"/>
        <v>0</v>
      </c>
      <c r="CL43" s="4">
        <v>75.260000000000005</v>
      </c>
      <c r="CM43" s="25">
        <v>84.3</v>
      </c>
      <c r="CN43" s="25">
        <v>178</v>
      </c>
      <c r="CO43" s="4">
        <v>50.68</v>
      </c>
      <c r="CP43" s="25">
        <v>60</v>
      </c>
      <c r="CQ43" s="25">
        <v>57</v>
      </c>
      <c r="CR43" s="70">
        <v>10.61</v>
      </c>
      <c r="CS43" s="62"/>
      <c r="CT43" s="62"/>
      <c r="CU43" s="62"/>
      <c r="CV43" s="62"/>
      <c r="CW43" s="62"/>
      <c r="CX43" s="62"/>
      <c r="CZ43" s="85"/>
      <c r="DA43" s="85"/>
      <c r="DB43" s="85"/>
    </row>
    <row r="44" spans="1:106" ht="15.75" customHeight="1">
      <c r="A44" s="15">
        <v>2018</v>
      </c>
      <c r="B44" s="86" t="s">
        <v>452</v>
      </c>
      <c r="C44" s="54" t="s">
        <v>113</v>
      </c>
      <c r="D44" s="65">
        <v>33</v>
      </c>
      <c r="E44" s="65">
        <v>82</v>
      </c>
      <c r="F44" s="65">
        <v>1</v>
      </c>
      <c r="G44" s="17" t="s">
        <v>102</v>
      </c>
      <c r="H44" s="18" t="s">
        <v>98</v>
      </c>
      <c r="I44" s="19" t="s">
        <v>103</v>
      </c>
      <c r="J44" s="18" t="s">
        <v>104</v>
      </c>
      <c r="K44" s="19">
        <v>50</v>
      </c>
      <c r="L44" s="18">
        <v>50</v>
      </c>
      <c r="M44" s="88">
        <v>467</v>
      </c>
      <c r="N44" s="88">
        <v>550</v>
      </c>
      <c r="O44" s="89">
        <v>4</v>
      </c>
      <c r="P44" s="89">
        <v>19</v>
      </c>
      <c r="Q44" s="90">
        <v>1.4</v>
      </c>
      <c r="R44" s="90">
        <v>2.6</v>
      </c>
      <c r="S44" s="89">
        <v>477</v>
      </c>
      <c r="T44" s="89">
        <v>599</v>
      </c>
      <c r="U44" s="91">
        <v>40</v>
      </c>
      <c r="V44" s="91">
        <v>46</v>
      </c>
      <c r="W44" s="92">
        <v>4.7</v>
      </c>
      <c r="X44" s="92">
        <v>4.4000000000000004</v>
      </c>
      <c r="Y44" s="91">
        <v>46</v>
      </c>
      <c r="Z44" s="91">
        <v>45</v>
      </c>
      <c r="AA44" s="89">
        <v>41</v>
      </c>
      <c r="AB44" s="89">
        <v>38</v>
      </c>
      <c r="AC44" s="90">
        <v>6.8</v>
      </c>
      <c r="AD44" s="90">
        <v>6.2</v>
      </c>
      <c r="AE44" s="38">
        <v>90.3</v>
      </c>
      <c r="AF44" s="39">
        <v>101.3</v>
      </c>
      <c r="AG44" s="77">
        <v>52</v>
      </c>
      <c r="AH44" s="77">
        <v>48</v>
      </c>
      <c r="AI44" s="92">
        <v>1.1000000000000001</v>
      </c>
      <c r="AJ44" s="92">
        <v>1</v>
      </c>
      <c r="AK44" s="9">
        <f t="shared" si="0"/>
        <v>0</v>
      </c>
      <c r="AL44" s="90">
        <v>4.8</v>
      </c>
      <c r="AM44" s="90">
        <v>4.0999999999999996</v>
      </c>
      <c r="AN44" s="92">
        <v>7.8</v>
      </c>
      <c r="AO44" s="92">
        <v>7.3</v>
      </c>
      <c r="AP44" s="89">
        <v>66</v>
      </c>
      <c r="AQ44" s="89">
        <v>118</v>
      </c>
      <c r="AR44" s="90">
        <v>10.1</v>
      </c>
      <c r="AS44" s="90">
        <v>9.5</v>
      </c>
      <c r="AT44" s="90">
        <v>4.5999999999999996</v>
      </c>
      <c r="AU44" s="90">
        <v>4.4000000000000004</v>
      </c>
      <c r="AV44" s="63">
        <v>97</v>
      </c>
      <c r="AW44" s="63">
        <v>118</v>
      </c>
      <c r="AX44" s="89">
        <v>147</v>
      </c>
      <c r="AY44" s="89">
        <v>147</v>
      </c>
      <c r="AZ44" s="90">
        <v>1.9</v>
      </c>
      <c r="BA44" s="90">
        <v>1.9</v>
      </c>
      <c r="BB44" s="89">
        <v>97</v>
      </c>
      <c r="BC44" s="89">
        <v>104</v>
      </c>
      <c r="BD44" s="23">
        <f t="shared" ref="BD44:BE44" si="45">1.86*(AX44+AT44)+1.15*(AV44/18)+(AG44/6)+14</f>
        <v>310.83988888888888</v>
      </c>
      <c r="BE44" s="23">
        <f t="shared" si="45"/>
        <v>311.14288888888893</v>
      </c>
      <c r="BF44" s="93">
        <v>4.5999999999999996</v>
      </c>
      <c r="BG44" s="10">
        <v>4.1900000000000004</v>
      </c>
      <c r="BH44" s="92">
        <v>13.9</v>
      </c>
      <c r="BI44" s="92">
        <v>12.6</v>
      </c>
      <c r="BJ44" s="90">
        <v>42.9</v>
      </c>
      <c r="BK44" s="90">
        <v>38.700000000000003</v>
      </c>
      <c r="BL44" s="9">
        <v>0</v>
      </c>
      <c r="BM44" s="92">
        <v>92.4</v>
      </c>
      <c r="BN44" s="10">
        <v>0</v>
      </c>
      <c r="BO44" s="90">
        <v>30.1</v>
      </c>
      <c r="BP44" s="9">
        <v>0</v>
      </c>
      <c r="BQ44" s="92">
        <v>32.6</v>
      </c>
      <c r="BR44" s="10">
        <v>0</v>
      </c>
      <c r="BS44" s="77">
        <v>237</v>
      </c>
      <c r="BT44" s="9">
        <v>0</v>
      </c>
      <c r="BU44" s="92">
        <v>12</v>
      </c>
      <c r="BV44" s="93">
        <v>1.93</v>
      </c>
      <c r="BW44" s="93">
        <v>1.1100000000000001</v>
      </c>
      <c r="BX44" s="94">
        <v>8.66</v>
      </c>
      <c r="BY44" s="95">
        <v>8.35</v>
      </c>
      <c r="BZ44" s="10">
        <v>0</v>
      </c>
      <c r="CA44" s="96">
        <v>79.099999999999994</v>
      </c>
      <c r="CB44" s="9">
        <v>0</v>
      </c>
      <c r="CC44" s="95">
        <v>14.9</v>
      </c>
      <c r="CD44" s="10">
        <v>0</v>
      </c>
      <c r="CE44" s="96">
        <v>4.5999999999999996</v>
      </c>
      <c r="CF44" s="9">
        <v>0</v>
      </c>
      <c r="CG44" s="95">
        <v>1.2</v>
      </c>
      <c r="CH44" s="10">
        <v>0</v>
      </c>
      <c r="CI44" s="96">
        <v>0.2</v>
      </c>
      <c r="CJ44" s="66" t="b">
        <f t="shared" si="2"/>
        <v>0</v>
      </c>
      <c r="CK44" s="67" t="b">
        <f t="shared" si="3"/>
        <v>0</v>
      </c>
      <c r="CL44" s="4">
        <v>66.260000000000005</v>
      </c>
      <c r="CM44" s="25">
        <v>79.599999999999994</v>
      </c>
      <c r="CN44" s="25">
        <v>182</v>
      </c>
      <c r="CO44" s="4">
        <v>47.64</v>
      </c>
      <c r="CP44" s="25">
        <v>51</v>
      </c>
      <c r="CQ44" s="25">
        <v>49</v>
      </c>
      <c r="CR44" s="70">
        <v>14.84</v>
      </c>
      <c r="CS44" s="62"/>
      <c r="CT44" s="62"/>
      <c r="CU44" s="62"/>
      <c r="CV44" s="62"/>
      <c r="CW44" s="62"/>
      <c r="CX44" s="62"/>
      <c r="CZ44" s="85"/>
      <c r="DA44" s="85"/>
      <c r="DB44" s="85"/>
    </row>
    <row r="45" spans="1:106" ht="15.75" customHeight="1">
      <c r="A45" s="15">
        <v>2018</v>
      </c>
      <c r="B45" s="86" t="s">
        <v>452</v>
      </c>
      <c r="C45" s="54" t="s">
        <v>114</v>
      </c>
      <c r="D45" s="12">
        <v>31</v>
      </c>
      <c r="E45" s="12">
        <v>79</v>
      </c>
      <c r="F45" s="12">
        <v>1</v>
      </c>
      <c r="G45" s="17" t="s">
        <v>97</v>
      </c>
      <c r="H45" s="18" t="s">
        <v>98</v>
      </c>
      <c r="I45" s="19" t="s">
        <v>99</v>
      </c>
      <c r="J45" s="18" t="s">
        <v>100</v>
      </c>
      <c r="K45" s="19">
        <v>100</v>
      </c>
      <c r="L45" s="18">
        <v>0</v>
      </c>
      <c r="M45" s="88">
        <v>261</v>
      </c>
      <c r="N45" s="88">
        <v>965</v>
      </c>
      <c r="O45" s="9">
        <v>3</v>
      </c>
      <c r="P45" s="9">
        <v>26</v>
      </c>
      <c r="Q45" s="90">
        <v>1.4</v>
      </c>
      <c r="R45" s="90">
        <v>2.4</v>
      </c>
      <c r="S45" s="89">
        <v>497</v>
      </c>
      <c r="T45" s="89">
        <v>607</v>
      </c>
      <c r="U45" s="91">
        <v>33</v>
      </c>
      <c r="V45" s="91">
        <v>75</v>
      </c>
      <c r="W45" s="92">
        <v>4.8</v>
      </c>
      <c r="X45" s="92">
        <v>4.4000000000000004</v>
      </c>
      <c r="Y45" s="91">
        <v>48</v>
      </c>
      <c r="Z45" s="91">
        <v>59</v>
      </c>
      <c r="AA45" s="89">
        <v>30</v>
      </c>
      <c r="AB45" s="89">
        <v>39</v>
      </c>
      <c r="AC45" s="90">
        <v>7.9</v>
      </c>
      <c r="AD45" s="90">
        <v>9.4</v>
      </c>
      <c r="AE45" s="38">
        <v>81.400000000000006</v>
      </c>
      <c r="AF45" s="39">
        <v>90.3</v>
      </c>
      <c r="AG45" s="77">
        <v>34</v>
      </c>
      <c r="AH45" s="77">
        <v>51</v>
      </c>
      <c r="AI45" s="92">
        <v>1.2</v>
      </c>
      <c r="AJ45" s="92">
        <v>1.1000000000000001</v>
      </c>
      <c r="AK45" s="9">
        <f t="shared" si="0"/>
        <v>0</v>
      </c>
      <c r="AL45" s="90">
        <v>3.9</v>
      </c>
      <c r="AM45" s="90">
        <v>4.9000000000000004</v>
      </c>
      <c r="AN45" s="92">
        <v>8.6</v>
      </c>
      <c r="AO45" s="92">
        <v>8.4</v>
      </c>
      <c r="AP45" s="89">
        <v>27</v>
      </c>
      <c r="AQ45" s="89">
        <v>149</v>
      </c>
      <c r="AR45" s="90">
        <v>10</v>
      </c>
      <c r="AS45" s="90">
        <v>9.4</v>
      </c>
      <c r="AT45" s="90">
        <v>4.7</v>
      </c>
      <c r="AU45" s="90">
        <v>4.4000000000000004</v>
      </c>
      <c r="AV45" s="63">
        <v>89</v>
      </c>
      <c r="AW45" s="63">
        <v>85</v>
      </c>
      <c r="AX45" s="89">
        <v>148</v>
      </c>
      <c r="AY45" s="89">
        <v>150</v>
      </c>
      <c r="AZ45" s="90">
        <v>1.9</v>
      </c>
      <c r="BA45" s="90">
        <v>2.4</v>
      </c>
      <c r="BB45" s="89">
        <v>100</v>
      </c>
      <c r="BC45" s="89">
        <v>105</v>
      </c>
      <c r="BD45" s="23">
        <f t="shared" ref="BD45:BE45" si="46">1.86*(AX45+AT45)+1.15*(AV45/18)+(AG45/6)+14</f>
        <v>309.37477777777781</v>
      </c>
      <c r="BE45" s="23">
        <f t="shared" si="46"/>
        <v>315.11455555555557</v>
      </c>
      <c r="BF45" s="93">
        <v>5.1100000000000003</v>
      </c>
      <c r="BG45" s="10">
        <v>4.49</v>
      </c>
      <c r="BH45" s="92">
        <v>14.6</v>
      </c>
      <c r="BI45" s="92">
        <v>12.9</v>
      </c>
      <c r="BJ45" s="90">
        <v>46.1</v>
      </c>
      <c r="BK45" s="90">
        <v>40.1</v>
      </c>
      <c r="BL45" s="9">
        <v>0</v>
      </c>
      <c r="BM45" s="92">
        <v>89.3</v>
      </c>
      <c r="BN45" s="10">
        <v>0</v>
      </c>
      <c r="BO45" s="90">
        <v>28.7</v>
      </c>
      <c r="BP45" s="9">
        <v>0</v>
      </c>
      <c r="BQ45" s="92">
        <v>32.200000000000003</v>
      </c>
      <c r="BR45" s="10">
        <v>0</v>
      </c>
      <c r="BS45" s="77">
        <v>260</v>
      </c>
      <c r="BT45" s="9">
        <v>0</v>
      </c>
      <c r="BU45" s="92">
        <v>13.2</v>
      </c>
      <c r="BV45" s="93">
        <v>1.25</v>
      </c>
      <c r="BW45" s="93">
        <v>1.02</v>
      </c>
      <c r="BX45" s="94">
        <v>10.65</v>
      </c>
      <c r="BY45" s="95">
        <v>8.41</v>
      </c>
      <c r="BZ45" s="10">
        <v>0</v>
      </c>
      <c r="CA45" s="96">
        <v>72.400000000000006</v>
      </c>
      <c r="CB45" s="9">
        <v>0</v>
      </c>
      <c r="CC45" s="95">
        <v>17.100000000000001</v>
      </c>
      <c r="CD45" s="10">
        <v>0</v>
      </c>
      <c r="CE45" s="96">
        <v>9</v>
      </c>
      <c r="CF45" s="9">
        <v>0</v>
      </c>
      <c r="CG45" s="95">
        <v>1</v>
      </c>
      <c r="CH45" s="10">
        <v>0</v>
      </c>
      <c r="CI45" s="96">
        <v>0.5</v>
      </c>
      <c r="CJ45" s="2" t="b">
        <f t="shared" si="2"/>
        <v>0</v>
      </c>
      <c r="CK45" s="24" t="b">
        <f t="shared" si="3"/>
        <v>0</v>
      </c>
      <c r="CL45" s="4">
        <v>73.989999999999995</v>
      </c>
      <c r="CM45" s="25">
        <v>90.2</v>
      </c>
      <c r="CN45" s="25">
        <v>184.5</v>
      </c>
      <c r="CO45" s="4">
        <v>47.05</v>
      </c>
      <c r="CP45" s="25">
        <v>54</v>
      </c>
      <c r="CQ45" s="25">
        <v>47</v>
      </c>
      <c r="CR45" s="70">
        <v>16.899999999999999</v>
      </c>
      <c r="CS45" s="62"/>
      <c r="CT45" s="62"/>
      <c r="CU45" s="62"/>
      <c r="CV45" s="62"/>
      <c r="CW45" s="62"/>
      <c r="CX45" s="62"/>
      <c r="CZ45" s="85"/>
      <c r="DA45" s="85"/>
      <c r="DB45" s="85"/>
    </row>
    <row r="46" spans="1:106" ht="15.75" customHeight="1">
      <c r="A46" s="15">
        <v>2018</v>
      </c>
      <c r="B46" s="86" t="s">
        <v>452</v>
      </c>
      <c r="C46" s="54" t="s">
        <v>115</v>
      </c>
      <c r="D46" s="12">
        <v>32</v>
      </c>
      <c r="E46" s="12">
        <v>89</v>
      </c>
      <c r="F46" s="12">
        <v>2</v>
      </c>
      <c r="G46" s="34" t="s">
        <v>106</v>
      </c>
      <c r="H46" s="35" t="s">
        <v>107</v>
      </c>
      <c r="I46" s="36" t="s">
        <v>99</v>
      </c>
      <c r="J46" s="35" t="s">
        <v>108</v>
      </c>
      <c r="K46" s="49">
        <v>45.8333333333333</v>
      </c>
      <c r="L46" s="50">
        <v>54.1666666666667</v>
      </c>
      <c r="M46" s="88">
        <v>253</v>
      </c>
      <c r="N46" s="88">
        <v>1353</v>
      </c>
      <c r="O46" s="89">
        <v>21</v>
      </c>
      <c r="P46" s="89">
        <v>41</v>
      </c>
      <c r="Q46" s="90">
        <v>1</v>
      </c>
      <c r="R46" s="90">
        <v>2.2000000000000002</v>
      </c>
      <c r="S46" s="89">
        <v>521</v>
      </c>
      <c r="T46" s="89">
        <v>745</v>
      </c>
      <c r="U46" s="91">
        <v>33</v>
      </c>
      <c r="V46" s="91">
        <v>66</v>
      </c>
      <c r="W46" s="92">
        <v>5</v>
      </c>
      <c r="X46" s="92">
        <v>4.7</v>
      </c>
      <c r="Y46" s="91">
        <v>47</v>
      </c>
      <c r="Z46" s="91">
        <v>48</v>
      </c>
      <c r="AA46" s="89">
        <v>29</v>
      </c>
      <c r="AB46" s="89">
        <v>26</v>
      </c>
      <c r="AC46" s="90">
        <v>5.6</v>
      </c>
      <c r="AD46" s="90">
        <v>5.2</v>
      </c>
      <c r="AE46" s="38">
        <v>91.5</v>
      </c>
      <c r="AF46" s="39">
        <v>102.6</v>
      </c>
      <c r="AG46" s="77">
        <v>48</v>
      </c>
      <c r="AH46" s="77">
        <v>47</v>
      </c>
      <c r="AI46" s="92">
        <v>1.1000000000000001</v>
      </c>
      <c r="AJ46" s="92">
        <v>1</v>
      </c>
      <c r="AK46" s="9">
        <f t="shared" si="0"/>
        <v>0</v>
      </c>
      <c r="AL46" s="90">
        <v>3.9</v>
      </c>
      <c r="AM46" s="90">
        <v>4.5999999999999996</v>
      </c>
      <c r="AN46" s="92">
        <v>9.1</v>
      </c>
      <c r="AO46" s="92">
        <v>8.4</v>
      </c>
      <c r="AP46" s="89">
        <v>91</v>
      </c>
      <c r="AQ46" s="89">
        <v>123</v>
      </c>
      <c r="AR46" s="90">
        <v>10.8</v>
      </c>
      <c r="AS46" s="90">
        <v>9.6999999999999993</v>
      </c>
      <c r="AT46" s="90">
        <v>4.5999999999999996</v>
      </c>
      <c r="AU46" s="90">
        <v>4.5</v>
      </c>
      <c r="AV46" s="63">
        <v>90</v>
      </c>
      <c r="AW46" s="63">
        <v>121</v>
      </c>
      <c r="AX46" s="89">
        <v>144</v>
      </c>
      <c r="AY46" s="89">
        <v>146</v>
      </c>
      <c r="AZ46" s="90">
        <v>2.1</v>
      </c>
      <c r="BA46" s="90">
        <v>1.9</v>
      </c>
      <c r="BB46" s="89">
        <v>100</v>
      </c>
      <c r="BC46" s="89">
        <v>106</v>
      </c>
      <c r="BD46" s="23">
        <f t="shared" ref="BD46:BE46" si="47">1.86*(AX46+AT46)+1.15*(AV46/18)+(AG46/6)+14</f>
        <v>304.14600000000002</v>
      </c>
      <c r="BE46" s="23">
        <f t="shared" si="47"/>
        <v>309.49388888888888</v>
      </c>
      <c r="BF46" s="93">
        <v>5.29</v>
      </c>
      <c r="BG46" s="10">
        <v>4.8499999999999996</v>
      </c>
      <c r="BH46" s="92">
        <v>15.6</v>
      </c>
      <c r="BI46" s="92">
        <v>14.1</v>
      </c>
      <c r="BJ46" s="90">
        <v>47.4</v>
      </c>
      <c r="BK46" s="90">
        <v>43.5</v>
      </c>
      <c r="BL46" s="9">
        <v>0</v>
      </c>
      <c r="BM46" s="92">
        <v>89.7</v>
      </c>
      <c r="BN46" s="10">
        <v>0</v>
      </c>
      <c r="BO46" s="90">
        <v>29.1</v>
      </c>
      <c r="BP46" s="9">
        <v>0</v>
      </c>
      <c r="BQ46" s="92">
        <v>32.4</v>
      </c>
      <c r="BR46" s="10">
        <v>0</v>
      </c>
      <c r="BS46" s="77">
        <v>186</v>
      </c>
      <c r="BT46" s="9">
        <v>0</v>
      </c>
      <c r="BU46" s="92">
        <v>12.9</v>
      </c>
      <c r="BV46" s="93">
        <v>1.49</v>
      </c>
      <c r="BW46" s="93">
        <v>0.93</v>
      </c>
      <c r="BX46" s="94">
        <v>6.31</v>
      </c>
      <c r="BY46" s="95">
        <v>8.6300000000000008</v>
      </c>
      <c r="BZ46" s="10">
        <v>0</v>
      </c>
      <c r="CA46" s="96">
        <v>72.3</v>
      </c>
      <c r="CB46" s="9">
        <v>0</v>
      </c>
      <c r="CC46" s="95">
        <v>18.8</v>
      </c>
      <c r="CD46" s="10">
        <v>0</v>
      </c>
      <c r="CE46" s="96">
        <v>6.7</v>
      </c>
      <c r="CF46" s="9">
        <v>0</v>
      </c>
      <c r="CG46" s="95">
        <v>2</v>
      </c>
      <c r="CH46" s="10">
        <v>0</v>
      </c>
      <c r="CI46" s="96">
        <v>0.2</v>
      </c>
      <c r="CJ46" s="2" t="b">
        <f t="shared" si="2"/>
        <v>0</v>
      </c>
      <c r="CK46" s="24" t="b">
        <f t="shared" si="3"/>
        <v>1</v>
      </c>
      <c r="CL46" s="4">
        <v>84.04</v>
      </c>
      <c r="CM46" s="25">
        <v>90.7</v>
      </c>
      <c r="CN46" s="25">
        <v>191</v>
      </c>
      <c r="CO46" s="4">
        <v>46.55</v>
      </c>
      <c r="CP46" s="25">
        <v>56.5</v>
      </c>
      <c r="CQ46" s="25">
        <v>54.5</v>
      </c>
      <c r="CR46" s="70">
        <v>9.56</v>
      </c>
      <c r="CS46" s="62"/>
      <c r="CT46" s="62"/>
      <c r="CU46" s="62"/>
      <c r="CV46" s="62"/>
      <c r="CW46" s="62"/>
      <c r="CX46" s="62"/>
      <c r="CZ46" s="85"/>
      <c r="DA46" s="85"/>
      <c r="DB46" s="85"/>
    </row>
    <row r="47" spans="1:106" ht="15.75" customHeight="1">
      <c r="A47" s="15">
        <v>2018</v>
      </c>
      <c r="B47" s="86" t="s">
        <v>452</v>
      </c>
      <c r="C47" s="54" t="s">
        <v>116</v>
      </c>
      <c r="D47" s="65">
        <v>30</v>
      </c>
      <c r="E47" s="65">
        <v>96</v>
      </c>
      <c r="F47" s="65">
        <v>1</v>
      </c>
      <c r="G47" s="17" t="s">
        <v>106</v>
      </c>
      <c r="H47" s="18" t="s">
        <v>110</v>
      </c>
      <c r="I47" s="19" t="s">
        <v>111</v>
      </c>
      <c r="J47" s="18" t="s">
        <v>100</v>
      </c>
      <c r="K47" s="49">
        <v>54.1666666666667</v>
      </c>
      <c r="L47" s="53">
        <v>45.8333333333333</v>
      </c>
      <c r="M47" s="88">
        <v>147</v>
      </c>
      <c r="N47" s="88">
        <v>854</v>
      </c>
      <c r="O47" s="89">
        <v>6</v>
      </c>
      <c r="P47" s="89">
        <v>35</v>
      </c>
      <c r="Q47" s="90">
        <v>1.6</v>
      </c>
      <c r="R47" s="90">
        <v>3.8</v>
      </c>
      <c r="S47" s="89">
        <v>435</v>
      </c>
      <c r="T47" s="89">
        <v>586</v>
      </c>
      <c r="U47" s="91">
        <v>24</v>
      </c>
      <c r="V47" s="91">
        <v>69</v>
      </c>
      <c r="W47" s="92">
        <v>4.2</v>
      </c>
      <c r="X47" s="92">
        <v>4.4000000000000004</v>
      </c>
      <c r="Y47" s="91">
        <v>40</v>
      </c>
      <c r="Z47" s="91">
        <v>50</v>
      </c>
      <c r="AA47" s="89">
        <v>22</v>
      </c>
      <c r="AB47" s="89">
        <v>23</v>
      </c>
      <c r="AC47" s="90">
        <v>5.3</v>
      </c>
      <c r="AD47" s="90">
        <v>5.9</v>
      </c>
      <c r="AE47" s="38">
        <v>91.5</v>
      </c>
      <c r="AF47" s="39">
        <v>91.5</v>
      </c>
      <c r="AG47" s="77">
        <v>39</v>
      </c>
      <c r="AH47" s="77">
        <v>44</v>
      </c>
      <c r="AI47" s="92">
        <v>1.1000000000000001</v>
      </c>
      <c r="AJ47" s="92">
        <v>1.1000000000000001</v>
      </c>
      <c r="AK47" s="92">
        <f t="shared" si="0"/>
        <v>0</v>
      </c>
      <c r="AL47" s="90">
        <v>3.7</v>
      </c>
      <c r="AM47" s="90">
        <v>5</v>
      </c>
      <c r="AN47" s="92">
        <v>7.3</v>
      </c>
      <c r="AO47" s="92">
        <v>7.3</v>
      </c>
      <c r="AP47" s="89">
        <v>66</v>
      </c>
      <c r="AQ47" s="89">
        <v>126</v>
      </c>
      <c r="AR47" s="90">
        <v>9.8000000000000007</v>
      </c>
      <c r="AS47" s="90">
        <v>9.9</v>
      </c>
      <c r="AT47" s="90">
        <v>3.9</v>
      </c>
      <c r="AU47" s="90">
        <v>5</v>
      </c>
      <c r="AV47" s="63">
        <v>89</v>
      </c>
      <c r="AW47" s="63">
        <v>110</v>
      </c>
      <c r="AX47" s="89">
        <v>147</v>
      </c>
      <c r="AY47" s="89">
        <v>149</v>
      </c>
      <c r="AZ47" s="90">
        <v>1.8</v>
      </c>
      <c r="BA47" s="90">
        <v>1.8</v>
      </c>
      <c r="BB47" s="89">
        <v>101</v>
      </c>
      <c r="BC47" s="89">
        <v>105</v>
      </c>
      <c r="BD47" s="23">
        <f t="shared" ref="BD47:BE47" si="48">1.86*(AX47+AT47)+1.15*(AV47/18)+(AG47/6)+14</f>
        <v>306.86011111111117</v>
      </c>
      <c r="BE47" s="23">
        <f t="shared" si="48"/>
        <v>314.80111111111108</v>
      </c>
      <c r="BF47" s="93">
        <v>5.14</v>
      </c>
      <c r="BG47" s="10">
        <v>5.03</v>
      </c>
      <c r="BH47" s="92">
        <v>15.5</v>
      </c>
      <c r="BI47" s="92">
        <v>15</v>
      </c>
      <c r="BJ47" s="90">
        <v>46.9</v>
      </c>
      <c r="BK47" s="90">
        <v>47.1</v>
      </c>
      <c r="BL47" s="9">
        <v>0</v>
      </c>
      <c r="BM47" s="92">
        <v>93.6</v>
      </c>
      <c r="BN47" s="10">
        <v>0</v>
      </c>
      <c r="BO47" s="90">
        <v>29.8</v>
      </c>
      <c r="BP47" s="9">
        <v>0</v>
      </c>
      <c r="BQ47" s="92">
        <v>31.8</v>
      </c>
      <c r="BR47" s="10">
        <v>0</v>
      </c>
      <c r="BS47" s="77">
        <v>218</v>
      </c>
      <c r="BT47" s="9">
        <v>0</v>
      </c>
      <c r="BU47" s="92">
        <v>14.1</v>
      </c>
      <c r="BV47" s="93">
        <v>2.2000000000000002</v>
      </c>
      <c r="BW47" s="93">
        <v>1.41</v>
      </c>
      <c r="BX47" s="94">
        <v>7.9</v>
      </c>
      <c r="BY47" s="95">
        <v>10.62</v>
      </c>
      <c r="BZ47" s="10">
        <v>0</v>
      </c>
      <c r="CA47" s="96">
        <v>76.2</v>
      </c>
      <c r="CB47" s="9">
        <v>0</v>
      </c>
      <c r="CC47" s="95">
        <v>15.6</v>
      </c>
      <c r="CD47" s="10">
        <v>0</v>
      </c>
      <c r="CE47" s="96">
        <v>6.6</v>
      </c>
      <c r="CF47" s="9">
        <v>0</v>
      </c>
      <c r="CG47" s="95">
        <v>1.2</v>
      </c>
      <c r="CH47" s="10">
        <v>0</v>
      </c>
      <c r="CI47" s="96">
        <v>0.4</v>
      </c>
      <c r="CJ47" s="66" t="b">
        <f t="shared" si="2"/>
        <v>0</v>
      </c>
      <c r="CK47" s="67" t="b">
        <f t="shared" si="3"/>
        <v>0</v>
      </c>
      <c r="CL47" s="4">
        <v>66.650000000000006</v>
      </c>
      <c r="CM47" s="25">
        <v>76.5</v>
      </c>
      <c r="CN47" s="25">
        <v>177</v>
      </c>
      <c r="CO47" s="4">
        <v>49.78</v>
      </c>
      <c r="CP47" s="25">
        <v>41</v>
      </c>
      <c r="CQ47" s="25">
        <v>38</v>
      </c>
      <c r="CR47" s="70">
        <v>11.42</v>
      </c>
      <c r="CS47" s="62"/>
      <c r="CT47" s="62"/>
      <c r="CU47" s="62"/>
      <c r="CV47" s="62"/>
      <c r="CW47" s="62"/>
      <c r="CX47" s="62"/>
      <c r="CZ47" s="85"/>
      <c r="DA47" s="85"/>
      <c r="DB47" s="85"/>
    </row>
    <row r="48" spans="1:106" ht="15.75" customHeight="1">
      <c r="A48" s="15">
        <v>2018</v>
      </c>
      <c r="B48" s="86" t="s">
        <v>452</v>
      </c>
      <c r="C48" s="54" t="s">
        <v>117</v>
      </c>
      <c r="D48" s="12">
        <v>28</v>
      </c>
      <c r="E48" s="12">
        <v>82</v>
      </c>
      <c r="F48" s="12">
        <v>0</v>
      </c>
      <c r="G48" s="17" t="s">
        <v>106</v>
      </c>
      <c r="H48" s="18" t="s">
        <v>98</v>
      </c>
      <c r="I48" s="19" t="s">
        <v>99</v>
      </c>
      <c r="J48" s="18" t="s">
        <v>104</v>
      </c>
      <c r="K48" s="49">
        <v>54.1666666666667</v>
      </c>
      <c r="L48" s="53">
        <v>45.8333333333333</v>
      </c>
      <c r="M48" s="88">
        <v>254</v>
      </c>
      <c r="N48" s="88">
        <v>863</v>
      </c>
      <c r="O48" s="89">
        <v>11</v>
      </c>
      <c r="P48" s="89">
        <v>26</v>
      </c>
      <c r="Q48" s="90">
        <v>1.8</v>
      </c>
      <c r="R48" s="90">
        <v>2.8</v>
      </c>
      <c r="S48" s="89">
        <v>559</v>
      </c>
      <c r="T48" s="89">
        <v>761</v>
      </c>
      <c r="U48" s="91">
        <v>27</v>
      </c>
      <c r="V48" s="91">
        <v>60</v>
      </c>
      <c r="W48" s="92">
        <v>4.5999999999999996</v>
      </c>
      <c r="X48" s="92">
        <v>4.5999999999999996</v>
      </c>
      <c r="Y48" s="91">
        <v>42</v>
      </c>
      <c r="Z48" s="91">
        <v>45</v>
      </c>
      <c r="AA48" s="89">
        <v>27</v>
      </c>
      <c r="AB48" s="89">
        <v>27</v>
      </c>
      <c r="AC48" s="90">
        <v>5.3</v>
      </c>
      <c r="AD48" s="90">
        <v>6.1</v>
      </c>
      <c r="AE48" s="38">
        <v>76.7</v>
      </c>
      <c r="AF48" s="39">
        <v>76.7</v>
      </c>
      <c r="AG48" s="77">
        <v>44</v>
      </c>
      <c r="AH48" s="77">
        <v>58</v>
      </c>
      <c r="AI48" s="92">
        <v>1.3</v>
      </c>
      <c r="AJ48" s="92">
        <v>1.3</v>
      </c>
      <c r="AK48" s="92">
        <f t="shared" si="0"/>
        <v>0</v>
      </c>
      <c r="AL48" s="90">
        <v>4.5999999999999996</v>
      </c>
      <c r="AM48" s="90">
        <v>4.3</v>
      </c>
      <c r="AN48" s="92">
        <v>7.8</v>
      </c>
      <c r="AO48" s="92">
        <v>7.6</v>
      </c>
      <c r="AP48" s="89">
        <v>128</v>
      </c>
      <c r="AQ48" s="89">
        <v>156</v>
      </c>
      <c r="AR48" s="90">
        <v>10.1</v>
      </c>
      <c r="AS48" s="90">
        <v>10.14</v>
      </c>
      <c r="AT48" s="90">
        <v>4.4000000000000004</v>
      </c>
      <c r="AU48" s="90">
        <v>4.9000000000000004</v>
      </c>
      <c r="AV48" s="63">
        <v>135</v>
      </c>
      <c r="AW48" s="63">
        <v>106</v>
      </c>
      <c r="AX48" s="89">
        <v>146</v>
      </c>
      <c r="AY48" s="89">
        <v>147</v>
      </c>
      <c r="AZ48" s="90">
        <v>1.7</v>
      </c>
      <c r="BA48" s="90">
        <v>2</v>
      </c>
      <c r="BB48" s="89">
        <v>99</v>
      </c>
      <c r="BC48" s="89">
        <v>103</v>
      </c>
      <c r="BD48" s="23">
        <f t="shared" ref="BD48:BE48" si="49">1.86*(AX48+AT48)+1.15*(AV48/18)+(AG48/6)+14</f>
        <v>309.70233333333334</v>
      </c>
      <c r="BE48" s="23">
        <f t="shared" si="49"/>
        <v>312.97288888888897</v>
      </c>
      <c r="BF48" s="93">
        <v>5.27</v>
      </c>
      <c r="BG48" s="10">
        <v>4.97</v>
      </c>
      <c r="BH48" s="92">
        <v>16</v>
      </c>
      <c r="BI48" s="92">
        <v>15</v>
      </c>
      <c r="BJ48" s="90">
        <v>47.9</v>
      </c>
      <c r="BK48" s="90">
        <v>45.5</v>
      </c>
      <c r="BL48" s="9">
        <v>0</v>
      </c>
      <c r="BM48" s="92">
        <v>91.5</v>
      </c>
      <c r="BN48" s="10">
        <v>0</v>
      </c>
      <c r="BO48" s="90">
        <v>30.2</v>
      </c>
      <c r="BP48" s="9">
        <v>0</v>
      </c>
      <c r="BQ48" s="92">
        <v>33</v>
      </c>
      <c r="BR48" s="10">
        <v>0</v>
      </c>
      <c r="BS48" s="77">
        <v>262</v>
      </c>
      <c r="BT48" s="9">
        <v>0</v>
      </c>
      <c r="BU48" s="92">
        <v>12.9</v>
      </c>
      <c r="BV48" s="93">
        <v>1.67</v>
      </c>
      <c r="BW48" s="93">
        <v>0.89</v>
      </c>
      <c r="BX48" s="94">
        <v>11.63</v>
      </c>
      <c r="BY48" s="95">
        <v>13.4</v>
      </c>
      <c r="BZ48" s="10">
        <v>0</v>
      </c>
      <c r="CA48" s="96">
        <v>10.1</v>
      </c>
      <c r="CB48" s="9">
        <v>0</v>
      </c>
      <c r="CC48" s="95">
        <v>81.2</v>
      </c>
      <c r="CD48" s="10">
        <v>0</v>
      </c>
      <c r="CE48" s="96">
        <v>10.1</v>
      </c>
      <c r="CF48" s="9">
        <v>0</v>
      </c>
      <c r="CG48" s="95">
        <v>7.8</v>
      </c>
      <c r="CH48" s="10">
        <v>0</v>
      </c>
      <c r="CI48" s="96">
        <v>0.7</v>
      </c>
      <c r="CJ48" s="2" t="b">
        <f t="shared" si="2"/>
        <v>0</v>
      </c>
      <c r="CK48" s="24" t="b">
        <f t="shared" si="3"/>
        <v>0</v>
      </c>
      <c r="CL48" s="4">
        <v>77.709999999999994</v>
      </c>
      <c r="CM48" s="25">
        <v>84.3</v>
      </c>
      <c r="CN48" s="25">
        <v>190</v>
      </c>
      <c r="CO48" s="4">
        <v>48.34</v>
      </c>
      <c r="CP48" s="25">
        <v>54.5</v>
      </c>
      <c r="CQ48" s="25">
        <v>50.5</v>
      </c>
      <c r="CR48" s="70">
        <v>8.24</v>
      </c>
      <c r="CS48" s="62"/>
      <c r="CT48" s="62"/>
      <c r="CU48" s="62"/>
      <c r="CV48" s="62"/>
      <c r="CW48" s="62"/>
      <c r="CX48" s="62"/>
      <c r="CZ48" s="85"/>
      <c r="DA48" s="85"/>
      <c r="DB48" s="85"/>
    </row>
    <row r="49" spans="1:106" ht="15.75" customHeight="1">
      <c r="A49" s="15">
        <v>2018</v>
      </c>
      <c r="B49" s="86" t="s">
        <v>452</v>
      </c>
      <c r="C49" s="54" t="s">
        <v>118</v>
      </c>
      <c r="D49" s="12">
        <v>26</v>
      </c>
      <c r="E49" s="12">
        <v>90</v>
      </c>
      <c r="F49" s="12">
        <v>1</v>
      </c>
      <c r="G49" s="56" t="s">
        <v>112</v>
      </c>
      <c r="H49" s="43" t="s">
        <v>112</v>
      </c>
      <c r="I49" s="42" t="s">
        <v>112</v>
      </c>
      <c r="J49" s="43" t="s">
        <v>112</v>
      </c>
      <c r="K49" s="42" t="s">
        <v>112</v>
      </c>
      <c r="L49" s="43" t="s">
        <v>112</v>
      </c>
      <c r="M49" s="88">
        <v>820</v>
      </c>
      <c r="N49" s="88">
        <v>982</v>
      </c>
      <c r="O49" s="89">
        <v>14</v>
      </c>
      <c r="P49" s="89">
        <v>26</v>
      </c>
      <c r="Q49" s="90">
        <v>2.2999999999999998</v>
      </c>
      <c r="R49" s="90">
        <v>2</v>
      </c>
      <c r="S49" s="89">
        <v>511</v>
      </c>
      <c r="T49" s="89">
        <v>604</v>
      </c>
      <c r="U49" s="91">
        <v>50</v>
      </c>
      <c r="V49" s="91">
        <v>56</v>
      </c>
      <c r="W49" s="92">
        <v>4.5999999999999996</v>
      </c>
      <c r="X49" s="92">
        <v>4.2</v>
      </c>
      <c r="Y49" s="91">
        <v>53</v>
      </c>
      <c r="Z49" s="91">
        <v>47</v>
      </c>
      <c r="AA49" s="89">
        <v>24</v>
      </c>
      <c r="AB49" s="89">
        <v>24</v>
      </c>
      <c r="AC49" s="90">
        <v>5.2</v>
      </c>
      <c r="AD49" s="90">
        <v>5.4</v>
      </c>
      <c r="AE49" s="38">
        <v>105.8</v>
      </c>
      <c r="AF49" s="39">
        <v>120</v>
      </c>
      <c r="AG49" s="77">
        <v>29</v>
      </c>
      <c r="AH49" s="77">
        <v>33</v>
      </c>
      <c r="AI49" s="92">
        <v>1</v>
      </c>
      <c r="AJ49" s="92">
        <v>0.9</v>
      </c>
      <c r="AK49" s="9">
        <f t="shared" si="0"/>
        <v>0</v>
      </c>
      <c r="AL49" s="90">
        <v>4.3</v>
      </c>
      <c r="AM49" s="90">
        <v>4.0999999999999996</v>
      </c>
      <c r="AN49" s="92">
        <v>7.9</v>
      </c>
      <c r="AO49" s="92">
        <v>7.6</v>
      </c>
      <c r="AP49" s="89">
        <v>62</v>
      </c>
      <c r="AQ49" s="89">
        <v>86</v>
      </c>
      <c r="AR49" s="90">
        <v>9.6999999999999993</v>
      </c>
      <c r="AS49" s="90">
        <v>9.4</v>
      </c>
      <c r="AT49" s="90">
        <v>2.2999999999999998</v>
      </c>
      <c r="AU49" s="90">
        <v>4.4000000000000004</v>
      </c>
      <c r="AV49" s="63">
        <v>96</v>
      </c>
      <c r="AW49" s="63">
        <v>91</v>
      </c>
      <c r="AX49" s="89">
        <v>147</v>
      </c>
      <c r="AY49" s="89">
        <v>146</v>
      </c>
      <c r="AZ49" s="90">
        <v>1.9</v>
      </c>
      <c r="BA49" s="90">
        <v>2</v>
      </c>
      <c r="BB49" s="89">
        <v>100</v>
      </c>
      <c r="BC49" s="89">
        <v>105</v>
      </c>
      <c r="BD49" s="23">
        <f t="shared" ref="BD49:BE49" si="50">1.86*(AX49+AT49)+1.15*(AV49/18)+(AG49/6)+14</f>
        <v>302.66466666666668</v>
      </c>
      <c r="BE49" s="23">
        <f t="shared" si="50"/>
        <v>305.0578888888889</v>
      </c>
      <c r="BF49" s="93">
        <v>4.93</v>
      </c>
      <c r="BG49" s="10">
        <v>4.54</v>
      </c>
      <c r="BH49" s="92">
        <v>14.4</v>
      </c>
      <c r="BI49" s="92">
        <v>13.2</v>
      </c>
      <c r="BJ49" s="90">
        <v>43.8</v>
      </c>
      <c r="BK49" s="90">
        <v>40.200000000000003</v>
      </c>
      <c r="BL49" s="9">
        <v>0</v>
      </c>
      <c r="BM49" s="92">
        <v>88.5</v>
      </c>
      <c r="BN49" s="10">
        <v>0</v>
      </c>
      <c r="BO49" s="90">
        <v>29.1</v>
      </c>
      <c r="BP49" s="9">
        <v>0</v>
      </c>
      <c r="BQ49" s="92">
        <v>32.799999999999997</v>
      </c>
      <c r="BR49" s="10">
        <v>0</v>
      </c>
      <c r="BS49" s="77">
        <v>257</v>
      </c>
      <c r="BT49" s="9">
        <v>0</v>
      </c>
      <c r="BU49" s="92">
        <v>12.6</v>
      </c>
      <c r="BV49" s="93">
        <v>1.46</v>
      </c>
      <c r="BW49" s="93">
        <v>1.1200000000000001</v>
      </c>
      <c r="BX49" s="94">
        <v>7.34</v>
      </c>
      <c r="BY49" s="95">
        <v>8.36</v>
      </c>
      <c r="BZ49" s="10">
        <v>0</v>
      </c>
      <c r="CA49" s="96">
        <v>73.5</v>
      </c>
      <c r="CB49" s="9">
        <v>0</v>
      </c>
      <c r="CC49" s="95">
        <v>15.6</v>
      </c>
      <c r="CD49" s="10">
        <v>0</v>
      </c>
      <c r="CE49" s="96">
        <v>7.3</v>
      </c>
      <c r="CF49" s="9">
        <v>0</v>
      </c>
      <c r="CG49" s="95">
        <v>3.5</v>
      </c>
      <c r="CH49" s="10">
        <v>0</v>
      </c>
      <c r="CI49" s="96">
        <v>0.1</v>
      </c>
      <c r="CJ49" s="2" t="b">
        <f t="shared" si="2"/>
        <v>0</v>
      </c>
      <c r="CK49" s="24" t="b">
        <f t="shared" si="3"/>
        <v>0</v>
      </c>
      <c r="CL49" s="4">
        <v>80.25</v>
      </c>
      <c r="CM49" s="25">
        <v>92</v>
      </c>
      <c r="CN49" s="25">
        <v>174.4</v>
      </c>
      <c r="CO49" s="4">
        <v>48.49</v>
      </c>
      <c r="CP49" s="25">
        <v>55</v>
      </c>
      <c r="CQ49" s="25">
        <v>55.5</v>
      </c>
      <c r="CR49" s="70">
        <v>10.39</v>
      </c>
      <c r="CS49" s="29"/>
      <c r="CT49" s="29"/>
      <c r="CU49" s="29"/>
      <c r="CV49" s="29"/>
      <c r="CW49" s="29"/>
      <c r="CX49" s="29"/>
      <c r="CY49" s="85"/>
      <c r="CZ49" s="85"/>
      <c r="DA49" s="85"/>
      <c r="DB49" s="85"/>
    </row>
    <row r="50" spans="1:106" ht="15.75" customHeight="1">
      <c r="A50" s="15">
        <v>2018</v>
      </c>
      <c r="B50" s="86" t="s">
        <v>452</v>
      </c>
      <c r="C50" s="54" t="s">
        <v>119</v>
      </c>
      <c r="D50" s="58">
        <v>29</v>
      </c>
      <c r="E50" s="58">
        <v>85</v>
      </c>
      <c r="F50" s="58">
        <v>1</v>
      </c>
      <c r="G50" s="17" t="s">
        <v>102</v>
      </c>
      <c r="H50" s="18" t="s">
        <v>98</v>
      </c>
      <c r="I50" s="19" t="s">
        <v>103</v>
      </c>
      <c r="J50" s="18" t="s">
        <v>104</v>
      </c>
      <c r="K50" s="19">
        <v>51</v>
      </c>
      <c r="L50" s="18">
        <v>51</v>
      </c>
      <c r="M50" s="88">
        <v>197</v>
      </c>
      <c r="N50" s="88">
        <v>911</v>
      </c>
      <c r="O50" s="89">
        <v>6</v>
      </c>
      <c r="P50" s="89">
        <v>22</v>
      </c>
      <c r="Q50" s="90">
        <v>1.8</v>
      </c>
      <c r="R50" s="90">
        <v>3</v>
      </c>
      <c r="S50" s="89">
        <v>533</v>
      </c>
      <c r="T50" s="89">
        <v>742</v>
      </c>
      <c r="U50" s="91">
        <v>27</v>
      </c>
      <c r="V50" s="91">
        <v>51</v>
      </c>
      <c r="W50" s="92">
        <v>4.7</v>
      </c>
      <c r="X50" s="92">
        <v>4.7</v>
      </c>
      <c r="Y50" s="91">
        <v>43</v>
      </c>
      <c r="Z50" s="91">
        <v>47</v>
      </c>
      <c r="AA50" s="89">
        <v>72</v>
      </c>
      <c r="AB50" s="89">
        <v>67</v>
      </c>
      <c r="AC50" s="90">
        <v>5.6</v>
      </c>
      <c r="AD50" s="90">
        <v>5.0999999999999996</v>
      </c>
      <c r="AE50" s="38">
        <v>106.5</v>
      </c>
      <c r="AF50" s="39">
        <v>106.5</v>
      </c>
      <c r="AG50" s="77">
        <v>27</v>
      </c>
      <c r="AH50" s="77">
        <v>35</v>
      </c>
      <c r="AI50" s="92">
        <v>1</v>
      </c>
      <c r="AJ50" s="92">
        <v>1</v>
      </c>
      <c r="AK50" s="92">
        <f t="shared" si="0"/>
        <v>0</v>
      </c>
      <c r="AL50" s="90">
        <v>4.2</v>
      </c>
      <c r="AM50" s="90">
        <v>4.2</v>
      </c>
      <c r="AN50" s="92">
        <v>8.5</v>
      </c>
      <c r="AO50" s="92">
        <v>8</v>
      </c>
      <c r="AP50" s="89">
        <v>87</v>
      </c>
      <c r="AQ50" s="89">
        <v>98</v>
      </c>
      <c r="AR50" s="90">
        <v>10.4</v>
      </c>
      <c r="AS50" s="90">
        <v>10</v>
      </c>
      <c r="AT50" s="90">
        <v>4.5999999999999996</v>
      </c>
      <c r="AU50" s="90">
        <v>4.8</v>
      </c>
      <c r="AV50" s="63">
        <v>93</v>
      </c>
      <c r="AW50" s="63">
        <v>92</v>
      </c>
      <c r="AX50" s="89">
        <v>149</v>
      </c>
      <c r="AY50" s="89">
        <v>148</v>
      </c>
      <c r="AZ50" s="90">
        <v>2.1</v>
      </c>
      <c r="BA50" s="90">
        <v>2.1</v>
      </c>
      <c r="BB50" s="89">
        <v>100</v>
      </c>
      <c r="BC50" s="89">
        <v>103</v>
      </c>
      <c r="BD50" s="23">
        <f t="shared" ref="BD50:BE50" si="51">1.86*(AX50+AT50)+1.15*(AV50/18)+(AG50/6)+14</f>
        <v>310.13766666666669</v>
      </c>
      <c r="BE50" s="23">
        <f t="shared" si="51"/>
        <v>309.91911111111114</v>
      </c>
      <c r="BF50" s="93">
        <v>5.99</v>
      </c>
      <c r="BG50" s="10">
        <v>5.51</v>
      </c>
      <c r="BH50" s="92">
        <v>16.2</v>
      </c>
      <c r="BI50" s="92">
        <v>14.4</v>
      </c>
      <c r="BJ50" s="90">
        <v>49.7</v>
      </c>
      <c r="BK50" s="90">
        <v>45.9</v>
      </c>
      <c r="BL50" s="9">
        <v>0</v>
      </c>
      <c r="BM50" s="92">
        <v>83.3</v>
      </c>
      <c r="BN50" s="10">
        <v>0</v>
      </c>
      <c r="BO50" s="90">
        <v>26.1</v>
      </c>
      <c r="BP50" s="9">
        <v>0</v>
      </c>
      <c r="BQ50" s="92">
        <v>31.4</v>
      </c>
      <c r="BR50" s="10">
        <v>0</v>
      </c>
      <c r="BS50" s="77">
        <v>226</v>
      </c>
      <c r="BT50" s="9">
        <v>0</v>
      </c>
      <c r="BU50" s="92">
        <v>14.1</v>
      </c>
      <c r="BV50" s="93">
        <v>1.36</v>
      </c>
      <c r="BW50" s="93">
        <v>0.9</v>
      </c>
      <c r="BX50" s="94">
        <v>7.22</v>
      </c>
      <c r="BY50" s="95">
        <v>7.71</v>
      </c>
      <c r="BZ50" s="10">
        <v>0</v>
      </c>
      <c r="CA50" s="96">
        <v>76.099999999999994</v>
      </c>
      <c r="CB50" s="9">
        <v>0</v>
      </c>
      <c r="CC50" s="95">
        <v>14.8</v>
      </c>
      <c r="CD50" s="10">
        <v>0</v>
      </c>
      <c r="CE50" s="96">
        <v>7.1</v>
      </c>
      <c r="CF50" s="9">
        <v>0</v>
      </c>
      <c r="CG50" s="95">
        <v>1.9</v>
      </c>
      <c r="CH50" s="10">
        <v>0</v>
      </c>
      <c r="CI50" s="96">
        <v>0.1</v>
      </c>
      <c r="CJ50" s="59" t="b">
        <f t="shared" si="2"/>
        <v>0</v>
      </c>
      <c r="CK50" s="60" t="b">
        <f t="shared" si="3"/>
        <v>0</v>
      </c>
      <c r="CL50" s="4">
        <v>66.430000000000007</v>
      </c>
      <c r="CM50" s="25">
        <v>75.2</v>
      </c>
      <c r="CN50" s="25">
        <v>177.6</v>
      </c>
      <c r="CO50" s="4">
        <v>50.41</v>
      </c>
      <c r="CP50" s="25">
        <v>47.5</v>
      </c>
      <c r="CQ50" s="25">
        <v>46</v>
      </c>
      <c r="CR50" s="70">
        <v>8.9</v>
      </c>
      <c r="CS50" s="29"/>
      <c r="CT50" s="29"/>
      <c r="CU50" s="29"/>
      <c r="CV50" s="29"/>
      <c r="CW50" s="29"/>
      <c r="CX50" s="29"/>
      <c r="CY50" s="85"/>
      <c r="CZ50" s="85"/>
      <c r="DA50" s="85"/>
      <c r="DB50" s="85"/>
    </row>
    <row r="51" spans="1:106" ht="15.75" customHeight="1">
      <c r="A51" s="15">
        <v>2018</v>
      </c>
      <c r="B51" s="86" t="s">
        <v>452</v>
      </c>
      <c r="C51" s="54" t="s">
        <v>122</v>
      </c>
      <c r="D51" s="12">
        <v>25</v>
      </c>
      <c r="E51" s="12">
        <v>85</v>
      </c>
      <c r="F51" s="12">
        <v>1</v>
      </c>
      <c r="G51" s="17" t="s">
        <v>106</v>
      </c>
      <c r="H51" s="18" t="s">
        <v>107</v>
      </c>
      <c r="I51" s="19" t="s">
        <v>103</v>
      </c>
      <c r="J51" s="18" t="s">
        <v>104</v>
      </c>
      <c r="K51" s="19">
        <v>25</v>
      </c>
      <c r="L51" s="18">
        <v>75</v>
      </c>
      <c r="M51" s="88">
        <v>239</v>
      </c>
      <c r="N51" s="88">
        <v>1416</v>
      </c>
      <c r="O51" s="9">
        <v>3</v>
      </c>
      <c r="P51" s="9">
        <v>31</v>
      </c>
      <c r="Q51" s="90">
        <v>1.1000000000000001</v>
      </c>
      <c r="R51" s="90">
        <v>2</v>
      </c>
      <c r="S51" s="89">
        <v>404</v>
      </c>
      <c r="T51" s="89">
        <v>593</v>
      </c>
      <c r="U51" s="91">
        <v>36</v>
      </c>
      <c r="V51" s="91">
        <v>92</v>
      </c>
      <c r="W51" s="92">
        <v>4.5</v>
      </c>
      <c r="X51" s="92">
        <v>4.5999999999999996</v>
      </c>
      <c r="Y51" s="91">
        <v>61</v>
      </c>
      <c r="Z51" s="91">
        <v>87</v>
      </c>
      <c r="AA51" s="89">
        <v>42</v>
      </c>
      <c r="AB51" s="89">
        <v>44</v>
      </c>
      <c r="AC51" s="90">
        <v>5.8</v>
      </c>
      <c r="AD51" s="90">
        <v>7.4</v>
      </c>
      <c r="AE51" s="38">
        <v>106.5</v>
      </c>
      <c r="AF51" s="39">
        <v>94.9</v>
      </c>
      <c r="AG51" s="77">
        <v>37</v>
      </c>
      <c r="AH51" s="77">
        <v>50</v>
      </c>
      <c r="AI51" s="92">
        <v>1</v>
      </c>
      <c r="AJ51" s="92">
        <v>1.1000000000000001</v>
      </c>
      <c r="AK51" s="92">
        <f t="shared" si="0"/>
        <v>0.10000000000000009</v>
      </c>
      <c r="AL51" s="90">
        <v>4.9000000000000004</v>
      </c>
      <c r="AM51" s="90">
        <v>5.4</v>
      </c>
      <c r="AN51" s="92">
        <v>8.1</v>
      </c>
      <c r="AO51" s="92">
        <v>8.1999999999999993</v>
      </c>
      <c r="AP51" s="89">
        <v>74</v>
      </c>
      <c r="AQ51" s="89">
        <v>108</v>
      </c>
      <c r="AR51" s="90">
        <v>10.199999999999999</v>
      </c>
      <c r="AS51" s="90">
        <v>9.5</v>
      </c>
      <c r="AT51" s="90">
        <v>4.5999999999999996</v>
      </c>
      <c r="AU51" s="90">
        <v>4.8</v>
      </c>
      <c r="AV51" s="63">
        <v>87</v>
      </c>
      <c r="AW51" s="63">
        <v>87</v>
      </c>
      <c r="AX51" s="89">
        <v>147</v>
      </c>
      <c r="AY51" s="89">
        <v>147</v>
      </c>
      <c r="AZ51" s="90">
        <v>2.1</v>
      </c>
      <c r="BA51" s="90">
        <v>2.2000000000000002</v>
      </c>
      <c r="BB51" s="89">
        <v>99</v>
      </c>
      <c r="BC51" s="89">
        <v>103</v>
      </c>
      <c r="BD51" s="23">
        <f t="shared" ref="BD51:BE51" si="52">1.86*(AX51+AT51)+1.15*(AV51/18)+(AG51/6)+14</f>
        <v>307.70100000000002</v>
      </c>
      <c r="BE51" s="23">
        <f t="shared" si="52"/>
        <v>310.23966666666666</v>
      </c>
      <c r="BF51" s="93">
        <v>4.76</v>
      </c>
      <c r="BG51" s="10">
        <v>4.58</v>
      </c>
      <c r="BH51" s="92">
        <v>14.1</v>
      </c>
      <c r="BI51" s="92">
        <v>13.1</v>
      </c>
      <c r="BJ51" s="90">
        <v>41.8</v>
      </c>
      <c r="BK51" s="90">
        <v>40.5</v>
      </c>
      <c r="BL51" s="9">
        <v>0</v>
      </c>
      <c r="BM51" s="92">
        <v>88.4</v>
      </c>
      <c r="BN51" s="10">
        <v>0</v>
      </c>
      <c r="BO51" s="90">
        <v>28.6</v>
      </c>
      <c r="BP51" s="9">
        <v>0</v>
      </c>
      <c r="BQ51" s="92">
        <v>32.299999999999997</v>
      </c>
      <c r="BR51" s="10">
        <v>0</v>
      </c>
      <c r="BS51" s="77">
        <v>250</v>
      </c>
      <c r="BT51" s="9">
        <v>0</v>
      </c>
      <c r="BU51" s="92">
        <v>13.6</v>
      </c>
      <c r="BV51" s="93">
        <v>1.46</v>
      </c>
      <c r="BW51" s="93">
        <v>1.1599999999999999</v>
      </c>
      <c r="BX51" s="94">
        <v>7.35</v>
      </c>
      <c r="BY51" s="95">
        <v>7.62</v>
      </c>
      <c r="BZ51" s="10">
        <v>0</v>
      </c>
      <c r="CA51" s="96">
        <v>62</v>
      </c>
      <c r="CB51" s="9">
        <v>0</v>
      </c>
      <c r="CC51" s="95">
        <v>25.5</v>
      </c>
      <c r="CD51" s="10">
        <v>0</v>
      </c>
      <c r="CE51" s="96">
        <v>8.3000000000000007</v>
      </c>
      <c r="CF51" s="9">
        <v>0</v>
      </c>
      <c r="CG51" s="95">
        <v>3.9</v>
      </c>
      <c r="CH51" s="10">
        <v>0</v>
      </c>
      <c r="CI51" s="96">
        <v>0.3</v>
      </c>
      <c r="CJ51" s="2" t="b">
        <f t="shared" si="2"/>
        <v>0</v>
      </c>
      <c r="CK51" s="24" t="b">
        <f t="shared" si="3"/>
        <v>1</v>
      </c>
      <c r="CL51" s="4">
        <v>80</v>
      </c>
      <c r="CM51" s="25">
        <v>85.7</v>
      </c>
      <c r="CN51" s="25">
        <v>185</v>
      </c>
      <c r="CO51" s="4">
        <v>50.84</v>
      </c>
      <c r="CP51" s="25">
        <v>50</v>
      </c>
      <c r="CQ51" s="25">
        <v>50</v>
      </c>
      <c r="CR51" s="70">
        <v>7.22</v>
      </c>
      <c r="CS51" s="29"/>
      <c r="CT51" s="29"/>
      <c r="CU51" s="29"/>
      <c r="CV51" s="29"/>
      <c r="CW51" s="29"/>
      <c r="CX51" s="29"/>
      <c r="CY51" s="85"/>
      <c r="CZ51" s="85"/>
      <c r="DA51" s="85"/>
      <c r="DB51" s="85"/>
    </row>
    <row r="52" spans="1:106" ht="15.75" customHeight="1">
      <c r="A52" s="15">
        <v>2018</v>
      </c>
      <c r="B52" s="86" t="s">
        <v>452</v>
      </c>
      <c r="C52" s="54" t="s">
        <v>123</v>
      </c>
      <c r="D52" s="12">
        <v>28</v>
      </c>
      <c r="E52" s="12">
        <v>77</v>
      </c>
      <c r="F52" s="12">
        <v>2</v>
      </c>
      <c r="G52" s="61" t="s">
        <v>102</v>
      </c>
      <c r="H52" s="18" t="s">
        <v>98</v>
      </c>
      <c r="I52" s="19" t="s">
        <v>99</v>
      </c>
      <c r="J52" s="18" t="s">
        <v>104</v>
      </c>
      <c r="K52" s="19">
        <v>212.5</v>
      </c>
      <c r="L52" s="18">
        <v>-112.5</v>
      </c>
      <c r="M52" s="88">
        <v>198</v>
      </c>
      <c r="N52" s="88">
        <v>670</v>
      </c>
      <c r="O52" s="89">
        <v>4</v>
      </c>
      <c r="P52" s="89">
        <v>269</v>
      </c>
      <c r="Q52" s="90">
        <v>1.9</v>
      </c>
      <c r="R52" s="90">
        <v>3.4</v>
      </c>
      <c r="S52" s="89">
        <v>501</v>
      </c>
      <c r="T52" s="89">
        <v>740</v>
      </c>
      <c r="U52" s="91">
        <v>32</v>
      </c>
      <c r="V52" s="91">
        <v>75</v>
      </c>
      <c r="W52" s="92">
        <v>5</v>
      </c>
      <c r="X52" s="92">
        <v>4.9000000000000004</v>
      </c>
      <c r="Y52" s="91">
        <v>40</v>
      </c>
      <c r="Z52" s="91">
        <v>66</v>
      </c>
      <c r="AA52" s="89">
        <v>44</v>
      </c>
      <c r="AB52" s="89">
        <v>61</v>
      </c>
      <c r="AC52" s="90">
        <v>7</v>
      </c>
      <c r="AD52" s="90">
        <v>7.8</v>
      </c>
      <c r="AE52" s="38">
        <v>104.5</v>
      </c>
      <c r="AF52" s="39">
        <v>118.6</v>
      </c>
      <c r="AG52" s="77">
        <v>26</v>
      </c>
      <c r="AH52" s="77">
        <v>44</v>
      </c>
      <c r="AI52" s="92">
        <v>1</v>
      </c>
      <c r="AJ52" s="92">
        <v>0.9</v>
      </c>
      <c r="AK52" s="9">
        <f t="shared" si="0"/>
        <v>0</v>
      </c>
      <c r="AL52" s="90">
        <v>4.3</v>
      </c>
      <c r="AM52" s="90">
        <v>6</v>
      </c>
      <c r="AN52" s="97">
        <v>8.4</v>
      </c>
      <c r="AO52" s="97">
        <v>7.9</v>
      </c>
      <c r="AP52" s="89">
        <v>128</v>
      </c>
      <c r="AQ52" s="89">
        <v>113</v>
      </c>
      <c r="AR52" s="90">
        <v>10.3</v>
      </c>
      <c r="AS52" s="90">
        <v>10.1</v>
      </c>
      <c r="AT52" s="90">
        <v>4.3</v>
      </c>
      <c r="AU52" s="90">
        <v>5</v>
      </c>
      <c r="AV52" s="63">
        <v>114</v>
      </c>
      <c r="AW52" s="63">
        <v>83</v>
      </c>
      <c r="AX52" s="89">
        <v>150</v>
      </c>
      <c r="AY52" s="89">
        <v>152</v>
      </c>
      <c r="AZ52" s="90">
        <v>2.1</v>
      </c>
      <c r="BA52" s="90">
        <v>2.1</v>
      </c>
      <c r="BB52" s="89">
        <v>101</v>
      </c>
      <c r="BC52" s="89">
        <v>106</v>
      </c>
      <c r="BD52" s="23">
        <f t="shared" ref="BD52:BE52" si="53">1.86*(AX52+AT52)+1.15*(AV52/18)+(AG52/6)+14</f>
        <v>312.61466666666672</v>
      </c>
      <c r="BE52" s="23">
        <f t="shared" si="53"/>
        <v>318.6561111111111</v>
      </c>
      <c r="BF52" s="93">
        <v>5.07</v>
      </c>
      <c r="BG52" s="10">
        <v>4.74</v>
      </c>
      <c r="BH52" s="92">
        <v>15.5</v>
      </c>
      <c r="BI52" s="92">
        <v>14.6</v>
      </c>
      <c r="BJ52" s="90">
        <v>46.8</v>
      </c>
      <c r="BK52" s="90">
        <v>44.4</v>
      </c>
      <c r="BL52" s="9">
        <v>0</v>
      </c>
      <c r="BM52" s="92">
        <v>93.7</v>
      </c>
      <c r="BN52" s="10">
        <v>0</v>
      </c>
      <c r="BO52" s="90">
        <v>30.8</v>
      </c>
      <c r="BP52" s="9">
        <v>0</v>
      </c>
      <c r="BQ52" s="92">
        <v>32.9</v>
      </c>
      <c r="BR52" s="10">
        <v>0</v>
      </c>
      <c r="BS52" s="77">
        <v>208</v>
      </c>
      <c r="BT52" s="9">
        <v>0</v>
      </c>
      <c r="BU52" s="92">
        <v>13.2</v>
      </c>
      <c r="BV52" s="93">
        <v>1.88</v>
      </c>
      <c r="BW52" s="93">
        <v>1.24</v>
      </c>
      <c r="BX52" s="94">
        <v>8.51</v>
      </c>
      <c r="BY52" s="95">
        <v>11.85</v>
      </c>
      <c r="BZ52" s="10">
        <v>0</v>
      </c>
      <c r="CA52" s="96">
        <v>81.2</v>
      </c>
      <c r="CB52" s="9">
        <v>0</v>
      </c>
      <c r="CC52" s="95">
        <v>12.6</v>
      </c>
      <c r="CD52" s="10">
        <v>0</v>
      </c>
      <c r="CE52" s="96">
        <v>5.8</v>
      </c>
      <c r="CF52" s="9">
        <v>0</v>
      </c>
      <c r="CG52" s="95">
        <v>0.3</v>
      </c>
      <c r="CH52" s="10">
        <v>0</v>
      </c>
      <c r="CI52" s="96">
        <v>0.1</v>
      </c>
      <c r="CJ52" s="2" t="b">
        <f t="shared" si="2"/>
        <v>0</v>
      </c>
      <c r="CK52" s="24" t="b">
        <f t="shared" si="3"/>
        <v>0</v>
      </c>
      <c r="CL52" s="4">
        <v>69.06</v>
      </c>
      <c r="CM52" s="25">
        <v>78.599999999999994</v>
      </c>
      <c r="CN52" s="25">
        <v>179</v>
      </c>
      <c r="CO52" s="4">
        <v>51.18</v>
      </c>
      <c r="CP52" s="25">
        <v>50</v>
      </c>
      <c r="CQ52" s="25">
        <v>44</v>
      </c>
      <c r="CR52" s="70">
        <v>9.9700000000000006</v>
      </c>
      <c r="CS52" s="29"/>
      <c r="CT52" s="29"/>
      <c r="CU52" s="29"/>
      <c r="CV52" s="29"/>
      <c r="CW52" s="29"/>
      <c r="CX52" s="29"/>
      <c r="CY52" s="85"/>
      <c r="CZ52" s="85"/>
      <c r="DA52" s="85"/>
      <c r="DB52" s="85"/>
    </row>
    <row r="53" spans="1:106" ht="15.75" customHeight="1">
      <c r="A53" s="15">
        <v>2018</v>
      </c>
      <c r="B53" s="86" t="s">
        <v>452</v>
      </c>
      <c r="C53" s="54" t="s">
        <v>124</v>
      </c>
      <c r="D53" s="12">
        <v>29</v>
      </c>
      <c r="E53" s="12">
        <v>80</v>
      </c>
      <c r="F53" s="12">
        <v>1</v>
      </c>
      <c r="G53" s="56" t="s">
        <v>112</v>
      </c>
      <c r="H53" s="43" t="s">
        <v>112</v>
      </c>
      <c r="I53" s="42" t="s">
        <v>112</v>
      </c>
      <c r="J53" s="43" t="s">
        <v>112</v>
      </c>
      <c r="K53" s="42" t="s">
        <v>112</v>
      </c>
      <c r="L53" s="63" t="s">
        <v>112</v>
      </c>
      <c r="M53" s="88">
        <v>402</v>
      </c>
      <c r="N53" s="88">
        <v>2045</v>
      </c>
      <c r="O53" s="89">
        <v>11</v>
      </c>
      <c r="P53" s="89">
        <v>36</v>
      </c>
      <c r="Q53" s="90">
        <v>1.4</v>
      </c>
      <c r="R53" s="90">
        <v>2.5</v>
      </c>
      <c r="S53" s="89">
        <v>598</v>
      </c>
      <c r="T53" s="89">
        <v>917</v>
      </c>
      <c r="U53" s="91">
        <v>48</v>
      </c>
      <c r="V53" s="91">
        <v>102</v>
      </c>
      <c r="W53" s="92">
        <v>4.5999999999999996</v>
      </c>
      <c r="X53" s="92">
        <v>4.5</v>
      </c>
      <c r="Y53" s="91">
        <v>46</v>
      </c>
      <c r="Z53" s="91">
        <v>52</v>
      </c>
      <c r="AA53" s="89">
        <v>31</v>
      </c>
      <c r="AB53" s="89">
        <v>29</v>
      </c>
      <c r="AC53" s="90">
        <v>4.8</v>
      </c>
      <c r="AD53" s="90">
        <v>4.8</v>
      </c>
      <c r="AE53" s="38">
        <v>118.6</v>
      </c>
      <c r="AF53" s="39">
        <v>118.6</v>
      </c>
      <c r="AG53" s="77">
        <v>33</v>
      </c>
      <c r="AH53" s="77">
        <v>41</v>
      </c>
      <c r="AI53" s="92">
        <v>0.9</v>
      </c>
      <c r="AJ53" s="92">
        <v>0.9</v>
      </c>
      <c r="AK53" s="92">
        <f t="shared" si="0"/>
        <v>0</v>
      </c>
      <c r="AL53" s="90">
        <v>4.3</v>
      </c>
      <c r="AM53" s="90">
        <v>5.3</v>
      </c>
      <c r="AN53" s="97">
        <v>8.3000000000000007</v>
      </c>
      <c r="AO53" s="97">
        <v>7.9</v>
      </c>
      <c r="AP53" s="89">
        <v>100</v>
      </c>
      <c r="AQ53" s="89">
        <v>96</v>
      </c>
      <c r="AR53" s="90">
        <v>10</v>
      </c>
      <c r="AS53" s="90">
        <v>9.4</v>
      </c>
      <c r="AT53" s="90">
        <v>4.2</v>
      </c>
      <c r="AU53" s="90">
        <v>4.8</v>
      </c>
      <c r="AV53" s="63">
        <v>86</v>
      </c>
      <c r="AW53" s="63">
        <v>99</v>
      </c>
      <c r="AX53" s="89">
        <v>145</v>
      </c>
      <c r="AY53" s="89">
        <v>149</v>
      </c>
      <c r="AZ53" s="90">
        <v>2.1</v>
      </c>
      <c r="BA53" s="90">
        <v>2</v>
      </c>
      <c r="BB53" s="89">
        <v>98</v>
      </c>
      <c r="BC53" s="89">
        <v>107</v>
      </c>
      <c r="BD53" s="23">
        <f t="shared" ref="BD53:BE53" si="54">1.86*(AX53+AT53)+1.15*(AV53/18)+(AG53/6)+14</f>
        <v>302.50644444444447</v>
      </c>
      <c r="BE53" s="23">
        <f t="shared" si="54"/>
        <v>313.22633333333334</v>
      </c>
      <c r="BF53" s="93">
        <v>4.9000000000000004</v>
      </c>
      <c r="BG53" s="10">
        <v>4.5999999999999996</v>
      </c>
      <c r="BH53" s="92">
        <v>14.6</v>
      </c>
      <c r="BI53" s="92">
        <v>13.6</v>
      </c>
      <c r="BJ53" s="90">
        <v>45.6</v>
      </c>
      <c r="BK53" s="90">
        <v>42.3</v>
      </c>
      <c r="BL53" s="9">
        <v>0</v>
      </c>
      <c r="BM53" s="92">
        <v>92</v>
      </c>
      <c r="BN53" s="10">
        <v>0</v>
      </c>
      <c r="BO53" s="90">
        <v>29.6</v>
      </c>
      <c r="BP53" s="9">
        <v>0</v>
      </c>
      <c r="BQ53" s="92">
        <v>32.200000000000003</v>
      </c>
      <c r="BR53" s="10">
        <v>0</v>
      </c>
      <c r="BS53" s="77">
        <v>262</v>
      </c>
      <c r="BT53" s="9">
        <v>0</v>
      </c>
      <c r="BU53" s="92">
        <v>13.4</v>
      </c>
      <c r="BV53" s="93">
        <v>1.23</v>
      </c>
      <c r="BW53" s="93">
        <v>0.57999999999999996</v>
      </c>
      <c r="BX53" s="94">
        <v>5.26</v>
      </c>
      <c r="BY53" s="95">
        <v>6.25</v>
      </c>
      <c r="BZ53" s="10">
        <v>0</v>
      </c>
      <c r="CA53" s="96">
        <v>73.599999999999994</v>
      </c>
      <c r="CB53" s="9">
        <v>0</v>
      </c>
      <c r="CC53" s="95">
        <v>17.899999999999999</v>
      </c>
      <c r="CD53" s="10">
        <v>0</v>
      </c>
      <c r="CE53" s="96">
        <v>6.6</v>
      </c>
      <c r="CF53" s="9">
        <v>0</v>
      </c>
      <c r="CG53" s="95">
        <v>1.6</v>
      </c>
      <c r="CH53" s="10">
        <v>0</v>
      </c>
      <c r="CI53" s="96">
        <v>0.3</v>
      </c>
      <c r="CJ53" s="2" t="b">
        <f t="shared" si="2"/>
        <v>0</v>
      </c>
      <c r="CK53" s="24" t="b">
        <f t="shared" si="3"/>
        <v>1</v>
      </c>
      <c r="CL53" s="4">
        <v>70.709999999999994</v>
      </c>
      <c r="CM53" s="25">
        <v>81.5</v>
      </c>
      <c r="CN53" s="25">
        <v>175</v>
      </c>
      <c r="CO53" s="4">
        <v>47.46</v>
      </c>
      <c r="CP53" s="25">
        <v>49.5</v>
      </c>
      <c r="CQ53" s="25">
        <v>41</v>
      </c>
      <c r="CR53" s="70">
        <v>11.47</v>
      </c>
      <c r="CS53" s="29"/>
      <c r="CT53" s="29"/>
      <c r="CU53" s="29"/>
      <c r="CV53" s="29"/>
      <c r="CW53" s="29"/>
      <c r="CX53" s="29"/>
      <c r="CY53" s="85"/>
      <c r="CZ53" s="85"/>
      <c r="DA53" s="85"/>
      <c r="DB53" s="85"/>
    </row>
    <row r="54" spans="1:106" ht="15.75" customHeight="1">
      <c r="A54" s="15">
        <v>2018</v>
      </c>
      <c r="B54" s="86" t="s">
        <v>452</v>
      </c>
      <c r="C54" s="54" t="s">
        <v>126</v>
      </c>
      <c r="D54" s="12">
        <v>29</v>
      </c>
      <c r="E54" s="12">
        <v>83</v>
      </c>
      <c r="F54" s="12">
        <v>1</v>
      </c>
      <c r="G54" s="68" t="s">
        <v>112</v>
      </c>
      <c r="H54" s="69" t="s">
        <v>112</v>
      </c>
      <c r="I54" s="69" t="s">
        <v>112</v>
      </c>
      <c r="J54" s="69" t="s">
        <v>112</v>
      </c>
      <c r="K54" s="69" t="s">
        <v>112</v>
      </c>
      <c r="L54" s="69" t="s">
        <v>112</v>
      </c>
      <c r="M54" s="88">
        <v>106</v>
      </c>
      <c r="N54" s="88">
        <v>238</v>
      </c>
      <c r="O54" s="9">
        <v>3</v>
      </c>
      <c r="P54" s="9">
        <v>15</v>
      </c>
      <c r="Q54" s="90">
        <v>2.1</v>
      </c>
      <c r="R54" s="90">
        <v>3.2</v>
      </c>
      <c r="S54" s="89">
        <v>281</v>
      </c>
      <c r="T54" s="89">
        <v>343</v>
      </c>
      <c r="U54" s="91">
        <v>21</v>
      </c>
      <c r="V54" s="91">
        <v>28</v>
      </c>
      <c r="W54" s="92">
        <v>4.5</v>
      </c>
      <c r="X54" s="92">
        <v>4.5999999999999996</v>
      </c>
      <c r="Y54" s="91">
        <v>35</v>
      </c>
      <c r="Z54" s="91">
        <v>30</v>
      </c>
      <c r="AA54" s="89">
        <v>22</v>
      </c>
      <c r="AB54" s="89">
        <v>25</v>
      </c>
      <c r="AC54" s="90">
        <v>5.3</v>
      </c>
      <c r="AD54" s="90">
        <v>5.3</v>
      </c>
      <c r="AE54" s="38">
        <v>117.8</v>
      </c>
      <c r="AF54" s="39">
        <v>117.8</v>
      </c>
      <c r="AG54" s="77">
        <v>30</v>
      </c>
      <c r="AH54" s="77">
        <v>40</v>
      </c>
      <c r="AI54" s="92">
        <v>0.9</v>
      </c>
      <c r="AJ54" s="92">
        <v>0.9</v>
      </c>
      <c r="AK54" s="92">
        <f t="shared" si="0"/>
        <v>0</v>
      </c>
      <c r="AL54" s="90">
        <v>3.7</v>
      </c>
      <c r="AM54" s="90">
        <v>4.2</v>
      </c>
      <c r="AN54" s="97">
        <v>7.8</v>
      </c>
      <c r="AO54" s="97">
        <v>7.6</v>
      </c>
      <c r="AP54" s="89">
        <v>71</v>
      </c>
      <c r="AQ54" s="89">
        <v>99</v>
      </c>
      <c r="AR54" s="90">
        <v>9.8000000000000007</v>
      </c>
      <c r="AS54" s="90">
        <v>9.8000000000000007</v>
      </c>
      <c r="AT54" s="90">
        <v>4.5</v>
      </c>
      <c r="AU54" s="90">
        <v>4.5999999999999996</v>
      </c>
      <c r="AV54" s="63">
        <v>99</v>
      </c>
      <c r="AW54" s="63">
        <v>164</v>
      </c>
      <c r="AX54" s="89">
        <v>148</v>
      </c>
      <c r="AY54" s="89">
        <v>150</v>
      </c>
      <c r="AZ54" s="90">
        <v>2</v>
      </c>
      <c r="BA54" s="90">
        <v>2.2000000000000002</v>
      </c>
      <c r="BB54" s="89">
        <v>100</v>
      </c>
      <c r="BC54" s="89">
        <v>106</v>
      </c>
      <c r="BD54" s="23">
        <f t="shared" ref="BD54:BE54" si="55">1.86*(AX54+AT54)+1.15*(AV54/18)+(AG54/6)+14</f>
        <v>308.97500000000002</v>
      </c>
      <c r="BE54" s="23">
        <f t="shared" si="55"/>
        <v>318.70044444444443</v>
      </c>
      <c r="BF54" s="93">
        <v>4.8899999999999997</v>
      </c>
      <c r="BG54" s="10">
        <v>4.2300000000000004</v>
      </c>
      <c r="BH54" s="92">
        <v>14.6</v>
      </c>
      <c r="BI54" s="92">
        <v>12.7</v>
      </c>
      <c r="BJ54" s="90">
        <v>45.6</v>
      </c>
      <c r="BK54" s="90">
        <v>39.1</v>
      </c>
      <c r="BL54" s="9">
        <v>0</v>
      </c>
      <c r="BM54" s="92">
        <v>90.1</v>
      </c>
      <c r="BN54" s="10">
        <v>0</v>
      </c>
      <c r="BO54" s="90">
        <v>29.3</v>
      </c>
      <c r="BP54" s="9">
        <v>0</v>
      </c>
      <c r="BQ54" s="92">
        <v>32.5</v>
      </c>
      <c r="BR54" s="10">
        <v>0</v>
      </c>
      <c r="BS54" s="77">
        <v>252</v>
      </c>
      <c r="BT54" s="9">
        <v>0</v>
      </c>
      <c r="BU54" s="92">
        <v>12.7</v>
      </c>
      <c r="BV54" s="93">
        <v>1.43</v>
      </c>
      <c r="BW54" s="93">
        <v>1.07</v>
      </c>
      <c r="BX54" s="94">
        <v>7.25</v>
      </c>
      <c r="BY54" s="95">
        <v>8.2899999999999991</v>
      </c>
      <c r="BZ54" s="10">
        <v>0</v>
      </c>
      <c r="CA54" s="96">
        <v>65.900000000000006</v>
      </c>
      <c r="CB54" s="9">
        <v>0</v>
      </c>
      <c r="CC54" s="95">
        <v>23.8</v>
      </c>
      <c r="CD54" s="10">
        <v>0</v>
      </c>
      <c r="CE54" s="96">
        <v>10</v>
      </c>
      <c r="CF54" s="9">
        <v>0</v>
      </c>
      <c r="CG54" s="95">
        <v>0.2</v>
      </c>
      <c r="CH54" s="10">
        <v>0</v>
      </c>
      <c r="CI54" s="96">
        <v>0.1</v>
      </c>
      <c r="CJ54" s="2" t="b">
        <f t="shared" si="2"/>
        <v>0</v>
      </c>
      <c r="CK54" s="24" t="b">
        <f t="shared" si="3"/>
        <v>0</v>
      </c>
      <c r="CL54" s="4">
        <v>73.13</v>
      </c>
      <c r="CM54" s="25">
        <v>81.900000000000006</v>
      </c>
      <c r="CN54" s="25">
        <v>180.5</v>
      </c>
      <c r="CO54" s="4">
        <v>49.51</v>
      </c>
      <c r="CP54" s="25">
        <v>44.5</v>
      </c>
      <c r="CQ54" s="25">
        <v>46.5</v>
      </c>
      <c r="CR54" s="70">
        <v>11.1</v>
      </c>
      <c r="CS54" s="29"/>
      <c r="CT54" s="29"/>
      <c r="CU54" s="29"/>
      <c r="CV54" s="29"/>
      <c r="CW54" s="29"/>
      <c r="CX54" s="29"/>
      <c r="CY54" s="85"/>
      <c r="CZ54" s="85"/>
      <c r="DA54" s="85"/>
      <c r="DB54" s="85"/>
    </row>
    <row r="55" spans="1:106" ht="15.75" customHeight="1">
      <c r="A55" s="15">
        <v>2018</v>
      </c>
      <c r="B55" s="86" t="s">
        <v>452</v>
      </c>
      <c r="C55" s="54" t="s">
        <v>127</v>
      </c>
      <c r="D55" s="12">
        <v>28</v>
      </c>
      <c r="E55" s="12">
        <v>81</v>
      </c>
      <c r="F55" s="12">
        <v>1</v>
      </c>
      <c r="G55" s="68" t="s">
        <v>112</v>
      </c>
      <c r="H55" s="69" t="s">
        <v>112</v>
      </c>
      <c r="I55" s="69" t="s">
        <v>112</v>
      </c>
      <c r="J55" s="69" t="s">
        <v>112</v>
      </c>
      <c r="K55" s="69" t="s">
        <v>112</v>
      </c>
      <c r="L55" s="69" t="s">
        <v>112</v>
      </c>
      <c r="M55" s="88">
        <v>143</v>
      </c>
      <c r="N55" s="88">
        <v>509</v>
      </c>
      <c r="O55" s="9">
        <v>3</v>
      </c>
      <c r="P55" s="9">
        <v>17</v>
      </c>
      <c r="Q55" s="90">
        <v>1.8</v>
      </c>
      <c r="R55" s="90">
        <v>2.7</v>
      </c>
      <c r="S55" s="89">
        <v>406</v>
      </c>
      <c r="T55" s="89">
        <v>583</v>
      </c>
      <c r="U55" s="91">
        <v>24</v>
      </c>
      <c r="V55" s="91">
        <v>43</v>
      </c>
      <c r="W55" s="92">
        <v>4.4000000000000004</v>
      </c>
      <c r="X55" s="92">
        <v>4.5</v>
      </c>
      <c r="Y55" s="91">
        <v>31</v>
      </c>
      <c r="Z55" s="91">
        <v>16</v>
      </c>
      <c r="AA55" s="89">
        <v>13</v>
      </c>
      <c r="AB55" s="89">
        <v>16</v>
      </c>
      <c r="AC55" s="90">
        <v>6.8</v>
      </c>
      <c r="AD55" s="90">
        <v>7.6</v>
      </c>
      <c r="AE55" s="38">
        <v>104.5</v>
      </c>
      <c r="AF55" s="39">
        <v>104.5</v>
      </c>
      <c r="AG55" s="77">
        <v>33</v>
      </c>
      <c r="AH55" s="77">
        <v>34</v>
      </c>
      <c r="AI55" s="92">
        <v>1</v>
      </c>
      <c r="AJ55" s="92">
        <v>1</v>
      </c>
      <c r="AK55" s="92">
        <f t="shared" si="0"/>
        <v>0</v>
      </c>
      <c r="AL55" s="90">
        <v>4</v>
      </c>
      <c r="AM55" s="90">
        <v>3.8</v>
      </c>
      <c r="AN55" s="97">
        <v>7.9</v>
      </c>
      <c r="AO55" s="97">
        <v>7.8</v>
      </c>
      <c r="AP55" s="89">
        <v>94</v>
      </c>
      <c r="AQ55" s="89">
        <v>137</v>
      </c>
      <c r="AR55" s="90">
        <v>9.9</v>
      </c>
      <c r="AS55" s="90">
        <v>9.8000000000000007</v>
      </c>
      <c r="AT55" s="90">
        <v>4.9000000000000004</v>
      </c>
      <c r="AU55" s="90">
        <v>4.5999999999999996</v>
      </c>
      <c r="AV55" s="63">
        <v>127</v>
      </c>
      <c r="AW55" s="63">
        <v>90</v>
      </c>
      <c r="AX55" s="89">
        <v>144</v>
      </c>
      <c r="AY55" s="89">
        <v>148</v>
      </c>
      <c r="AZ55" s="90">
        <v>2</v>
      </c>
      <c r="BA55" s="90">
        <v>2.1</v>
      </c>
      <c r="BB55" s="89">
        <v>100</v>
      </c>
      <c r="BC55" s="89">
        <v>107</v>
      </c>
      <c r="BD55" s="23">
        <f t="shared" ref="BD55:BE55" si="56">1.86*(AX55+AT55)+1.15*(AV55/18)+(AG55/6)+14</f>
        <v>304.56788888888889</v>
      </c>
      <c r="BE55" s="23">
        <f t="shared" si="56"/>
        <v>309.2526666666667</v>
      </c>
      <c r="BF55" s="93">
        <v>4.96</v>
      </c>
      <c r="BG55" s="10">
        <v>4.84</v>
      </c>
      <c r="BH55" s="92">
        <v>14.1</v>
      </c>
      <c r="BI55" s="92">
        <v>13.7</v>
      </c>
      <c r="BJ55" s="90">
        <v>44.3</v>
      </c>
      <c r="BK55" s="90">
        <v>42.7</v>
      </c>
      <c r="BL55" s="9">
        <v>0</v>
      </c>
      <c r="BM55" s="92">
        <v>88.2</v>
      </c>
      <c r="BN55" s="10">
        <v>0</v>
      </c>
      <c r="BO55" s="90">
        <v>28.3</v>
      </c>
      <c r="BP55" s="9">
        <v>0</v>
      </c>
      <c r="BQ55" s="92">
        <v>32.1</v>
      </c>
      <c r="BR55" s="10">
        <v>0</v>
      </c>
      <c r="BS55" s="77">
        <v>283</v>
      </c>
      <c r="BT55" s="9">
        <v>0</v>
      </c>
      <c r="BU55" s="92">
        <v>13.5</v>
      </c>
      <c r="BV55" s="93">
        <v>1.95</v>
      </c>
      <c r="BW55" s="93">
        <v>1.42</v>
      </c>
      <c r="BX55" s="94">
        <v>5.43</v>
      </c>
      <c r="BY55" s="95">
        <v>6.07</v>
      </c>
      <c r="BZ55" s="10">
        <v>0</v>
      </c>
      <c r="CA55" s="96">
        <v>65.8</v>
      </c>
      <c r="CB55" s="9">
        <v>0</v>
      </c>
      <c r="CC55" s="95">
        <v>22.7</v>
      </c>
      <c r="CD55" s="10">
        <v>0</v>
      </c>
      <c r="CE55" s="96">
        <v>10</v>
      </c>
      <c r="CF55" s="9">
        <v>0</v>
      </c>
      <c r="CG55" s="95">
        <v>1.2</v>
      </c>
      <c r="CH55" s="10">
        <v>0</v>
      </c>
      <c r="CI55" s="96">
        <v>0.3</v>
      </c>
      <c r="CJ55" s="2" t="b">
        <f t="shared" si="2"/>
        <v>0</v>
      </c>
      <c r="CK55" s="24" t="b">
        <f t="shared" si="3"/>
        <v>0</v>
      </c>
      <c r="CL55" s="4">
        <v>71</v>
      </c>
      <c r="CM55" s="25">
        <v>81.099999999999994</v>
      </c>
      <c r="CN55" s="25">
        <v>178</v>
      </c>
      <c r="CO55" s="4">
        <v>50.57</v>
      </c>
      <c r="CP55" s="25">
        <v>45.5</v>
      </c>
      <c r="CQ55" s="25">
        <v>43</v>
      </c>
      <c r="CR55" s="70">
        <v>11.29</v>
      </c>
      <c r="CS55" s="29"/>
      <c r="CT55" s="29"/>
      <c r="CU55" s="29"/>
      <c r="CV55" s="29"/>
      <c r="CW55" s="29"/>
      <c r="CX55" s="29"/>
      <c r="CY55" s="85"/>
      <c r="CZ55" s="85"/>
      <c r="DA55" s="85"/>
      <c r="DB55" s="85"/>
    </row>
    <row r="56" spans="1:106" ht="15.75" customHeight="1">
      <c r="A56" s="15">
        <v>2018</v>
      </c>
      <c r="B56" s="86" t="s">
        <v>452</v>
      </c>
      <c r="C56" s="54" t="s">
        <v>128</v>
      </c>
      <c r="D56" s="12">
        <v>26</v>
      </c>
      <c r="E56" s="12">
        <v>68</v>
      </c>
      <c r="F56" s="12">
        <v>1</v>
      </c>
      <c r="G56" s="68" t="s">
        <v>112</v>
      </c>
      <c r="H56" s="69" t="s">
        <v>112</v>
      </c>
      <c r="I56" s="69" t="s">
        <v>112</v>
      </c>
      <c r="J56" s="69" t="s">
        <v>112</v>
      </c>
      <c r="K56" s="69" t="s">
        <v>112</v>
      </c>
      <c r="L56" s="69" t="s">
        <v>112</v>
      </c>
      <c r="M56" s="88">
        <v>87</v>
      </c>
      <c r="N56" s="88">
        <v>271</v>
      </c>
      <c r="O56" s="9">
        <v>3</v>
      </c>
      <c r="P56" s="9">
        <v>20</v>
      </c>
      <c r="Q56" s="90">
        <v>1.6</v>
      </c>
      <c r="R56" s="90">
        <v>2.5</v>
      </c>
      <c r="S56" s="89">
        <v>392</v>
      </c>
      <c r="T56" s="89">
        <v>511</v>
      </c>
      <c r="U56" s="91">
        <v>31</v>
      </c>
      <c r="V56" s="91">
        <v>47</v>
      </c>
      <c r="W56" s="92">
        <v>4.9000000000000004</v>
      </c>
      <c r="X56" s="92">
        <v>5</v>
      </c>
      <c r="Y56" s="91">
        <v>59</v>
      </c>
      <c r="Z56" s="91">
        <v>80</v>
      </c>
      <c r="AA56" s="89">
        <v>23</v>
      </c>
      <c r="AB56" s="89">
        <v>25</v>
      </c>
      <c r="AC56" s="90">
        <v>4.8</v>
      </c>
      <c r="AD56" s="90">
        <v>4.9000000000000004</v>
      </c>
      <c r="AE56" s="38">
        <v>120.8</v>
      </c>
      <c r="AF56" s="39">
        <v>125.2</v>
      </c>
      <c r="AG56" s="77">
        <v>35</v>
      </c>
      <c r="AH56" s="77">
        <v>41</v>
      </c>
      <c r="AI56" s="92">
        <v>0.9</v>
      </c>
      <c r="AJ56" s="92">
        <v>0.8</v>
      </c>
      <c r="AK56" s="9">
        <f t="shared" si="0"/>
        <v>0</v>
      </c>
      <c r="AL56" s="90">
        <v>4.3</v>
      </c>
      <c r="AM56" s="90">
        <v>4.7</v>
      </c>
      <c r="AN56" s="97">
        <v>9</v>
      </c>
      <c r="AO56" s="97">
        <v>8.5</v>
      </c>
      <c r="AP56" s="89">
        <v>86</v>
      </c>
      <c r="AQ56" s="89">
        <v>150</v>
      </c>
      <c r="AR56" s="90">
        <v>10.5</v>
      </c>
      <c r="AS56" s="90">
        <v>10.4</v>
      </c>
      <c r="AT56" s="90">
        <v>4.0999999999999996</v>
      </c>
      <c r="AU56" s="90">
        <v>4.5999999999999996</v>
      </c>
      <c r="AV56" s="63">
        <v>88</v>
      </c>
      <c r="AW56" s="63">
        <v>95</v>
      </c>
      <c r="AX56" s="89">
        <v>146</v>
      </c>
      <c r="AY56" s="89">
        <v>151</v>
      </c>
      <c r="AZ56" s="90">
        <v>2.2000000000000002</v>
      </c>
      <c r="BA56" s="90">
        <v>2.1</v>
      </c>
      <c r="BB56" s="89">
        <v>95</v>
      </c>
      <c r="BC56" s="89">
        <v>103</v>
      </c>
      <c r="BD56" s="23">
        <f t="shared" ref="BD56:BE56" si="57">1.86*(AX56+AT56)+1.15*(AV56/18)+(AG56/6)+14</f>
        <v>304.6415555555555</v>
      </c>
      <c r="BE56" s="23">
        <f t="shared" si="57"/>
        <v>316.31877777777777</v>
      </c>
      <c r="BF56" s="93">
        <v>5.07</v>
      </c>
      <c r="BG56" s="10">
        <v>4.9800000000000004</v>
      </c>
      <c r="BH56" s="92">
        <v>15.7</v>
      </c>
      <c r="BI56" s="92">
        <v>15.2</v>
      </c>
      <c r="BJ56" s="90">
        <v>43.9</v>
      </c>
      <c r="BK56" s="90">
        <v>45.8</v>
      </c>
      <c r="BL56" s="9">
        <v>0</v>
      </c>
      <c r="BM56" s="92">
        <v>92</v>
      </c>
      <c r="BN56" s="10">
        <v>0</v>
      </c>
      <c r="BO56" s="90">
        <v>30.5</v>
      </c>
      <c r="BP56" s="9">
        <v>0</v>
      </c>
      <c r="BQ56" s="92">
        <v>33.200000000000003</v>
      </c>
      <c r="BR56" s="10">
        <v>0</v>
      </c>
      <c r="BS56" s="77">
        <v>293</v>
      </c>
      <c r="BT56" s="9">
        <v>0</v>
      </c>
      <c r="BU56" s="92">
        <v>13</v>
      </c>
      <c r="BV56" s="93">
        <v>1.72</v>
      </c>
      <c r="BW56" s="93">
        <v>0.96</v>
      </c>
      <c r="BX56" s="94">
        <v>10.73</v>
      </c>
      <c r="BY56" s="95">
        <v>8.2899999999999991</v>
      </c>
      <c r="BZ56" s="10">
        <v>0</v>
      </c>
      <c r="CA56" s="96">
        <v>73.3</v>
      </c>
      <c r="CB56" s="9">
        <v>0</v>
      </c>
      <c r="CC56" s="95">
        <v>17.7</v>
      </c>
      <c r="CD56" s="10">
        <v>0</v>
      </c>
      <c r="CE56" s="96">
        <v>6.9</v>
      </c>
      <c r="CF56" s="9">
        <v>0</v>
      </c>
      <c r="CG56" s="95">
        <v>1.7</v>
      </c>
      <c r="CH56" s="10">
        <v>0</v>
      </c>
      <c r="CI56" s="96">
        <v>0.4</v>
      </c>
      <c r="CJ56" s="2" t="b">
        <f t="shared" si="2"/>
        <v>0</v>
      </c>
      <c r="CK56" s="24" t="b">
        <f t="shared" si="3"/>
        <v>0</v>
      </c>
      <c r="CL56" s="4">
        <v>62.76</v>
      </c>
      <c r="CM56" s="25">
        <v>68</v>
      </c>
      <c r="CN56" s="25">
        <v>173</v>
      </c>
      <c r="CO56" s="4">
        <v>55.06</v>
      </c>
      <c r="CP56" s="25">
        <v>39</v>
      </c>
      <c r="CQ56" s="25">
        <v>39</v>
      </c>
      <c r="CR56" s="70">
        <v>8.0299999999999994</v>
      </c>
      <c r="CS56" s="29"/>
      <c r="CT56" s="29"/>
      <c r="CU56" s="29"/>
      <c r="CV56" s="29"/>
      <c r="CW56" s="29"/>
      <c r="CX56" s="29"/>
      <c r="CY56" s="85"/>
      <c r="CZ56" s="85"/>
      <c r="DA56" s="85"/>
      <c r="DB56" s="85"/>
    </row>
    <row r="57" spans="1:106" ht="15.75" customHeight="1">
      <c r="A57" s="15">
        <v>2018</v>
      </c>
      <c r="B57" s="86" t="s">
        <v>452</v>
      </c>
      <c r="C57" s="54" t="s">
        <v>129</v>
      </c>
      <c r="D57" s="12">
        <v>27</v>
      </c>
      <c r="E57" s="12">
        <v>80</v>
      </c>
      <c r="F57" s="12">
        <v>1</v>
      </c>
      <c r="G57" s="68" t="s">
        <v>112</v>
      </c>
      <c r="H57" s="69" t="s">
        <v>112</v>
      </c>
      <c r="I57" s="69" t="s">
        <v>112</v>
      </c>
      <c r="J57" s="69" t="s">
        <v>112</v>
      </c>
      <c r="K57" s="69" t="s">
        <v>112</v>
      </c>
      <c r="L57" s="69" t="s">
        <v>112</v>
      </c>
      <c r="M57" s="88">
        <v>225</v>
      </c>
      <c r="N57" s="88">
        <v>976</v>
      </c>
      <c r="O57" s="89">
        <v>4</v>
      </c>
      <c r="P57" s="89">
        <v>23</v>
      </c>
      <c r="Q57" s="90">
        <v>1.4</v>
      </c>
      <c r="R57" s="90">
        <v>2.9</v>
      </c>
      <c r="S57" s="89">
        <v>501</v>
      </c>
      <c r="T57" s="89">
        <v>763</v>
      </c>
      <c r="U57" s="91">
        <v>29</v>
      </c>
      <c r="V57" s="91">
        <v>55</v>
      </c>
      <c r="W57" s="92">
        <v>4.5</v>
      </c>
      <c r="X57" s="92">
        <v>4.7</v>
      </c>
      <c r="Y57" s="91">
        <v>41</v>
      </c>
      <c r="Z57" s="91">
        <v>62</v>
      </c>
      <c r="AA57" s="89">
        <v>32</v>
      </c>
      <c r="AB57" s="89">
        <v>33</v>
      </c>
      <c r="AC57" s="90">
        <v>6.3</v>
      </c>
      <c r="AD57" s="90">
        <v>7.1</v>
      </c>
      <c r="AE57" s="71">
        <v>93.8</v>
      </c>
      <c r="AF57" s="72">
        <v>93.8</v>
      </c>
      <c r="AG57" s="77">
        <v>25</v>
      </c>
      <c r="AH57" s="77">
        <v>44</v>
      </c>
      <c r="AI57" s="92">
        <v>1.1000000000000001</v>
      </c>
      <c r="AJ57" s="92">
        <v>1.1000000000000001</v>
      </c>
      <c r="AK57" s="92">
        <f t="shared" si="0"/>
        <v>0</v>
      </c>
      <c r="AL57" s="90">
        <v>4.3</v>
      </c>
      <c r="AM57" s="90">
        <v>4.7</v>
      </c>
      <c r="AN57" s="97">
        <v>7.9</v>
      </c>
      <c r="AO57" s="97">
        <v>8</v>
      </c>
      <c r="AP57" s="89">
        <v>77</v>
      </c>
      <c r="AQ57" s="89">
        <v>84</v>
      </c>
      <c r="AR57" s="90">
        <v>9.6999999999999993</v>
      </c>
      <c r="AS57" s="90">
        <v>9.9</v>
      </c>
      <c r="AT57" s="90">
        <v>4.5999999999999996</v>
      </c>
      <c r="AU57" s="90">
        <v>4.8</v>
      </c>
      <c r="AV57" s="63">
        <v>123</v>
      </c>
      <c r="AW57" s="63">
        <v>119</v>
      </c>
      <c r="AX57" s="89">
        <v>147</v>
      </c>
      <c r="AY57" s="89">
        <v>149</v>
      </c>
      <c r="AZ57" s="90">
        <v>2.1</v>
      </c>
      <c r="BA57" s="90">
        <v>2.1</v>
      </c>
      <c r="BB57" s="89">
        <v>99</v>
      </c>
      <c r="BC57" s="89">
        <v>105</v>
      </c>
      <c r="BD57" s="23">
        <f t="shared" ref="BD57:BE57" si="58">1.86*(AX57+AT57)+1.15*(AV57/18)+(AG57/6)+14</f>
        <v>308.00100000000003</v>
      </c>
      <c r="BE57" s="23">
        <f t="shared" si="58"/>
        <v>315.00411111111111</v>
      </c>
      <c r="BF57" s="93">
        <v>5.54</v>
      </c>
      <c r="BG57" s="10">
        <v>5.39</v>
      </c>
      <c r="BH57" s="92">
        <v>14.9</v>
      </c>
      <c r="BI57" s="92">
        <v>14.7</v>
      </c>
      <c r="BJ57" s="90">
        <v>47.1</v>
      </c>
      <c r="BK57" s="90">
        <v>44.7</v>
      </c>
      <c r="BL57" s="9">
        <v>0</v>
      </c>
      <c r="BM57" s="92">
        <v>82.9</v>
      </c>
      <c r="BN57" s="10">
        <v>0</v>
      </c>
      <c r="BO57" s="90">
        <v>27.3</v>
      </c>
      <c r="BP57" s="9">
        <v>0</v>
      </c>
      <c r="BQ57" s="92">
        <v>32.9</v>
      </c>
      <c r="BR57" s="10">
        <v>0</v>
      </c>
      <c r="BS57" s="77">
        <v>239</v>
      </c>
      <c r="BT57" s="9">
        <v>0</v>
      </c>
      <c r="BU57" s="92">
        <v>13</v>
      </c>
      <c r="BV57" s="93">
        <v>1.22</v>
      </c>
      <c r="BW57" s="93">
        <v>0.86</v>
      </c>
      <c r="BX57" s="94">
        <v>7.05</v>
      </c>
      <c r="BY57" s="95">
        <v>5.49</v>
      </c>
      <c r="BZ57" s="10">
        <v>0</v>
      </c>
      <c r="CA57" s="96">
        <v>60.1</v>
      </c>
      <c r="CB57" s="9">
        <v>0</v>
      </c>
      <c r="CC57" s="95">
        <v>30.1</v>
      </c>
      <c r="CD57" s="10">
        <v>0</v>
      </c>
      <c r="CE57" s="96">
        <v>7.3</v>
      </c>
      <c r="CF57" s="9">
        <v>0</v>
      </c>
      <c r="CG57" s="95">
        <v>2</v>
      </c>
      <c r="CH57" s="10">
        <v>0</v>
      </c>
      <c r="CI57" s="96">
        <v>0.5</v>
      </c>
      <c r="CJ57" s="2" t="b">
        <f t="shared" si="2"/>
        <v>0</v>
      </c>
      <c r="CK57" s="24" t="b">
        <f t="shared" si="3"/>
        <v>0</v>
      </c>
      <c r="CL57" s="4">
        <v>66.64</v>
      </c>
      <c r="CM57" s="25">
        <v>82.4</v>
      </c>
      <c r="CN57" s="25">
        <v>168</v>
      </c>
      <c r="CO57" s="4">
        <v>49.86</v>
      </c>
      <c r="CP57" s="25">
        <v>60</v>
      </c>
      <c r="CQ57" s="25">
        <v>58</v>
      </c>
      <c r="CR57" s="70">
        <v>14.68</v>
      </c>
      <c r="CS57" s="29"/>
      <c r="CT57" s="29"/>
      <c r="CU57" s="29"/>
      <c r="CV57" s="29"/>
      <c r="CW57" s="29"/>
      <c r="CX57" s="29"/>
      <c r="CY57" s="85"/>
      <c r="CZ57" s="85"/>
      <c r="DA57" s="85"/>
      <c r="DB57" s="85"/>
    </row>
    <row r="58" spans="1:106" ht="15.75" customHeight="1">
      <c r="A58" s="15">
        <v>2018</v>
      </c>
      <c r="B58" s="41" t="s">
        <v>453</v>
      </c>
      <c r="C58" s="75" t="s">
        <v>101</v>
      </c>
      <c r="D58" s="12">
        <v>26</v>
      </c>
      <c r="E58" s="12">
        <v>70</v>
      </c>
      <c r="F58" s="12">
        <v>1</v>
      </c>
      <c r="G58" s="34" t="s">
        <v>102</v>
      </c>
      <c r="H58" s="35" t="s">
        <v>98</v>
      </c>
      <c r="I58" s="36" t="s">
        <v>103</v>
      </c>
      <c r="J58" s="18" t="s">
        <v>104</v>
      </c>
      <c r="K58" s="19">
        <v>50</v>
      </c>
      <c r="L58" s="35">
        <v>50</v>
      </c>
      <c r="M58" s="98">
        <v>154</v>
      </c>
      <c r="N58" s="98">
        <v>1198</v>
      </c>
      <c r="O58" s="99">
        <v>3</v>
      </c>
      <c r="P58" s="99">
        <v>32</v>
      </c>
      <c r="Q58" s="37">
        <v>1</v>
      </c>
      <c r="R58" s="37">
        <v>3.4</v>
      </c>
      <c r="S58" s="99">
        <v>486</v>
      </c>
      <c r="T58" s="99">
        <v>1062</v>
      </c>
      <c r="U58" s="100">
        <v>38</v>
      </c>
      <c r="V58" s="100">
        <v>8.4</v>
      </c>
      <c r="W58" s="99">
        <v>4.8</v>
      </c>
      <c r="X58" s="99">
        <v>4.4000000000000004</v>
      </c>
      <c r="Y58" s="100">
        <v>38</v>
      </c>
      <c r="Z58" s="100">
        <v>26</v>
      </c>
      <c r="AA58" s="99">
        <v>23</v>
      </c>
      <c r="AB58" s="99">
        <v>25</v>
      </c>
      <c r="AC58" s="101">
        <v>4.7</v>
      </c>
      <c r="AD58" s="101">
        <v>7.8</v>
      </c>
      <c r="AE58" s="20">
        <v>56</v>
      </c>
      <c r="AF58" s="102">
        <v>94.4</v>
      </c>
      <c r="AG58" s="101">
        <v>46</v>
      </c>
      <c r="AH58" s="101">
        <v>63</v>
      </c>
      <c r="AI58" s="99">
        <v>1.7</v>
      </c>
      <c r="AJ58" s="99">
        <v>1.1000000000000001</v>
      </c>
      <c r="AK58" s="9">
        <f t="shared" si="0"/>
        <v>0</v>
      </c>
      <c r="AL58" s="101">
        <v>4.2</v>
      </c>
      <c r="AM58" s="101">
        <v>4.2</v>
      </c>
      <c r="AN58" s="103">
        <v>7.6</v>
      </c>
      <c r="AO58" s="103">
        <v>6.9</v>
      </c>
      <c r="AP58" s="99">
        <v>101</v>
      </c>
      <c r="AQ58" s="104">
        <v>0</v>
      </c>
      <c r="AR58" s="101">
        <v>9.1</v>
      </c>
      <c r="AS58" s="101">
        <v>10</v>
      </c>
      <c r="AT58" s="101">
        <v>4.3</v>
      </c>
      <c r="AU58" s="101">
        <v>4.8</v>
      </c>
      <c r="AV58" s="105">
        <v>99</v>
      </c>
      <c r="AW58" s="106">
        <v>84</v>
      </c>
      <c r="AX58" s="99">
        <v>144</v>
      </c>
      <c r="AY58" s="99">
        <v>143</v>
      </c>
      <c r="AZ58" s="101">
        <v>2</v>
      </c>
      <c r="BA58" s="101">
        <v>2.2000000000000002</v>
      </c>
      <c r="BB58" s="99">
        <v>102</v>
      </c>
      <c r="BC58" s="99">
        <v>111</v>
      </c>
      <c r="BD58" s="23">
        <f t="shared" ref="BD58:BE58" si="59">1.86*(AX58+AT58)+1.15*(AV58/18)+(AG58/6)+14</f>
        <v>303.8296666666667</v>
      </c>
      <c r="BE58" s="23">
        <f t="shared" si="59"/>
        <v>304.77466666666669</v>
      </c>
      <c r="BF58" s="101">
        <v>5.04</v>
      </c>
      <c r="BG58" s="101">
        <v>4.16</v>
      </c>
      <c r="BH58" s="99">
        <v>14.6</v>
      </c>
      <c r="BI58" s="99">
        <v>12.8</v>
      </c>
      <c r="BJ58" s="101">
        <v>45.2</v>
      </c>
      <c r="BK58" s="101">
        <v>38.1</v>
      </c>
      <c r="BL58" s="99">
        <v>89.7</v>
      </c>
      <c r="BM58" s="99">
        <v>91.6</v>
      </c>
      <c r="BN58" s="101">
        <v>29</v>
      </c>
      <c r="BO58" s="101">
        <v>30.8</v>
      </c>
      <c r="BP58" s="99">
        <v>32.299999999999997</v>
      </c>
      <c r="BQ58" s="99">
        <v>33.6</v>
      </c>
      <c r="BR58" s="101">
        <v>295</v>
      </c>
      <c r="BS58" s="101">
        <v>11.8</v>
      </c>
      <c r="BT58" s="99">
        <v>12.9</v>
      </c>
      <c r="BU58" s="99">
        <v>11.8</v>
      </c>
      <c r="BV58" s="101">
        <v>0.98</v>
      </c>
      <c r="BW58" s="107">
        <v>0</v>
      </c>
      <c r="BX58" s="99">
        <v>6.62</v>
      </c>
      <c r="BY58" s="99">
        <v>7.39</v>
      </c>
      <c r="BZ58" s="101">
        <v>61.1</v>
      </c>
      <c r="CA58" s="101">
        <v>62</v>
      </c>
      <c r="CB58" s="99">
        <v>29.3</v>
      </c>
      <c r="CC58" s="99">
        <v>22</v>
      </c>
      <c r="CD58" s="101">
        <v>8.5</v>
      </c>
      <c r="CE58" s="101">
        <v>15</v>
      </c>
      <c r="CF58" s="99">
        <v>0.8</v>
      </c>
      <c r="CG58" s="99">
        <v>1</v>
      </c>
      <c r="CH58" s="101">
        <v>0.3</v>
      </c>
      <c r="CI58" s="101">
        <v>0</v>
      </c>
      <c r="CJ58" s="2" t="b">
        <f t="shared" si="2"/>
        <v>0</v>
      </c>
      <c r="CK58" s="24" t="b">
        <f t="shared" si="3"/>
        <v>1</v>
      </c>
      <c r="CL58" s="4">
        <v>69.489999999999995</v>
      </c>
      <c r="CM58" s="25">
        <v>75.900000000000006</v>
      </c>
      <c r="CN58" s="25">
        <v>171</v>
      </c>
      <c r="CO58" s="4">
        <v>51.98</v>
      </c>
      <c r="CP58" s="25">
        <v>42</v>
      </c>
      <c r="CQ58" s="25">
        <v>43</v>
      </c>
      <c r="CR58" s="70">
        <v>6.08</v>
      </c>
      <c r="CS58" s="29"/>
      <c r="CT58" s="29"/>
      <c r="CU58" s="29"/>
      <c r="CV58" s="29"/>
      <c r="CW58" s="29"/>
      <c r="CX58" s="29"/>
      <c r="CY58" s="85"/>
      <c r="CZ58" s="85"/>
      <c r="DA58" s="85"/>
      <c r="DB58" s="85"/>
    </row>
    <row r="59" spans="1:106" ht="15.75" customHeight="1">
      <c r="A59" s="15">
        <v>2018</v>
      </c>
      <c r="B59" s="41" t="s">
        <v>453</v>
      </c>
      <c r="C59" s="51" t="s">
        <v>105</v>
      </c>
      <c r="D59" s="12">
        <v>26</v>
      </c>
      <c r="E59" s="12">
        <v>74</v>
      </c>
      <c r="F59" s="12">
        <v>1</v>
      </c>
      <c r="G59" s="34" t="s">
        <v>106</v>
      </c>
      <c r="H59" s="35" t="s">
        <v>107</v>
      </c>
      <c r="I59" s="36" t="s">
        <v>99</v>
      </c>
      <c r="J59" s="35" t="s">
        <v>108</v>
      </c>
      <c r="K59" s="19">
        <v>50</v>
      </c>
      <c r="L59" s="35">
        <v>50</v>
      </c>
      <c r="M59" s="98">
        <v>289</v>
      </c>
      <c r="N59" s="98">
        <v>2259</v>
      </c>
      <c r="O59" s="99">
        <v>3</v>
      </c>
      <c r="P59" s="99">
        <v>45</v>
      </c>
      <c r="Q59" s="10">
        <v>0.9</v>
      </c>
      <c r="R59" s="10">
        <v>0</v>
      </c>
      <c r="S59" s="99">
        <v>632</v>
      </c>
      <c r="T59" s="99">
        <v>0</v>
      </c>
      <c r="U59" s="100">
        <v>27</v>
      </c>
      <c r="V59" s="100">
        <v>0</v>
      </c>
      <c r="W59" s="99">
        <v>4.9000000000000004</v>
      </c>
      <c r="X59" s="99">
        <v>0</v>
      </c>
      <c r="Y59" s="100">
        <v>38</v>
      </c>
      <c r="Z59" s="100">
        <v>0</v>
      </c>
      <c r="AA59" s="99">
        <v>22</v>
      </c>
      <c r="AB59" s="99">
        <v>0</v>
      </c>
      <c r="AC59" s="101">
        <v>3.9</v>
      </c>
      <c r="AD59" s="101">
        <v>0</v>
      </c>
      <c r="AE59" s="38">
        <v>49</v>
      </c>
      <c r="AF59" s="102">
        <v>94.4</v>
      </c>
      <c r="AG59" s="101">
        <v>43</v>
      </c>
      <c r="AH59" s="101">
        <v>45</v>
      </c>
      <c r="AI59" s="99">
        <v>1.9</v>
      </c>
      <c r="AJ59" s="99">
        <v>1.1000000000000001</v>
      </c>
      <c r="AK59" s="9">
        <f t="shared" si="0"/>
        <v>0</v>
      </c>
      <c r="AL59" s="101">
        <v>5</v>
      </c>
      <c r="AM59" s="101">
        <v>4.0999999999999996</v>
      </c>
      <c r="AN59" s="103">
        <v>7.5</v>
      </c>
      <c r="AO59" s="103">
        <v>0</v>
      </c>
      <c r="AP59" s="99">
        <v>140</v>
      </c>
      <c r="AQ59" s="9">
        <v>0</v>
      </c>
      <c r="AR59" s="101">
        <v>9</v>
      </c>
      <c r="AS59" s="101">
        <v>9.9</v>
      </c>
      <c r="AT59" s="101">
        <v>4.9000000000000004</v>
      </c>
      <c r="AU59" s="101">
        <v>4.3</v>
      </c>
      <c r="AV59" s="105">
        <v>96</v>
      </c>
      <c r="AW59" s="106">
        <v>89</v>
      </c>
      <c r="AX59" s="99">
        <v>146</v>
      </c>
      <c r="AY59" s="99">
        <v>146</v>
      </c>
      <c r="AZ59" s="101">
        <v>2</v>
      </c>
      <c r="BA59" s="101">
        <v>2.2999999999999998</v>
      </c>
      <c r="BB59" s="99">
        <v>101</v>
      </c>
      <c r="BC59" s="99">
        <v>104</v>
      </c>
      <c r="BD59" s="23">
        <f t="shared" ref="BD59:BE59" si="60">1.86*(AX59+AT59)+1.15*(AV59/18)+(AG59/6)+14</f>
        <v>307.97400000000005</v>
      </c>
      <c r="BE59" s="23">
        <f t="shared" si="60"/>
        <v>306.74411111111118</v>
      </c>
      <c r="BF59" s="101">
        <v>5.0999999999999996</v>
      </c>
      <c r="BG59" s="101">
        <v>4.09</v>
      </c>
      <c r="BH59" s="99">
        <v>15.3</v>
      </c>
      <c r="BI59" s="99">
        <v>12.9</v>
      </c>
      <c r="BJ59" s="101">
        <v>46.9</v>
      </c>
      <c r="BK59" s="101">
        <v>38.6</v>
      </c>
      <c r="BL59" s="99">
        <v>92</v>
      </c>
      <c r="BM59" s="99">
        <v>94.4</v>
      </c>
      <c r="BN59" s="101">
        <v>30</v>
      </c>
      <c r="BO59" s="101">
        <v>31.5</v>
      </c>
      <c r="BP59" s="99">
        <v>32.6</v>
      </c>
      <c r="BQ59" s="99">
        <v>33.4</v>
      </c>
      <c r="BR59" s="101">
        <v>234</v>
      </c>
      <c r="BS59" s="101">
        <v>194</v>
      </c>
      <c r="BT59" s="99">
        <v>11.8</v>
      </c>
      <c r="BU59" s="99">
        <v>11.4</v>
      </c>
      <c r="BV59" s="101">
        <v>0.41</v>
      </c>
      <c r="BW59" s="10">
        <v>0</v>
      </c>
      <c r="BX59" s="99">
        <v>5.44</v>
      </c>
      <c r="BY59" s="99">
        <v>5.46</v>
      </c>
      <c r="BZ59" s="101">
        <v>59.2</v>
      </c>
      <c r="CA59" s="101">
        <v>66</v>
      </c>
      <c r="CB59" s="99">
        <v>31.6</v>
      </c>
      <c r="CC59" s="99">
        <v>22</v>
      </c>
      <c r="CD59" s="101">
        <v>6.4</v>
      </c>
      <c r="CE59" s="101">
        <v>10</v>
      </c>
      <c r="CF59" s="99">
        <v>2.2000000000000002</v>
      </c>
      <c r="CG59" s="99">
        <v>2</v>
      </c>
      <c r="CH59" s="101">
        <v>0.6</v>
      </c>
      <c r="CI59" s="101">
        <v>0</v>
      </c>
      <c r="CJ59" s="2" t="b">
        <f t="shared" si="2"/>
        <v>0</v>
      </c>
      <c r="CK59" s="24" t="b">
        <f t="shared" si="3"/>
        <v>1</v>
      </c>
      <c r="CL59" s="4">
        <v>72.069999999999993</v>
      </c>
      <c r="CM59" s="25">
        <v>79.2</v>
      </c>
      <c r="CN59" s="25">
        <v>174</v>
      </c>
      <c r="CO59" s="4">
        <v>52.42</v>
      </c>
      <c r="CP59" s="25">
        <v>49.5</v>
      </c>
      <c r="CQ59" s="25">
        <v>49.5</v>
      </c>
      <c r="CR59" s="70">
        <v>8.7200000000000006</v>
      </c>
      <c r="CS59" s="29"/>
      <c r="CT59" s="29"/>
      <c r="CU59" s="29"/>
      <c r="CV59" s="29"/>
      <c r="CW59" s="29"/>
      <c r="CX59" s="29"/>
      <c r="CY59" s="85"/>
      <c r="CZ59" s="85"/>
      <c r="DA59" s="85"/>
      <c r="DB59" s="85"/>
    </row>
    <row r="60" spans="1:106" ht="15.75" customHeight="1">
      <c r="A60" s="15">
        <v>2018</v>
      </c>
      <c r="B60" s="41" t="s">
        <v>453</v>
      </c>
      <c r="C60" s="51" t="s">
        <v>109</v>
      </c>
      <c r="D60" s="12">
        <v>25</v>
      </c>
      <c r="E60" s="12">
        <v>84</v>
      </c>
      <c r="F60" s="12">
        <v>1</v>
      </c>
      <c r="G60" s="17" t="s">
        <v>102</v>
      </c>
      <c r="H60" s="18" t="s">
        <v>110</v>
      </c>
      <c r="I60" s="19" t="s">
        <v>111</v>
      </c>
      <c r="J60" s="35" t="s">
        <v>104</v>
      </c>
      <c r="K60" s="81" t="s">
        <v>112</v>
      </c>
      <c r="L60" s="82" t="s">
        <v>112</v>
      </c>
      <c r="M60" s="98">
        <v>280</v>
      </c>
      <c r="N60" s="98">
        <v>1177</v>
      </c>
      <c r="O60" s="99">
        <v>55</v>
      </c>
      <c r="P60" s="99">
        <v>0</v>
      </c>
      <c r="Q60" s="10">
        <v>0.8</v>
      </c>
      <c r="R60" s="10">
        <v>0</v>
      </c>
      <c r="S60" s="99">
        <v>306</v>
      </c>
      <c r="T60" s="99">
        <v>0</v>
      </c>
      <c r="U60" s="100">
        <v>58</v>
      </c>
      <c r="V60" s="100">
        <v>0</v>
      </c>
      <c r="W60" s="99">
        <v>4.5999999999999996</v>
      </c>
      <c r="X60" s="99">
        <v>0</v>
      </c>
      <c r="Y60" s="100">
        <v>58</v>
      </c>
      <c r="Z60" s="100">
        <v>0</v>
      </c>
      <c r="AA60" s="99">
        <v>15</v>
      </c>
      <c r="AB60" s="99">
        <v>0</v>
      </c>
      <c r="AC60" s="101">
        <v>5</v>
      </c>
      <c r="AD60" s="101">
        <v>0</v>
      </c>
      <c r="AE60" s="38">
        <v>85.5</v>
      </c>
      <c r="AF60" s="102">
        <v>71.099999999999994</v>
      </c>
      <c r="AG60" s="101">
        <v>36</v>
      </c>
      <c r="AH60" s="101">
        <v>56</v>
      </c>
      <c r="AI60" s="99">
        <v>1.2</v>
      </c>
      <c r="AJ60" s="99">
        <v>1.4</v>
      </c>
      <c r="AK60" s="9">
        <f t="shared" si="0"/>
        <v>0.19999999999999996</v>
      </c>
      <c r="AL60" s="101">
        <v>5.2</v>
      </c>
      <c r="AM60" s="101">
        <v>4.2</v>
      </c>
      <c r="AN60" s="103">
        <v>7.6</v>
      </c>
      <c r="AO60" s="103">
        <v>0</v>
      </c>
      <c r="AP60" s="99">
        <v>121</v>
      </c>
      <c r="AQ60" s="9">
        <v>0</v>
      </c>
      <c r="AR60" s="101">
        <v>9.1999999999999993</v>
      </c>
      <c r="AS60" s="101">
        <v>10</v>
      </c>
      <c r="AT60" s="101">
        <v>5</v>
      </c>
      <c r="AU60" s="101">
        <v>4.4000000000000004</v>
      </c>
      <c r="AV60" s="105">
        <v>102</v>
      </c>
      <c r="AW60" s="106">
        <v>107</v>
      </c>
      <c r="AX60" s="99">
        <v>146</v>
      </c>
      <c r="AY60" s="99">
        <v>143</v>
      </c>
      <c r="AZ60" s="101">
        <v>1.9</v>
      </c>
      <c r="BA60" s="101">
        <v>2</v>
      </c>
      <c r="BB60" s="99">
        <v>103</v>
      </c>
      <c r="BC60" s="99">
        <v>104</v>
      </c>
      <c r="BD60" s="23">
        <f t="shared" ref="BD60:BE60" si="61">1.86*(AX60+AT60)+1.15*(AV60/18)+(AG60/6)+14</f>
        <v>307.37666666666667</v>
      </c>
      <c r="BE60" s="23">
        <f t="shared" si="61"/>
        <v>304.33344444444447</v>
      </c>
      <c r="BF60" s="101">
        <v>5.43</v>
      </c>
      <c r="BG60" s="101">
        <v>4.46</v>
      </c>
      <c r="BH60" s="99">
        <v>15.2</v>
      </c>
      <c r="BI60" s="99">
        <v>13.5</v>
      </c>
      <c r="BJ60" s="101">
        <v>47.6</v>
      </c>
      <c r="BK60" s="101">
        <v>39.700000000000003</v>
      </c>
      <c r="BL60" s="99">
        <v>87.7</v>
      </c>
      <c r="BM60" s="99">
        <v>89</v>
      </c>
      <c r="BN60" s="101">
        <v>28</v>
      </c>
      <c r="BO60" s="101">
        <v>30.3</v>
      </c>
      <c r="BP60" s="99">
        <v>31.9</v>
      </c>
      <c r="BQ60" s="99">
        <v>34</v>
      </c>
      <c r="BR60" s="101">
        <v>263</v>
      </c>
      <c r="BS60" s="101">
        <v>252</v>
      </c>
      <c r="BT60" s="99">
        <v>12.5</v>
      </c>
      <c r="BU60" s="99">
        <v>11.3</v>
      </c>
      <c r="BV60" s="101">
        <v>0.95</v>
      </c>
      <c r="BW60" s="10">
        <v>0</v>
      </c>
      <c r="BX60" s="99">
        <v>3.87</v>
      </c>
      <c r="BY60" s="99">
        <v>6.88</v>
      </c>
      <c r="BZ60" s="101">
        <v>38.200000000000003</v>
      </c>
      <c r="CA60" s="101">
        <v>58</v>
      </c>
      <c r="CB60" s="99">
        <v>51.2</v>
      </c>
      <c r="CC60" s="99">
        <v>30</v>
      </c>
      <c r="CD60" s="101">
        <v>7.8</v>
      </c>
      <c r="CE60" s="101">
        <v>11</v>
      </c>
      <c r="CF60" s="99">
        <v>1.8</v>
      </c>
      <c r="CG60" s="99">
        <v>1</v>
      </c>
      <c r="CH60" s="101">
        <v>1</v>
      </c>
      <c r="CI60" s="101">
        <v>0</v>
      </c>
      <c r="CJ60" s="2" t="b">
        <f t="shared" si="2"/>
        <v>0</v>
      </c>
      <c r="CK60" s="24" t="b">
        <f t="shared" si="3"/>
        <v>1</v>
      </c>
      <c r="CL60" s="4">
        <v>75.260000000000005</v>
      </c>
      <c r="CM60" s="25">
        <v>84.3</v>
      </c>
      <c r="CN60" s="25">
        <v>178</v>
      </c>
      <c r="CO60" s="4">
        <v>50.68</v>
      </c>
      <c r="CP60" s="25">
        <v>60</v>
      </c>
      <c r="CQ60" s="25">
        <v>57</v>
      </c>
      <c r="CR60" s="70">
        <v>10.61</v>
      </c>
      <c r="CS60" s="29"/>
      <c r="CT60" s="29"/>
      <c r="CU60" s="29"/>
      <c r="CV60" s="29"/>
      <c r="CW60" s="29"/>
      <c r="CX60" s="29"/>
      <c r="CY60" s="85"/>
      <c r="CZ60" s="85"/>
      <c r="DA60" s="85"/>
      <c r="DB60" s="85"/>
    </row>
    <row r="61" spans="1:106" ht="15.75" customHeight="1">
      <c r="A61" s="15">
        <v>2018</v>
      </c>
      <c r="B61" s="41" t="s">
        <v>453</v>
      </c>
      <c r="C61" s="51" t="s">
        <v>113</v>
      </c>
      <c r="D61" s="65">
        <v>33</v>
      </c>
      <c r="E61" s="65">
        <v>79</v>
      </c>
      <c r="F61" s="65">
        <v>1</v>
      </c>
      <c r="G61" s="17" t="s">
        <v>102</v>
      </c>
      <c r="H61" s="18" t="s">
        <v>98</v>
      </c>
      <c r="I61" s="19" t="s">
        <v>103</v>
      </c>
      <c r="J61" s="18" t="s">
        <v>104</v>
      </c>
      <c r="K61" s="19">
        <v>50</v>
      </c>
      <c r="L61" s="18">
        <v>50</v>
      </c>
      <c r="M61" s="98">
        <v>96</v>
      </c>
      <c r="N61" s="98">
        <v>2700</v>
      </c>
      <c r="O61" s="99">
        <v>3</v>
      </c>
      <c r="P61" s="99">
        <v>40</v>
      </c>
      <c r="Q61" s="10">
        <v>0.9</v>
      </c>
      <c r="R61" s="10">
        <v>2.2999999999999998</v>
      </c>
      <c r="S61" s="99">
        <v>557</v>
      </c>
      <c r="T61" s="99">
        <v>1451</v>
      </c>
      <c r="U61" s="100">
        <v>33</v>
      </c>
      <c r="V61" s="100">
        <v>96</v>
      </c>
      <c r="W61" s="99">
        <v>4.8</v>
      </c>
      <c r="X61" s="99">
        <v>4.2</v>
      </c>
      <c r="Y61" s="100">
        <v>33</v>
      </c>
      <c r="Z61" s="100">
        <v>25</v>
      </c>
      <c r="AA61" s="99">
        <v>25</v>
      </c>
      <c r="AB61" s="99">
        <v>23</v>
      </c>
      <c r="AC61" s="101">
        <v>5.5</v>
      </c>
      <c r="AD61" s="101">
        <v>7.6</v>
      </c>
      <c r="AE61" s="38">
        <v>81.400000000000006</v>
      </c>
      <c r="AF61" s="102">
        <v>73.900000000000006</v>
      </c>
      <c r="AG61" s="101">
        <v>44</v>
      </c>
      <c r="AH61" s="101">
        <v>80</v>
      </c>
      <c r="AI61" s="99">
        <v>1.2</v>
      </c>
      <c r="AJ61" s="99">
        <v>1.3</v>
      </c>
      <c r="AK61" s="9">
        <f t="shared" si="0"/>
        <v>0.10000000000000009</v>
      </c>
      <c r="AL61" s="101">
        <v>4.2</v>
      </c>
      <c r="AM61" s="101">
        <v>4.4000000000000004</v>
      </c>
      <c r="AN61" s="99">
        <v>7.6</v>
      </c>
      <c r="AO61" s="99">
        <v>6.5</v>
      </c>
      <c r="AP61" s="99">
        <v>104</v>
      </c>
      <c r="AQ61" s="9">
        <v>0</v>
      </c>
      <c r="AR61" s="101">
        <v>8.9</v>
      </c>
      <c r="AS61" s="101">
        <v>9.8000000000000007</v>
      </c>
      <c r="AT61" s="101">
        <v>4.5999999999999996</v>
      </c>
      <c r="AU61" s="101">
        <v>5.0999999999999996</v>
      </c>
      <c r="AV61" s="105">
        <v>143</v>
      </c>
      <c r="AW61" s="106">
        <v>92</v>
      </c>
      <c r="AX61" s="99">
        <v>146</v>
      </c>
      <c r="AY61" s="99">
        <v>144</v>
      </c>
      <c r="AZ61" s="101">
        <v>2</v>
      </c>
      <c r="BA61" s="101">
        <v>2.2000000000000002</v>
      </c>
      <c r="BB61" s="99">
        <v>101</v>
      </c>
      <c r="BC61" s="99">
        <v>108</v>
      </c>
      <c r="BD61" s="23">
        <f t="shared" ref="BD61:BE61" si="62">1.86*(AX61+AT61)+1.15*(AV61/18)+(AG61/6)+14</f>
        <v>310.58544444444442</v>
      </c>
      <c r="BE61" s="23">
        <f t="shared" si="62"/>
        <v>310.53711111111113</v>
      </c>
      <c r="BF61" s="101">
        <v>4.4400000000000004</v>
      </c>
      <c r="BG61" s="101">
        <v>3.43</v>
      </c>
      <c r="BH61" s="99">
        <v>13.2</v>
      </c>
      <c r="BI61" s="99">
        <v>10.7</v>
      </c>
      <c r="BJ61" s="101">
        <v>42.1</v>
      </c>
      <c r="BK61" s="101">
        <v>32.799999999999997</v>
      </c>
      <c r="BL61" s="99">
        <v>94.8</v>
      </c>
      <c r="BM61" s="99">
        <v>95.6</v>
      </c>
      <c r="BN61" s="101">
        <v>29.7</v>
      </c>
      <c r="BO61" s="101">
        <v>31.2</v>
      </c>
      <c r="BP61" s="99">
        <v>31.4</v>
      </c>
      <c r="BQ61" s="99">
        <v>32.6</v>
      </c>
      <c r="BR61" s="101">
        <v>239</v>
      </c>
      <c r="BS61" s="101">
        <v>168</v>
      </c>
      <c r="BT61" s="99">
        <v>11.9</v>
      </c>
      <c r="BU61" s="99">
        <v>11.5</v>
      </c>
      <c r="BV61" s="101">
        <v>1.78</v>
      </c>
      <c r="BW61" s="10">
        <v>0</v>
      </c>
      <c r="BX61" s="99">
        <v>7.11</v>
      </c>
      <c r="BY61" s="99">
        <v>6.93</v>
      </c>
      <c r="BZ61" s="101">
        <v>69.900000000000006</v>
      </c>
      <c r="CA61" s="101">
        <v>60</v>
      </c>
      <c r="CB61" s="99">
        <v>22.9</v>
      </c>
      <c r="CC61" s="99">
        <v>24</v>
      </c>
      <c r="CD61" s="101">
        <v>4.0999999999999996</v>
      </c>
      <c r="CE61" s="101">
        <v>15</v>
      </c>
      <c r="CF61" s="99">
        <v>3</v>
      </c>
      <c r="CG61" s="99">
        <v>1</v>
      </c>
      <c r="CH61" s="101">
        <v>0.1</v>
      </c>
      <c r="CI61" s="101">
        <v>0</v>
      </c>
      <c r="CJ61" s="66" t="b">
        <f t="shared" si="2"/>
        <v>0</v>
      </c>
      <c r="CK61" s="67" t="b">
        <f t="shared" si="3"/>
        <v>1</v>
      </c>
      <c r="CL61" s="4">
        <v>66.260000000000005</v>
      </c>
      <c r="CM61" s="25">
        <v>79.599999999999994</v>
      </c>
      <c r="CN61" s="25">
        <v>182</v>
      </c>
      <c r="CO61" s="4">
        <v>47.64</v>
      </c>
      <c r="CP61" s="25">
        <v>51</v>
      </c>
      <c r="CQ61" s="25">
        <v>49</v>
      </c>
      <c r="CR61" s="70">
        <v>14.84</v>
      </c>
      <c r="CS61" s="29"/>
      <c r="CT61" s="29"/>
      <c r="CU61" s="29"/>
      <c r="CV61" s="29"/>
      <c r="CW61" s="29"/>
      <c r="CX61" s="29"/>
      <c r="CY61" s="85"/>
      <c r="CZ61" s="85"/>
      <c r="DA61" s="85"/>
      <c r="DB61" s="85"/>
    </row>
    <row r="62" spans="1:106" ht="15.75" customHeight="1">
      <c r="A62" s="15">
        <v>2018</v>
      </c>
      <c r="B62" s="41" t="s">
        <v>453</v>
      </c>
      <c r="C62" s="51" t="s">
        <v>114</v>
      </c>
      <c r="D62" s="12">
        <v>31</v>
      </c>
      <c r="E62" s="12">
        <v>89</v>
      </c>
      <c r="F62" s="12">
        <v>1</v>
      </c>
      <c r="G62" s="17" t="s">
        <v>97</v>
      </c>
      <c r="H62" s="18" t="s">
        <v>98</v>
      </c>
      <c r="I62" s="19" t="s">
        <v>99</v>
      </c>
      <c r="J62" s="18" t="s">
        <v>100</v>
      </c>
      <c r="K62" s="19">
        <v>100</v>
      </c>
      <c r="L62" s="18">
        <v>0</v>
      </c>
      <c r="M62" s="98">
        <v>230</v>
      </c>
      <c r="N62" s="98">
        <v>1417</v>
      </c>
      <c r="O62" s="99">
        <v>3</v>
      </c>
      <c r="P62" s="99">
        <v>27</v>
      </c>
      <c r="Q62" s="10">
        <v>0.8</v>
      </c>
      <c r="R62" s="10">
        <v>1.9</v>
      </c>
      <c r="S62" s="99">
        <v>617</v>
      </c>
      <c r="T62" s="99">
        <v>1326</v>
      </c>
      <c r="U62" s="100">
        <v>46</v>
      </c>
      <c r="V62" s="100">
        <v>106</v>
      </c>
      <c r="W62" s="99">
        <v>4.5999999999999996</v>
      </c>
      <c r="X62" s="99">
        <v>4.0999999999999996</v>
      </c>
      <c r="Y62" s="100">
        <v>46</v>
      </c>
      <c r="Z62" s="100">
        <v>22</v>
      </c>
      <c r="AA62" s="99">
        <v>19</v>
      </c>
      <c r="AB62" s="99">
        <v>24</v>
      </c>
      <c r="AC62" s="101">
        <v>8</v>
      </c>
      <c r="AD62" s="101">
        <v>10.1</v>
      </c>
      <c r="AE62" s="38">
        <v>82.4</v>
      </c>
      <c r="AF62" s="102">
        <v>91.5</v>
      </c>
      <c r="AG62" s="101">
        <v>35</v>
      </c>
      <c r="AH62" s="101">
        <v>46</v>
      </c>
      <c r="AI62" s="99">
        <v>1.2</v>
      </c>
      <c r="AJ62" s="99">
        <v>1.1000000000000001</v>
      </c>
      <c r="AK62" s="9">
        <f t="shared" si="0"/>
        <v>0</v>
      </c>
      <c r="AL62" s="101">
        <v>4.9000000000000004</v>
      </c>
      <c r="AM62" s="101">
        <v>4.7</v>
      </c>
      <c r="AN62" s="103">
        <v>7.9</v>
      </c>
      <c r="AO62" s="103">
        <v>7.6</v>
      </c>
      <c r="AP62" s="99">
        <v>90</v>
      </c>
      <c r="AQ62" s="9">
        <v>0</v>
      </c>
      <c r="AR62" s="101">
        <v>8.5</v>
      </c>
      <c r="AS62" s="101">
        <v>9.5</v>
      </c>
      <c r="AT62" s="101">
        <v>4.7</v>
      </c>
      <c r="AU62" s="101">
        <v>5.2</v>
      </c>
      <c r="AV62" s="105">
        <v>98</v>
      </c>
      <c r="AW62" s="106">
        <v>90</v>
      </c>
      <c r="AX62" s="99">
        <v>148</v>
      </c>
      <c r="AY62" s="99">
        <v>140</v>
      </c>
      <c r="AZ62" s="101">
        <v>2.1</v>
      </c>
      <c r="BA62" s="101">
        <v>2.4</v>
      </c>
      <c r="BB62" s="99">
        <v>104</v>
      </c>
      <c r="BC62" s="99">
        <v>108</v>
      </c>
      <c r="BD62" s="23">
        <f t="shared" ref="BD62:BE62" si="63">1.86*(AX62+AT62)+1.15*(AV62/18)+(AG62/6)+14</f>
        <v>310.11644444444443</v>
      </c>
      <c r="BE62" s="23">
        <f t="shared" si="63"/>
        <v>297.48866666666669</v>
      </c>
      <c r="BF62" s="101">
        <v>4.54</v>
      </c>
      <c r="BG62" s="101">
        <v>4</v>
      </c>
      <c r="BH62" s="99">
        <v>12.9</v>
      </c>
      <c r="BI62" s="99">
        <v>12.2</v>
      </c>
      <c r="BJ62" s="101">
        <v>42</v>
      </c>
      <c r="BK62" s="101">
        <v>36.1</v>
      </c>
      <c r="BL62" s="99">
        <v>92.5</v>
      </c>
      <c r="BM62" s="99">
        <v>90.3</v>
      </c>
      <c r="BN62" s="101">
        <v>28.4</v>
      </c>
      <c r="BO62" s="101">
        <v>30.5</v>
      </c>
      <c r="BP62" s="99">
        <v>30.7</v>
      </c>
      <c r="BQ62" s="99">
        <v>33.799999999999997</v>
      </c>
      <c r="BR62" s="101">
        <v>270</v>
      </c>
      <c r="BS62" s="101">
        <v>226</v>
      </c>
      <c r="BT62" s="99">
        <v>13.9</v>
      </c>
      <c r="BU62" s="99">
        <v>12.9</v>
      </c>
      <c r="BV62" s="101">
        <v>1</v>
      </c>
      <c r="BW62" s="10">
        <v>0</v>
      </c>
      <c r="BX62" s="99">
        <v>9.42</v>
      </c>
      <c r="BY62" s="99">
        <v>8.74</v>
      </c>
      <c r="BZ62" s="101">
        <v>67</v>
      </c>
      <c r="CA62" s="101">
        <v>69</v>
      </c>
      <c r="CB62" s="99">
        <v>24.2</v>
      </c>
      <c r="CC62" s="99">
        <v>20</v>
      </c>
      <c r="CD62" s="101">
        <v>7.6</v>
      </c>
      <c r="CE62" s="101">
        <v>10</v>
      </c>
      <c r="CF62" s="99">
        <v>0.8</v>
      </c>
      <c r="CG62" s="99">
        <v>1</v>
      </c>
      <c r="CH62" s="101">
        <v>0.4</v>
      </c>
      <c r="CI62" s="101">
        <v>0</v>
      </c>
      <c r="CJ62" s="2" t="b">
        <f t="shared" si="2"/>
        <v>0</v>
      </c>
      <c r="CK62" s="24" t="b">
        <f t="shared" si="3"/>
        <v>1</v>
      </c>
      <c r="CL62" s="4">
        <v>73.989999999999995</v>
      </c>
      <c r="CM62" s="25">
        <v>90.2</v>
      </c>
      <c r="CN62" s="25">
        <v>184.5</v>
      </c>
      <c r="CO62" s="4">
        <v>47.05</v>
      </c>
      <c r="CP62" s="25">
        <v>54</v>
      </c>
      <c r="CQ62" s="25">
        <v>47</v>
      </c>
      <c r="CR62" s="70">
        <v>16.899999999999999</v>
      </c>
      <c r="CS62" s="29"/>
      <c r="CT62" s="29"/>
      <c r="CU62" s="29"/>
      <c r="CV62" s="29"/>
      <c r="CW62" s="29"/>
      <c r="CX62" s="29"/>
      <c r="CY62" s="85"/>
      <c r="CZ62" s="85"/>
      <c r="DA62" s="85"/>
      <c r="DB62" s="85"/>
    </row>
    <row r="63" spans="1:106" ht="15.75" customHeight="1">
      <c r="A63" s="15">
        <v>2018</v>
      </c>
      <c r="B63" s="41" t="s">
        <v>453</v>
      </c>
      <c r="C63" s="51" t="s">
        <v>115</v>
      </c>
      <c r="D63" s="12">
        <v>32</v>
      </c>
      <c r="E63" s="12">
        <v>96</v>
      </c>
      <c r="F63" s="12">
        <v>2</v>
      </c>
      <c r="G63" s="34" t="s">
        <v>106</v>
      </c>
      <c r="H63" s="35" t="s">
        <v>107</v>
      </c>
      <c r="I63" s="36" t="s">
        <v>99</v>
      </c>
      <c r="J63" s="35" t="s">
        <v>108</v>
      </c>
      <c r="K63" s="49">
        <v>45.8333333333333</v>
      </c>
      <c r="L63" s="50">
        <v>54.1666666666667</v>
      </c>
      <c r="M63" s="98">
        <v>478</v>
      </c>
      <c r="N63" s="98">
        <v>7093</v>
      </c>
      <c r="O63" s="99">
        <v>7</v>
      </c>
      <c r="P63" s="99">
        <v>61</v>
      </c>
      <c r="Q63" s="10">
        <v>0.5</v>
      </c>
      <c r="R63" s="10">
        <v>2.6</v>
      </c>
      <c r="S63" s="99">
        <v>586</v>
      </c>
      <c r="T63" s="99">
        <v>740</v>
      </c>
      <c r="U63" s="100">
        <v>44</v>
      </c>
      <c r="V63" s="100">
        <v>156</v>
      </c>
      <c r="W63" s="99">
        <v>4.5999999999999996</v>
      </c>
      <c r="X63" s="99">
        <v>4.0999999999999996</v>
      </c>
      <c r="Y63" s="100">
        <v>44</v>
      </c>
      <c r="Z63" s="100">
        <v>48</v>
      </c>
      <c r="AA63" s="99">
        <v>21</v>
      </c>
      <c r="AB63" s="99">
        <v>23</v>
      </c>
      <c r="AC63" s="101">
        <v>4.3</v>
      </c>
      <c r="AD63" s="101">
        <v>6.4</v>
      </c>
      <c r="AE63" s="38">
        <v>74.900000000000006</v>
      </c>
      <c r="AF63" s="102">
        <v>91.5</v>
      </c>
      <c r="AG63" s="101">
        <v>46</v>
      </c>
      <c r="AH63" s="101">
        <v>56</v>
      </c>
      <c r="AI63" s="99">
        <v>1.3</v>
      </c>
      <c r="AJ63" s="99">
        <v>1.1000000000000001</v>
      </c>
      <c r="AK63" s="9">
        <f t="shared" si="0"/>
        <v>0</v>
      </c>
      <c r="AL63" s="101">
        <v>4.5</v>
      </c>
      <c r="AM63" s="101">
        <v>3.8</v>
      </c>
      <c r="AN63" s="103">
        <v>8</v>
      </c>
      <c r="AO63" s="103">
        <v>7.3</v>
      </c>
      <c r="AP63" s="99">
        <v>73</v>
      </c>
      <c r="AQ63" s="9">
        <v>0</v>
      </c>
      <c r="AR63" s="101">
        <v>9.14</v>
      </c>
      <c r="AS63" s="101">
        <v>9.9</v>
      </c>
      <c r="AT63" s="101">
        <v>4.4000000000000004</v>
      </c>
      <c r="AU63" s="101">
        <v>5</v>
      </c>
      <c r="AV63" s="105">
        <v>105</v>
      </c>
      <c r="AW63" s="106">
        <v>112</v>
      </c>
      <c r="AX63" s="99">
        <v>143</v>
      </c>
      <c r="AY63" s="99">
        <v>138</v>
      </c>
      <c r="AZ63" s="101">
        <v>1.8</v>
      </c>
      <c r="BA63" s="101">
        <v>2.2999999999999998</v>
      </c>
      <c r="BB63" s="99">
        <v>104</v>
      </c>
      <c r="BC63" s="99">
        <v>109</v>
      </c>
      <c r="BD63" s="23">
        <f t="shared" ref="BD63:BE63" si="64">1.86*(AX63+AT63)+1.15*(AV63/18)+(AG63/6)+14</f>
        <v>302.53900000000004</v>
      </c>
      <c r="BE63" s="23">
        <f t="shared" si="64"/>
        <v>296.4688888888889</v>
      </c>
      <c r="BF63" s="101">
        <v>4.92</v>
      </c>
      <c r="BG63" s="101">
        <v>4.2</v>
      </c>
      <c r="BH63" s="99">
        <v>14.4</v>
      </c>
      <c r="BI63" s="99">
        <v>12.9</v>
      </c>
      <c r="BJ63" s="101">
        <v>44.2</v>
      </c>
      <c r="BK63" s="101">
        <v>38.799999999999997</v>
      </c>
      <c r="BL63" s="99">
        <v>89.8</v>
      </c>
      <c r="BM63" s="99">
        <v>92.4</v>
      </c>
      <c r="BN63" s="101">
        <v>29.3</v>
      </c>
      <c r="BO63" s="101">
        <v>30.7</v>
      </c>
      <c r="BP63" s="99">
        <v>32.6</v>
      </c>
      <c r="BQ63" s="99">
        <v>33.200000000000003</v>
      </c>
      <c r="BR63" s="101">
        <v>175</v>
      </c>
      <c r="BS63" s="101">
        <v>149</v>
      </c>
      <c r="BT63" s="99">
        <v>12.6</v>
      </c>
      <c r="BU63" s="99">
        <v>11.6</v>
      </c>
      <c r="BV63" s="101">
        <v>0.44</v>
      </c>
      <c r="BW63" s="10">
        <v>0</v>
      </c>
      <c r="BX63" s="99">
        <v>6.13</v>
      </c>
      <c r="BY63" s="99">
        <v>7.47</v>
      </c>
      <c r="BZ63" s="101">
        <v>42.5</v>
      </c>
      <c r="CA63" s="101">
        <v>58</v>
      </c>
      <c r="CB63" s="99">
        <v>46.3</v>
      </c>
      <c r="CC63" s="99">
        <v>2</v>
      </c>
      <c r="CD63" s="101">
        <v>7.8</v>
      </c>
      <c r="CE63" s="101">
        <v>11</v>
      </c>
      <c r="CF63" s="99">
        <v>2.9</v>
      </c>
      <c r="CG63" s="99">
        <v>3</v>
      </c>
      <c r="CH63" s="101">
        <v>0.5</v>
      </c>
      <c r="CI63" s="101">
        <v>1</v>
      </c>
      <c r="CJ63" s="2" t="b">
        <f t="shared" si="2"/>
        <v>0</v>
      </c>
      <c r="CK63" s="24" t="b">
        <f t="shared" si="3"/>
        <v>1</v>
      </c>
      <c r="CL63" s="4">
        <v>84.04</v>
      </c>
      <c r="CM63" s="25">
        <v>90.7</v>
      </c>
      <c r="CN63" s="25">
        <v>191</v>
      </c>
      <c r="CO63" s="4">
        <v>46.55</v>
      </c>
      <c r="CP63" s="25">
        <v>56.5</v>
      </c>
      <c r="CQ63" s="25">
        <v>54.5</v>
      </c>
      <c r="CR63" s="70">
        <v>9.56</v>
      </c>
      <c r="CS63" s="29"/>
      <c r="CT63" s="29"/>
      <c r="CU63" s="29"/>
      <c r="CV63" s="29"/>
      <c r="CW63" s="29"/>
      <c r="CX63" s="29"/>
      <c r="CY63" s="85"/>
      <c r="CZ63" s="85"/>
      <c r="DA63" s="85"/>
      <c r="DB63" s="85"/>
    </row>
    <row r="64" spans="1:106" ht="15.75" customHeight="1">
      <c r="A64" s="15">
        <v>2018</v>
      </c>
      <c r="B64" s="41" t="s">
        <v>453</v>
      </c>
      <c r="C64" s="51" t="s">
        <v>117</v>
      </c>
      <c r="D64" s="12">
        <v>28</v>
      </c>
      <c r="E64" s="12">
        <v>82</v>
      </c>
      <c r="F64" s="12">
        <v>1</v>
      </c>
      <c r="G64" s="17" t="s">
        <v>106</v>
      </c>
      <c r="H64" s="18" t="s">
        <v>98</v>
      </c>
      <c r="I64" s="19" t="s">
        <v>99</v>
      </c>
      <c r="J64" s="18" t="s">
        <v>104</v>
      </c>
      <c r="K64" s="49">
        <v>54.1666666666667</v>
      </c>
      <c r="L64" s="53">
        <v>45.8333333333333</v>
      </c>
      <c r="M64" s="98">
        <v>170</v>
      </c>
      <c r="N64" s="98">
        <v>1374</v>
      </c>
      <c r="O64" s="99">
        <v>3</v>
      </c>
      <c r="P64" s="99">
        <v>0</v>
      </c>
      <c r="Q64" s="10">
        <v>0.5</v>
      </c>
      <c r="R64" s="10">
        <v>0</v>
      </c>
      <c r="S64" s="99">
        <v>528</v>
      </c>
      <c r="T64" s="99">
        <v>236</v>
      </c>
      <c r="U64" s="100">
        <v>36</v>
      </c>
      <c r="V64" s="100">
        <v>0</v>
      </c>
      <c r="W64" s="99">
        <v>4.5999999999999996</v>
      </c>
      <c r="X64" s="99">
        <v>0</v>
      </c>
      <c r="Y64" s="100">
        <v>36</v>
      </c>
      <c r="Z64" s="100">
        <v>0</v>
      </c>
      <c r="AA64" s="99">
        <v>19</v>
      </c>
      <c r="AB64" s="99">
        <v>0</v>
      </c>
      <c r="AC64" s="101">
        <v>4.2</v>
      </c>
      <c r="AD64" s="101">
        <v>0</v>
      </c>
      <c r="AE64" s="38">
        <v>84.5</v>
      </c>
      <c r="AF64" s="102">
        <v>76.7</v>
      </c>
      <c r="AG64" s="101">
        <v>34</v>
      </c>
      <c r="AH64" s="101">
        <v>45</v>
      </c>
      <c r="AI64" s="99">
        <v>1.2</v>
      </c>
      <c r="AJ64" s="99">
        <v>1.3</v>
      </c>
      <c r="AK64" s="9">
        <f t="shared" si="0"/>
        <v>0.10000000000000009</v>
      </c>
      <c r="AL64" s="101">
        <v>4.8</v>
      </c>
      <c r="AM64" s="101">
        <v>3.7</v>
      </c>
      <c r="AN64" s="103">
        <v>7.4</v>
      </c>
      <c r="AO64" s="103">
        <v>0</v>
      </c>
      <c r="AP64" s="99">
        <v>102</v>
      </c>
      <c r="AQ64" s="9">
        <v>0</v>
      </c>
      <c r="AR64" s="101">
        <v>9.1</v>
      </c>
      <c r="AS64" s="101">
        <v>10</v>
      </c>
      <c r="AT64" s="101">
        <v>4.7</v>
      </c>
      <c r="AU64" s="101">
        <v>4.5</v>
      </c>
      <c r="AV64" s="105">
        <v>88</v>
      </c>
      <c r="AW64" s="106">
        <v>93</v>
      </c>
      <c r="AX64" s="99">
        <v>145</v>
      </c>
      <c r="AY64" s="99">
        <v>147</v>
      </c>
      <c r="AZ64" s="101">
        <v>2.1</v>
      </c>
      <c r="BA64" s="101">
        <v>2.1</v>
      </c>
      <c r="BB64" s="99">
        <v>101</v>
      </c>
      <c r="BC64" s="99">
        <v>104</v>
      </c>
      <c r="BD64" s="23">
        <f t="shared" ref="BD64:BE64" si="65">1.86*(AX64+AT64)+1.15*(AV64/18)+(AG64/6)+14</f>
        <v>303.7308888888889</v>
      </c>
      <c r="BE64" s="23">
        <f t="shared" si="65"/>
        <v>309.23166666666668</v>
      </c>
      <c r="BF64" s="101">
        <v>5.09</v>
      </c>
      <c r="BG64" s="101">
        <v>4.26</v>
      </c>
      <c r="BH64" s="99">
        <v>15.7</v>
      </c>
      <c r="BI64" s="99">
        <v>13.6</v>
      </c>
      <c r="BJ64" s="101">
        <v>47.7</v>
      </c>
      <c r="BK64" s="101">
        <v>40.6</v>
      </c>
      <c r="BL64" s="99">
        <v>93.7</v>
      </c>
      <c r="BM64" s="99">
        <v>95.3</v>
      </c>
      <c r="BN64" s="101">
        <v>30.8</v>
      </c>
      <c r="BO64" s="101">
        <v>31.9</v>
      </c>
      <c r="BP64" s="99">
        <v>32.9</v>
      </c>
      <c r="BQ64" s="99">
        <v>33.5</v>
      </c>
      <c r="BR64" s="101">
        <v>261</v>
      </c>
      <c r="BS64" s="101">
        <v>187</v>
      </c>
      <c r="BT64" s="99">
        <v>12.2</v>
      </c>
      <c r="BU64" s="99">
        <v>11.2</v>
      </c>
      <c r="BV64" s="101">
        <v>0.35</v>
      </c>
      <c r="BW64" s="10">
        <v>0</v>
      </c>
      <c r="BX64" s="99">
        <v>7.22</v>
      </c>
      <c r="BY64" s="99">
        <v>7.45</v>
      </c>
      <c r="BZ64" s="101">
        <v>66.8</v>
      </c>
      <c r="CA64" s="101">
        <v>66</v>
      </c>
      <c r="CB64" s="99">
        <v>21.6</v>
      </c>
      <c r="CC64" s="99">
        <v>21</v>
      </c>
      <c r="CD64" s="101">
        <v>7.3</v>
      </c>
      <c r="CE64" s="101">
        <v>12</v>
      </c>
      <c r="CF64" s="99">
        <v>4</v>
      </c>
      <c r="CG64" s="99">
        <v>1</v>
      </c>
      <c r="CH64" s="101">
        <v>0.3</v>
      </c>
      <c r="CI64" s="101">
        <v>0</v>
      </c>
      <c r="CJ64" s="2" t="b">
        <f t="shared" si="2"/>
        <v>0</v>
      </c>
      <c r="CK64" s="24" t="b">
        <f t="shared" si="3"/>
        <v>1</v>
      </c>
      <c r="CL64" s="4">
        <v>77.709999999999994</v>
      </c>
      <c r="CM64" s="25">
        <v>84.3</v>
      </c>
      <c r="CN64" s="25">
        <v>190</v>
      </c>
      <c r="CO64" s="4">
        <v>48.34</v>
      </c>
      <c r="CP64" s="25">
        <v>54.5</v>
      </c>
      <c r="CQ64" s="25">
        <v>50.5</v>
      </c>
      <c r="CR64" s="70">
        <v>8.24</v>
      </c>
      <c r="CS64" s="29"/>
      <c r="CT64" s="29"/>
      <c r="CU64" s="29"/>
      <c r="CV64" s="29"/>
      <c r="CW64" s="29"/>
      <c r="CX64" s="29"/>
      <c r="CY64" s="85"/>
      <c r="CZ64" s="85"/>
      <c r="DA64" s="85"/>
      <c r="DB64" s="85"/>
    </row>
    <row r="65" spans="1:106" ht="15.75" customHeight="1">
      <c r="A65" s="15">
        <v>2018</v>
      </c>
      <c r="B65" s="41" t="s">
        <v>453</v>
      </c>
      <c r="C65" s="51" t="s">
        <v>118</v>
      </c>
      <c r="D65" s="12">
        <v>26</v>
      </c>
      <c r="E65" s="12">
        <v>90</v>
      </c>
      <c r="F65" s="12">
        <v>1</v>
      </c>
      <c r="G65" s="56" t="s">
        <v>112</v>
      </c>
      <c r="H65" s="43" t="s">
        <v>112</v>
      </c>
      <c r="I65" s="42" t="s">
        <v>112</v>
      </c>
      <c r="J65" s="43" t="s">
        <v>112</v>
      </c>
      <c r="K65" s="42" t="s">
        <v>112</v>
      </c>
      <c r="L65" s="43" t="s">
        <v>112</v>
      </c>
      <c r="M65" s="98">
        <v>288</v>
      </c>
      <c r="N65" s="98">
        <v>3021</v>
      </c>
      <c r="O65" s="99">
        <v>3</v>
      </c>
      <c r="P65" s="99">
        <v>25</v>
      </c>
      <c r="Q65" s="10">
        <v>0.8</v>
      </c>
      <c r="R65" s="10">
        <v>1.3</v>
      </c>
      <c r="S65" s="99">
        <v>673</v>
      </c>
      <c r="T65" s="99">
        <v>784</v>
      </c>
      <c r="U65" s="100">
        <v>46</v>
      </c>
      <c r="V65" s="100">
        <v>67</v>
      </c>
      <c r="W65" s="99">
        <v>4.5</v>
      </c>
      <c r="X65" s="99">
        <v>2.9</v>
      </c>
      <c r="Y65" s="100">
        <v>46</v>
      </c>
      <c r="Z65" s="100">
        <v>40</v>
      </c>
      <c r="AA65" s="99">
        <v>21</v>
      </c>
      <c r="AB65" s="99">
        <v>17</v>
      </c>
      <c r="AC65" s="101">
        <v>4.2</v>
      </c>
      <c r="AD65" s="101">
        <v>5.2</v>
      </c>
      <c r="AE65" s="38">
        <v>105.8</v>
      </c>
      <c r="AF65" s="102">
        <v>120</v>
      </c>
      <c r="AG65" s="101">
        <v>23</v>
      </c>
      <c r="AH65" s="101">
        <v>30</v>
      </c>
      <c r="AI65" s="99">
        <v>1</v>
      </c>
      <c r="AJ65" s="99">
        <v>0.9</v>
      </c>
      <c r="AK65" s="9">
        <f t="shared" si="0"/>
        <v>0</v>
      </c>
      <c r="AL65" s="101">
        <v>4.3</v>
      </c>
      <c r="AM65" s="101">
        <v>3.5</v>
      </c>
      <c r="AN65" s="103">
        <v>7.7</v>
      </c>
      <c r="AO65" s="103">
        <v>5.5</v>
      </c>
      <c r="AP65" s="99">
        <v>111</v>
      </c>
      <c r="AQ65" s="9">
        <v>0</v>
      </c>
      <c r="AR65" s="101">
        <v>9</v>
      </c>
      <c r="AS65" s="101">
        <v>7.6</v>
      </c>
      <c r="AT65" s="101">
        <v>4.5999999999999996</v>
      </c>
      <c r="AU65" s="101">
        <v>3.8</v>
      </c>
      <c r="AV65" s="105">
        <v>100</v>
      </c>
      <c r="AW65" s="106">
        <v>86</v>
      </c>
      <c r="AX65" s="99">
        <v>144</v>
      </c>
      <c r="AY65" s="99">
        <v>125</v>
      </c>
      <c r="AZ65" s="101">
        <v>2.1</v>
      </c>
      <c r="BA65" s="101">
        <v>1.8</v>
      </c>
      <c r="BB65" s="99">
        <v>100</v>
      </c>
      <c r="BC65" s="99">
        <v>97</v>
      </c>
      <c r="BD65" s="23">
        <f t="shared" ref="BD65:BE65" si="66">1.86*(AX65+AT65)+1.15*(AV65/18)+(AG65/6)+14</f>
        <v>300.61822222222224</v>
      </c>
      <c r="BE65" s="23">
        <f t="shared" si="66"/>
        <v>264.06244444444451</v>
      </c>
      <c r="BF65" s="101">
        <v>4.82</v>
      </c>
      <c r="BG65" s="101">
        <v>3.83</v>
      </c>
      <c r="BH65" s="99">
        <v>13.9</v>
      </c>
      <c r="BI65" s="99">
        <v>11.8</v>
      </c>
      <c r="BJ65" s="101">
        <v>43.5</v>
      </c>
      <c r="BK65" s="101">
        <v>35.1</v>
      </c>
      <c r="BL65" s="99">
        <v>90.2</v>
      </c>
      <c r="BM65" s="99">
        <v>91.6</v>
      </c>
      <c r="BN65" s="101">
        <v>28.8</v>
      </c>
      <c r="BO65" s="101">
        <v>30.8</v>
      </c>
      <c r="BP65" s="99">
        <v>32</v>
      </c>
      <c r="BQ65" s="99">
        <v>33.6</v>
      </c>
      <c r="BR65" s="101">
        <v>321</v>
      </c>
      <c r="BS65" s="101">
        <v>220</v>
      </c>
      <c r="BT65" s="99">
        <v>12.6</v>
      </c>
      <c r="BU65" s="99">
        <v>11.8</v>
      </c>
      <c r="BV65" s="101">
        <v>0.71</v>
      </c>
      <c r="BW65" s="10">
        <v>0</v>
      </c>
      <c r="BX65" s="99">
        <v>6.26</v>
      </c>
      <c r="BY65" s="99">
        <v>7.66</v>
      </c>
      <c r="BZ65" s="101">
        <v>54.4</v>
      </c>
      <c r="CA65" s="101">
        <v>62</v>
      </c>
      <c r="CB65" s="99">
        <v>31.3</v>
      </c>
      <c r="CC65" s="99">
        <v>25</v>
      </c>
      <c r="CD65" s="101">
        <v>8.5</v>
      </c>
      <c r="CE65" s="101">
        <v>11</v>
      </c>
      <c r="CF65" s="99">
        <v>5.6</v>
      </c>
      <c r="CG65" s="99">
        <v>2</v>
      </c>
      <c r="CH65" s="101">
        <v>0.2</v>
      </c>
      <c r="CI65" s="101">
        <v>0</v>
      </c>
      <c r="CJ65" s="2" t="b">
        <f t="shared" si="2"/>
        <v>0</v>
      </c>
      <c r="CK65" s="24" t="b">
        <f t="shared" si="3"/>
        <v>1</v>
      </c>
      <c r="CL65" s="4">
        <v>80.25</v>
      </c>
      <c r="CM65" s="25">
        <v>92</v>
      </c>
      <c r="CN65" s="25">
        <v>174.4</v>
      </c>
      <c r="CO65" s="4">
        <v>48.49</v>
      </c>
      <c r="CP65" s="25">
        <v>55</v>
      </c>
      <c r="CQ65" s="25">
        <v>55.5</v>
      </c>
      <c r="CR65" s="70">
        <v>10.39</v>
      </c>
      <c r="CS65" s="29"/>
      <c r="CT65" s="29"/>
      <c r="CU65" s="29"/>
      <c r="CV65" s="29"/>
      <c r="CW65" s="29"/>
      <c r="CX65" s="29"/>
      <c r="CY65" s="85"/>
      <c r="CZ65" s="85"/>
      <c r="DA65" s="85"/>
      <c r="DB65" s="85"/>
    </row>
    <row r="66" spans="1:106" ht="15.75" customHeight="1">
      <c r="A66" s="15">
        <v>2018</v>
      </c>
      <c r="B66" s="41" t="s">
        <v>453</v>
      </c>
      <c r="C66" s="51" t="s">
        <v>122</v>
      </c>
      <c r="D66" s="12">
        <v>25</v>
      </c>
      <c r="E66" s="12">
        <v>85</v>
      </c>
      <c r="F66" s="12">
        <v>1</v>
      </c>
      <c r="G66" s="17" t="s">
        <v>106</v>
      </c>
      <c r="H66" s="18" t="s">
        <v>107</v>
      </c>
      <c r="I66" s="19" t="s">
        <v>103</v>
      </c>
      <c r="J66" s="18" t="s">
        <v>104</v>
      </c>
      <c r="K66" s="19">
        <v>25</v>
      </c>
      <c r="L66" s="18">
        <v>75</v>
      </c>
      <c r="M66" s="98">
        <v>206</v>
      </c>
      <c r="N66" s="98">
        <v>1593</v>
      </c>
      <c r="O66" s="99">
        <v>3</v>
      </c>
      <c r="P66" s="99">
        <v>22</v>
      </c>
      <c r="Q66" s="10">
        <v>0.9</v>
      </c>
      <c r="R66" s="10">
        <v>1.7</v>
      </c>
      <c r="S66" s="99">
        <v>396</v>
      </c>
      <c r="T66" s="99">
        <v>779</v>
      </c>
      <c r="U66" s="100">
        <v>48</v>
      </c>
      <c r="V66" s="100">
        <v>78</v>
      </c>
      <c r="W66" s="99">
        <v>4.7</v>
      </c>
      <c r="X66" s="99">
        <v>4.4000000000000004</v>
      </c>
      <c r="Y66" s="100">
        <v>48</v>
      </c>
      <c r="Z66" s="100">
        <v>29</v>
      </c>
      <c r="AA66" s="99">
        <v>32</v>
      </c>
      <c r="AB66" s="99">
        <v>39</v>
      </c>
      <c r="AC66" s="101">
        <v>4.5</v>
      </c>
      <c r="AD66" s="101">
        <v>7</v>
      </c>
      <c r="AE66" s="38">
        <v>106.5</v>
      </c>
      <c r="AF66" s="102">
        <v>94.9</v>
      </c>
      <c r="AG66" s="101">
        <v>38</v>
      </c>
      <c r="AH66" s="101">
        <v>50</v>
      </c>
      <c r="AI66" s="99">
        <v>1</v>
      </c>
      <c r="AJ66" s="99">
        <v>1.1000000000000001</v>
      </c>
      <c r="AK66" s="9">
        <f t="shared" si="0"/>
        <v>0.10000000000000009</v>
      </c>
      <c r="AL66" s="101">
        <v>4.5999999999999996</v>
      </c>
      <c r="AM66" s="101">
        <v>3.9</v>
      </c>
      <c r="AN66" s="103">
        <v>8</v>
      </c>
      <c r="AO66" s="103">
        <v>7.5</v>
      </c>
      <c r="AP66" s="99">
        <v>123</v>
      </c>
      <c r="AQ66" s="9">
        <v>0</v>
      </c>
      <c r="AR66" s="101">
        <v>9.1</v>
      </c>
      <c r="AS66" s="101">
        <v>10.4</v>
      </c>
      <c r="AT66" s="101">
        <v>4.9000000000000004</v>
      </c>
      <c r="AU66" s="101">
        <v>4.8</v>
      </c>
      <c r="AV66" s="105">
        <v>86</v>
      </c>
      <c r="AW66" s="106">
        <v>89</v>
      </c>
      <c r="AX66" s="99">
        <v>146</v>
      </c>
      <c r="AY66" s="99">
        <v>143</v>
      </c>
      <c r="AZ66" s="101">
        <v>2.1</v>
      </c>
      <c r="BA66" s="101">
        <v>2.5</v>
      </c>
      <c r="BB66" s="99">
        <v>103</v>
      </c>
      <c r="BC66" s="99">
        <v>110</v>
      </c>
      <c r="BD66" s="23">
        <f t="shared" ref="BD66:BE66" si="67">1.86*(AX66+AT66)+1.15*(AV66/18)+(AG66/6)+14</f>
        <v>306.50177777777782</v>
      </c>
      <c r="BE66" s="23">
        <f t="shared" si="67"/>
        <v>302.92744444444446</v>
      </c>
      <c r="BF66" s="101">
        <v>4.93</v>
      </c>
      <c r="BG66" s="101">
        <v>4.34</v>
      </c>
      <c r="BH66" s="99">
        <v>14.2</v>
      </c>
      <c r="BI66" s="99">
        <v>13.1</v>
      </c>
      <c r="BJ66" s="101">
        <v>44.3</v>
      </c>
      <c r="BK66" s="101">
        <v>39.6</v>
      </c>
      <c r="BL66" s="99">
        <v>89.9</v>
      </c>
      <c r="BM66" s="99">
        <v>91.2</v>
      </c>
      <c r="BN66" s="101">
        <v>28.8</v>
      </c>
      <c r="BO66" s="101">
        <v>30.2</v>
      </c>
      <c r="BP66" s="99">
        <v>32.1</v>
      </c>
      <c r="BQ66" s="99">
        <v>33.1</v>
      </c>
      <c r="BR66" s="101">
        <v>278</v>
      </c>
      <c r="BS66" s="101">
        <v>1243</v>
      </c>
      <c r="BT66" s="99">
        <v>13.1</v>
      </c>
      <c r="BU66" s="99">
        <v>12.7</v>
      </c>
      <c r="BV66" s="101">
        <v>0.31</v>
      </c>
      <c r="BW66" s="10">
        <v>0</v>
      </c>
      <c r="BX66" s="99">
        <v>6.52</v>
      </c>
      <c r="BY66" s="99">
        <v>7.54</v>
      </c>
      <c r="BZ66" s="101">
        <v>55.6</v>
      </c>
      <c r="CA66" s="101">
        <v>55</v>
      </c>
      <c r="CB66" s="99">
        <v>30.2</v>
      </c>
      <c r="CC66" s="99">
        <v>31</v>
      </c>
      <c r="CD66" s="101">
        <v>8.6999999999999993</v>
      </c>
      <c r="CE66" s="101">
        <v>9</v>
      </c>
      <c r="CF66" s="99">
        <v>5.2</v>
      </c>
      <c r="CG66" s="99">
        <v>4</v>
      </c>
      <c r="CH66" s="101">
        <v>0.3</v>
      </c>
      <c r="CI66" s="101">
        <v>1</v>
      </c>
      <c r="CJ66" s="2" t="b">
        <f t="shared" si="2"/>
        <v>0</v>
      </c>
      <c r="CK66" s="24" t="b">
        <f t="shared" si="3"/>
        <v>1</v>
      </c>
      <c r="CL66" s="4">
        <v>80</v>
      </c>
      <c r="CM66" s="25">
        <v>85.7</v>
      </c>
      <c r="CN66" s="25">
        <v>185</v>
      </c>
      <c r="CO66" s="4">
        <v>50.84</v>
      </c>
      <c r="CP66" s="25">
        <v>50</v>
      </c>
      <c r="CQ66" s="25">
        <v>50</v>
      </c>
      <c r="CR66" s="70">
        <v>7.22</v>
      </c>
      <c r="CS66" s="29"/>
      <c r="CT66" s="29"/>
      <c r="CU66" s="29"/>
      <c r="CV66" s="29"/>
      <c r="CW66" s="29"/>
      <c r="CX66" s="29"/>
      <c r="CY66" s="85"/>
      <c r="CZ66" s="85"/>
      <c r="DA66" s="85"/>
      <c r="DB66" s="85"/>
    </row>
    <row r="67" spans="1:106" ht="15.75" customHeight="1">
      <c r="A67" s="15">
        <v>2018</v>
      </c>
      <c r="B67" s="41" t="s">
        <v>453</v>
      </c>
      <c r="C67" s="51" t="s">
        <v>123</v>
      </c>
      <c r="D67" s="12">
        <v>28</v>
      </c>
      <c r="E67" s="12">
        <v>77</v>
      </c>
      <c r="F67" s="12">
        <v>2</v>
      </c>
      <c r="G67" s="61" t="s">
        <v>102</v>
      </c>
      <c r="H67" s="18" t="s">
        <v>98</v>
      </c>
      <c r="I67" s="19" t="s">
        <v>99</v>
      </c>
      <c r="J67" s="18" t="s">
        <v>104</v>
      </c>
      <c r="K67" s="19">
        <v>212.5</v>
      </c>
      <c r="L67" s="18">
        <v>-112.5</v>
      </c>
      <c r="M67" s="98">
        <v>85</v>
      </c>
      <c r="N67" s="98">
        <v>4520</v>
      </c>
      <c r="O67" s="99">
        <v>3</v>
      </c>
      <c r="P67" s="99">
        <v>3</v>
      </c>
      <c r="Q67" s="10">
        <v>1.1000000000000001</v>
      </c>
      <c r="R67" s="10">
        <v>2.2999999999999998</v>
      </c>
      <c r="S67" s="99">
        <v>484</v>
      </c>
      <c r="T67" s="99">
        <v>1430</v>
      </c>
      <c r="U67" s="100">
        <v>38</v>
      </c>
      <c r="V67" s="100">
        <v>121</v>
      </c>
      <c r="W67" s="99">
        <v>4.7</v>
      </c>
      <c r="X67" s="99">
        <v>4.5999999999999996</v>
      </c>
      <c r="Y67" s="100">
        <v>38</v>
      </c>
      <c r="Z67" s="100">
        <v>33</v>
      </c>
      <c r="AA67" s="99">
        <v>30</v>
      </c>
      <c r="AB67" s="99">
        <v>37</v>
      </c>
      <c r="AC67" s="101">
        <v>6.6</v>
      </c>
      <c r="AD67" s="101">
        <v>9.1</v>
      </c>
      <c r="AE67" s="38">
        <v>93.2</v>
      </c>
      <c r="AF67" s="102">
        <v>84</v>
      </c>
      <c r="AG67" s="101">
        <v>23</v>
      </c>
      <c r="AH67" s="101">
        <v>59</v>
      </c>
      <c r="AI67" s="99">
        <v>1.1000000000000001</v>
      </c>
      <c r="AJ67" s="99">
        <v>1.2</v>
      </c>
      <c r="AK67" s="9">
        <f t="shared" si="0"/>
        <v>9.9999999999999867E-2</v>
      </c>
      <c r="AL67" s="101">
        <v>4.5</v>
      </c>
      <c r="AM67" s="101">
        <v>4.5</v>
      </c>
      <c r="AN67" s="103">
        <v>7.3</v>
      </c>
      <c r="AO67" s="103">
        <v>7.1</v>
      </c>
      <c r="AP67" s="99">
        <v>106</v>
      </c>
      <c r="AQ67" s="9">
        <v>0</v>
      </c>
      <c r="AR67" s="101">
        <v>9</v>
      </c>
      <c r="AS67" s="101">
        <v>10.4</v>
      </c>
      <c r="AT67" s="101">
        <v>4.8</v>
      </c>
      <c r="AU67" s="101">
        <v>5.3</v>
      </c>
      <c r="AV67" s="105">
        <v>105</v>
      </c>
      <c r="AW67" s="106">
        <v>75</v>
      </c>
      <c r="AX67" s="99">
        <v>145</v>
      </c>
      <c r="AY67" s="99">
        <v>145</v>
      </c>
      <c r="AZ67" s="101">
        <v>2</v>
      </c>
      <c r="BA67" s="101">
        <v>2.4</v>
      </c>
      <c r="BB67" s="99">
        <v>102</v>
      </c>
      <c r="BC67" s="99">
        <v>110</v>
      </c>
      <c r="BD67" s="23">
        <f t="shared" ref="BD67:BE67" si="68">1.86*(AX67+AT67)+1.15*(AV67/18)+(AG67/6)+14</f>
        <v>303.16966666666667</v>
      </c>
      <c r="BE67" s="23">
        <f t="shared" si="68"/>
        <v>308.18300000000005</v>
      </c>
      <c r="BF67" s="101">
        <v>4.76</v>
      </c>
      <c r="BG67" s="101">
        <v>4.0199999999999996</v>
      </c>
      <c r="BH67" s="99">
        <v>14.6</v>
      </c>
      <c r="BI67" s="99">
        <v>13.3</v>
      </c>
      <c r="BJ67" s="101">
        <v>44.6</v>
      </c>
      <c r="BK67" s="101">
        <v>39</v>
      </c>
      <c r="BL67" s="99">
        <v>93.7</v>
      </c>
      <c r="BM67" s="99">
        <v>97</v>
      </c>
      <c r="BN67" s="101">
        <v>30.7</v>
      </c>
      <c r="BO67" s="101">
        <v>33.1</v>
      </c>
      <c r="BP67" s="99">
        <v>32.700000000000003</v>
      </c>
      <c r="BQ67" s="99">
        <v>34.1</v>
      </c>
      <c r="BR67" s="101">
        <v>200</v>
      </c>
      <c r="BS67" s="101">
        <v>153</v>
      </c>
      <c r="BT67" s="99">
        <v>12.6</v>
      </c>
      <c r="BU67" s="99">
        <v>12.3</v>
      </c>
      <c r="BV67" s="101">
        <v>0.87</v>
      </c>
      <c r="BW67" s="10">
        <v>0</v>
      </c>
      <c r="BX67" s="99">
        <v>7.02</v>
      </c>
      <c r="BY67" s="99">
        <v>7.08</v>
      </c>
      <c r="BZ67" s="101">
        <v>62.4</v>
      </c>
      <c r="CA67" s="101">
        <v>54</v>
      </c>
      <c r="CB67" s="99">
        <v>29.5</v>
      </c>
      <c r="CC67" s="99">
        <v>30</v>
      </c>
      <c r="CD67" s="101">
        <v>6.4</v>
      </c>
      <c r="CE67" s="101">
        <v>14</v>
      </c>
      <c r="CF67" s="99">
        <v>1.6</v>
      </c>
      <c r="CG67" s="99">
        <v>2</v>
      </c>
      <c r="CH67" s="101">
        <v>0.1</v>
      </c>
      <c r="CI67" s="101">
        <v>0</v>
      </c>
      <c r="CJ67" s="2" t="b">
        <f t="shared" si="2"/>
        <v>0</v>
      </c>
      <c r="CK67" s="24" t="b">
        <f t="shared" si="3"/>
        <v>1</v>
      </c>
      <c r="CL67" s="4">
        <v>69.06</v>
      </c>
      <c r="CM67" s="25">
        <v>78.599999999999994</v>
      </c>
      <c r="CN67" s="25">
        <v>179</v>
      </c>
      <c r="CO67" s="4">
        <v>51.18</v>
      </c>
      <c r="CP67" s="25">
        <v>50</v>
      </c>
      <c r="CQ67" s="25">
        <v>44</v>
      </c>
      <c r="CR67" s="70">
        <v>9.9700000000000006</v>
      </c>
      <c r="CS67" s="29"/>
      <c r="CT67" s="29"/>
      <c r="CU67" s="29"/>
      <c r="CV67" s="29"/>
      <c r="CW67" s="29"/>
      <c r="CX67" s="29"/>
      <c r="CY67" s="85"/>
      <c r="CZ67" s="85"/>
      <c r="DA67" s="85"/>
      <c r="DB67" s="85"/>
    </row>
    <row r="68" spans="1:106" ht="15.75" customHeight="1">
      <c r="A68" s="15">
        <v>2018</v>
      </c>
      <c r="B68" s="41" t="s">
        <v>453</v>
      </c>
      <c r="C68" s="51" t="s">
        <v>124</v>
      </c>
      <c r="D68" s="12">
        <v>29</v>
      </c>
      <c r="E68" s="12">
        <v>80</v>
      </c>
      <c r="F68" s="12">
        <v>1</v>
      </c>
      <c r="G68" s="56" t="s">
        <v>112</v>
      </c>
      <c r="H68" s="43" t="s">
        <v>112</v>
      </c>
      <c r="I68" s="42" t="s">
        <v>112</v>
      </c>
      <c r="J68" s="43" t="s">
        <v>112</v>
      </c>
      <c r="K68" s="42" t="s">
        <v>112</v>
      </c>
      <c r="L68" s="63" t="s">
        <v>112</v>
      </c>
      <c r="M68" s="98">
        <v>603</v>
      </c>
      <c r="N68" s="98">
        <v>6580</v>
      </c>
      <c r="O68" s="99">
        <v>3</v>
      </c>
      <c r="P68" s="99">
        <v>98</v>
      </c>
      <c r="Q68" s="10">
        <v>0.5</v>
      </c>
      <c r="R68" s="10">
        <v>1.4</v>
      </c>
      <c r="S68" s="99">
        <v>796</v>
      </c>
      <c r="T68" s="99">
        <v>1866</v>
      </c>
      <c r="U68" s="100">
        <v>45</v>
      </c>
      <c r="V68" s="100">
        <v>177</v>
      </c>
      <c r="W68" s="99">
        <v>4.4000000000000004</v>
      </c>
      <c r="X68" s="99">
        <v>4.3</v>
      </c>
      <c r="Y68" s="100">
        <v>45</v>
      </c>
      <c r="Z68" s="100">
        <v>42</v>
      </c>
      <c r="AA68" s="99">
        <v>21</v>
      </c>
      <c r="AB68" s="99">
        <v>21</v>
      </c>
      <c r="AC68" s="101">
        <v>4.0999999999999996</v>
      </c>
      <c r="AD68" s="101">
        <v>6.6</v>
      </c>
      <c r="AE68" s="38">
        <v>104.5</v>
      </c>
      <c r="AF68" s="102">
        <v>104.5</v>
      </c>
      <c r="AG68" s="101">
        <v>43</v>
      </c>
      <c r="AH68" s="101">
        <v>54</v>
      </c>
      <c r="AI68" s="99">
        <v>1</v>
      </c>
      <c r="AJ68" s="99">
        <v>1</v>
      </c>
      <c r="AK68" s="9">
        <f t="shared" si="0"/>
        <v>0</v>
      </c>
      <c r="AL68" s="101">
        <v>4.3</v>
      </c>
      <c r="AM68" s="101">
        <v>5.0999999999999996</v>
      </c>
      <c r="AN68" s="103">
        <v>7.3</v>
      </c>
      <c r="AO68" s="103">
        <v>7.4</v>
      </c>
      <c r="AP68" s="99">
        <v>68</v>
      </c>
      <c r="AQ68" s="9">
        <v>0</v>
      </c>
      <c r="AR68" s="101">
        <v>8.5</v>
      </c>
      <c r="AS68" s="101">
        <v>10.1</v>
      </c>
      <c r="AT68" s="101">
        <v>4.4000000000000004</v>
      </c>
      <c r="AU68" s="101">
        <v>5.3</v>
      </c>
      <c r="AV68" s="108">
        <v>99</v>
      </c>
      <c r="AW68" s="106">
        <v>93</v>
      </c>
      <c r="AX68" s="99">
        <v>143</v>
      </c>
      <c r="AY68" s="99">
        <v>146</v>
      </c>
      <c r="AZ68" s="101">
        <v>1.9</v>
      </c>
      <c r="BA68" s="101">
        <v>2.5</v>
      </c>
      <c r="BB68" s="99">
        <v>100</v>
      </c>
      <c r="BC68" s="99">
        <v>112</v>
      </c>
      <c r="BD68" s="23">
        <f t="shared" ref="BD68:BE68" si="69">1.86*(AX68+AT68)+1.15*(AV68/18)+(AG68/6)+14</f>
        <v>301.65566666666672</v>
      </c>
      <c r="BE68" s="23">
        <f t="shared" si="69"/>
        <v>310.35966666666673</v>
      </c>
      <c r="BF68" s="101">
        <v>4.5199999999999996</v>
      </c>
      <c r="BG68" s="101">
        <v>4.1100000000000003</v>
      </c>
      <c r="BH68" s="99">
        <v>13.2</v>
      </c>
      <c r="BI68" s="99">
        <v>12.8</v>
      </c>
      <c r="BJ68" s="101">
        <v>42.2</v>
      </c>
      <c r="BK68" s="101">
        <v>38.1</v>
      </c>
      <c r="BL68" s="99">
        <v>93.4</v>
      </c>
      <c r="BM68" s="99">
        <v>92.7</v>
      </c>
      <c r="BN68" s="101">
        <v>29.2</v>
      </c>
      <c r="BO68" s="101">
        <v>31.1</v>
      </c>
      <c r="BP68" s="99">
        <v>31.3</v>
      </c>
      <c r="BQ68" s="99">
        <v>33.6</v>
      </c>
      <c r="BR68" s="101">
        <v>244</v>
      </c>
      <c r="BS68" s="101">
        <v>201</v>
      </c>
      <c r="BT68" s="99">
        <v>13.2</v>
      </c>
      <c r="BU68" s="99">
        <v>11.3</v>
      </c>
      <c r="BV68" s="101">
        <v>0.17</v>
      </c>
      <c r="BW68" s="10">
        <v>0</v>
      </c>
      <c r="BX68" s="99">
        <v>5.81</v>
      </c>
      <c r="BY68" s="99">
        <v>5.84</v>
      </c>
      <c r="BZ68" s="101">
        <v>63.9</v>
      </c>
      <c r="CA68" s="101">
        <v>67</v>
      </c>
      <c r="CB68" s="99">
        <v>27.9</v>
      </c>
      <c r="CC68" s="99">
        <v>24</v>
      </c>
      <c r="CD68" s="101">
        <v>6.4</v>
      </c>
      <c r="CE68" s="101">
        <v>8</v>
      </c>
      <c r="CF68" s="99">
        <v>1.5</v>
      </c>
      <c r="CG68" s="99">
        <v>1</v>
      </c>
      <c r="CH68" s="101">
        <v>0.3</v>
      </c>
      <c r="CI68" s="101">
        <v>0</v>
      </c>
      <c r="CJ68" s="2" t="b">
        <f t="shared" si="2"/>
        <v>0</v>
      </c>
      <c r="CK68" s="24" t="b">
        <f t="shared" si="3"/>
        <v>1</v>
      </c>
      <c r="CL68" s="4">
        <v>70.709999999999994</v>
      </c>
      <c r="CM68" s="25">
        <v>81.5</v>
      </c>
      <c r="CN68" s="25">
        <v>175</v>
      </c>
      <c r="CO68" s="4">
        <v>47.46</v>
      </c>
      <c r="CP68" s="25">
        <v>49.5</v>
      </c>
      <c r="CQ68" s="25">
        <v>41</v>
      </c>
      <c r="CR68" s="70">
        <v>11.47</v>
      </c>
      <c r="CS68" s="29"/>
      <c r="CT68" s="29"/>
      <c r="CU68" s="29"/>
      <c r="CV68" s="29"/>
      <c r="CW68" s="29"/>
      <c r="CX68" s="29"/>
      <c r="CY68" s="85"/>
      <c r="CZ68" s="85"/>
      <c r="DA68" s="85"/>
      <c r="DB68" s="85"/>
    </row>
    <row r="69" spans="1:106" ht="15.75" customHeight="1">
      <c r="A69" s="15">
        <v>2018</v>
      </c>
      <c r="B69" s="41" t="s">
        <v>453</v>
      </c>
      <c r="C69" s="51" t="s">
        <v>126</v>
      </c>
      <c r="D69" s="12">
        <v>29</v>
      </c>
      <c r="E69" s="12">
        <v>83</v>
      </c>
      <c r="F69" s="12">
        <v>0</v>
      </c>
      <c r="G69" s="68" t="s">
        <v>112</v>
      </c>
      <c r="H69" s="69" t="s">
        <v>112</v>
      </c>
      <c r="I69" s="69" t="s">
        <v>112</v>
      </c>
      <c r="J69" s="69" t="s">
        <v>112</v>
      </c>
      <c r="K69" s="69" t="s">
        <v>112</v>
      </c>
      <c r="L69" s="69" t="s">
        <v>112</v>
      </c>
      <c r="M69" s="98">
        <v>83</v>
      </c>
      <c r="N69" s="98">
        <v>916</v>
      </c>
      <c r="O69" s="99">
        <v>3</v>
      </c>
      <c r="P69" s="99">
        <v>8</v>
      </c>
      <c r="Q69" s="37">
        <v>0</v>
      </c>
      <c r="R69" s="37">
        <v>0</v>
      </c>
      <c r="S69" s="99">
        <v>334</v>
      </c>
      <c r="T69" s="99">
        <v>792</v>
      </c>
      <c r="U69" s="100">
        <v>30</v>
      </c>
      <c r="V69" s="100">
        <v>59</v>
      </c>
      <c r="W69" s="99">
        <v>4.5</v>
      </c>
      <c r="X69" s="99">
        <v>3.7</v>
      </c>
      <c r="Y69" s="100">
        <v>30</v>
      </c>
      <c r="Z69" s="100">
        <v>28</v>
      </c>
      <c r="AA69" s="99">
        <v>19</v>
      </c>
      <c r="AB69" s="99">
        <v>18</v>
      </c>
      <c r="AC69" s="101">
        <v>5.2</v>
      </c>
      <c r="AD69" s="101">
        <v>6.4</v>
      </c>
      <c r="AE69" s="38">
        <v>83.4</v>
      </c>
      <c r="AF69" s="102">
        <v>117.8</v>
      </c>
      <c r="AG69" s="101">
        <v>33</v>
      </c>
      <c r="AH69" s="101">
        <v>32</v>
      </c>
      <c r="AI69" s="99">
        <v>1.2</v>
      </c>
      <c r="AJ69" s="99">
        <v>0.9</v>
      </c>
      <c r="AK69" s="9">
        <f t="shared" si="0"/>
        <v>0</v>
      </c>
      <c r="AL69" s="101">
        <v>4.5999999999999996</v>
      </c>
      <c r="AM69" s="101">
        <v>4.5</v>
      </c>
      <c r="AN69" s="103">
        <v>7.5</v>
      </c>
      <c r="AO69" s="103">
        <v>6.6</v>
      </c>
      <c r="AP69" s="99">
        <v>108</v>
      </c>
      <c r="AQ69" s="9">
        <v>0</v>
      </c>
      <c r="AR69" s="101">
        <v>8.9</v>
      </c>
      <c r="AS69" s="101">
        <v>8.9</v>
      </c>
      <c r="AT69" s="101">
        <v>5.0999999999999996</v>
      </c>
      <c r="AU69" s="101">
        <v>4.3</v>
      </c>
      <c r="AV69" s="105">
        <v>96</v>
      </c>
      <c r="AW69" s="106">
        <v>92</v>
      </c>
      <c r="AX69" s="99">
        <v>149</v>
      </c>
      <c r="AY69" s="99">
        <v>138</v>
      </c>
      <c r="AZ69" s="101">
        <v>2.4</v>
      </c>
      <c r="BA69" s="101">
        <v>2.4</v>
      </c>
      <c r="BB69" s="99">
        <v>102</v>
      </c>
      <c r="BC69" s="99">
        <v>104</v>
      </c>
      <c r="BD69" s="23">
        <f t="shared" ref="BD69:BE69" si="70">1.86*(AX69+AT69)+1.15*(AV69/18)+(AG69/6)+14</f>
        <v>312.2593333333333</v>
      </c>
      <c r="BE69" s="23">
        <f t="shared" si="70"/>
        <v>289.88911111111116</v>
      </c>
      <c r="BF69" s="101">
        <v>4.6399999999999997</v>
      </c>
      <c r="BG69" s="101">
        <v>3.88</v>
      </c>
      <c r="BH69" s="99">
        <v>13.7</v>
      </c>
      <c r="BI69" s="99">
        <v>12.2</v>
      </c>
      <c r="BJ69" s="101">
        <v>42.3</v>
      </c>
      <c r="BK69" s="101">
        <v>35.700000000000003</v>
      </c>
      <c r="BL69" s="99">
        <v>91.2</v>
      </c>
      <c r="BM69" s="99">
        <v>92</v>
      </c>
      <c r="BN69" s="101">
        <v>29.5</v>
      </c>
      <c r="BO69" s="101">
        <v>31.4</v>
      </c>
      <c r="BP69" s="99">
        <v>32.4</v>
      </c>
      <c r="BQ69" s="99">
        <v>34.200000000000003</v>
      </c>
      <c r="BR69" s="101">
        <v>293</v>
      </c>
      <c r="BS69" s="101">
        <v>255</v>
      </c>
      <c r="BT69" s="99">
        <v>12.6</v>
      </c>
      <c r="BU69" s="99">
        <v>11.2</v>
      </c>
      <c r="BV69" s="101">
        <v>0.19</v>
      </c>
      <c r="BW69" s="10">
        <v>0</v>
      </c>
      <c r="BX69" s="99">
        <v>6.95</v>
      </c>
      <c r="BY69" s="99">
        <v>7.4</v>
      </c>
      <c r="BZ69" s="101">
        <v>56.4</v>
      </c>
      <c r="CA69" s="101">
        <v>67</v>
      </c>
      <c r="CB69" s="99">
        <v>35.1</v>
      </c>
      <c r="CC69" s="99">
        <v>18</v>
      </c>
      <c r="CD69" s="101">
        <v>7.2</v>
      </c>
      <c r="CE69" s="101">
        <v>12</v>
      </c>
      <c r="CF69" s="99">
        <v>1</v>
      </c>
      <c r="CG69" s="99">
        <v>2</v>
      </c>
      <c r="CH69" s="101">
        <v>0.3</v>
      </c>
      <c r="CI69" s="101">
        <v>1</v>
      </c>
      <c r="CJ69" s="2" t="b">
        <f t="shared" si="2"/>
        <v>0</v>
      </c>
      <c r="CK69" s="24" t="b">
        <f t="shared" si="3"/>
        <v>0</v>
      </c>
      <c r="CL69" s="4">
        <v>73.13</v>
      </c>
      <c r="CM69" s="25">
        <v>81.900000000000006</v>
      </c>
      <c r="CN69" s="25">
        <v>180.5</v>
      </c>
      <c r="CO69" s="4">
        <v>49.51</v>
      </c>
      <c r="CP69" s="25">
        <v>44.5</v>
      </c>
      <c r="CQ69" s="25">
        <v>46.5</v>
      </c>
      <c r="CR69" s="70">
        <v>11.1</v>
      </c>
      <c r="CS69" s="29"/>
      <c r="CT69" s="29"/>
      <c r="CU69" s="29"/>
      <c r="CV69" s="29"/>
      <c r="CW69" s="29"/>
      <c r="CX69" s="29"/>
      <c r="CY69" s="85"/>
      <c r="CZ69" s="85"/>
      <c r="DA69" s="85"/>
      <c r="DB69" s="85"/>
    </row>
    <row r="70" spans="1:106" ht="15.75" customHeight="1">
      <c r="A70" s="15">
        <v>2018</v>
      </c>
      <c r="B70" s="41" t="s">
        <v>453</v>
      </c>
      <c r="C70" s="51" t="s">
        <v>127</v>
      </c>
      <c r="D70" s="12">
        <v>28</v>
      </c>
      <c r="E70" s="12">
        <v>81</v>
      </c>
      <c r="F70" s="12">
        <v>1</v>
      </c>
      <c r="G70" s="68" t="s">
        <v>112</v>
      </c>
      <c r="H70" s="69" t="s">
        <v>112</v>
      </c>
      <c r="I70" s="69" t="s">
        <v>112</v>
      </c>
      <c r="J70" s="69" t="s">
        <v>112</v>
      </c>
      <c r="K70" s="69" t="s">
        <v>112</v>
      </c>
      <c r="L70" s="69" t="s">
        <v>112</v>
      </c>
      <c r="M70" s="98">
        <v>103</v>
      </c>
      <c r="N70" s="98">
        <v>2961</v>
      </c>
      <c r="O70" s="99">
        <v>3</v>
      </c>
      <c r="P70" s="99">
        <v>46</v>
      </c>
      <c r="Q70" s="37">
        <v>0</v>
      </c>
      <c r="R70" s="37">
        <v>0</v>
      </c>
      <c r="S70" s="99">
        <v>499</v>
      </c>
      <c r="T70" s="99">
        <v>1023</v>
      </c>
      <c r="U70" s="100">
        <v>21</v>
      </c>
      <c r="V70" s="100">
        <v>110</v>
      </c>
      <c r="W70" s="99">
        <v>4.7</v>
      </c>
      <c r="X70" s="99">
        <v>3.7</v>
      </c>
      <c r="Y70" s="100">
        <v>21</v>
      </c>
      <c r="Z70" s="100">
        <v>30</v>
      </c>
      <c r="AA70" s="99">
        <v>14</v>
      </c>
      <c r="AB70" s="99">
        <v>16</v>
      </c>
      <c r="AC70" s="101">
        <v>4.0999999999999996</v>
      </c>
      <c r="AD70" s="101">
        <v>6.3</v>
      </c>
      <c r="AE70" s="38">
        <v>104.5</v>
      </c>
      <c r="AF70" s="102">
        <v>118.6</v>
      </c>
      <c r="AG70" s="101">
        <v>33</v>
      </c>
      <c r="AH70" s="101">
        <v>38</v>
      </c>
      <c r="AI70" s="99">
        <v>1</v>
      </c>
      <c r="AJ70" s="99">
        <v>0.9</v>
      </c>
      <c r="AK70" s="9">
        <f t="shared" si="0"/>
        <v>0</v>
      </c>
      <c r="AL70" s="101">
        <v>4.3</v>
      </c>
      <c r="AM70" s="101">
        <v>4</v>
      </c>
      <c r="AN70" s="103">
        <v>8</v>
      </c>
      <c r="AO70" s="103">
        <v>6.8</v>
      </c>
      <c r="AP70" s="99">
        <v>99</v>
      </c>
      <c r="AQ70" s="9">
        <v>0</v>
      </c>
      <c r="AR70" s="101">
        <v>8.9</v>
      </c>
      <c r="AS70" s="101">
        <v>9.1999999999999993</v>
      </c>
      <c r="AT70" s="101">
        <v>4.8</v>
      </c>
      <c r="AU70" s="101">
        <v>4.7</v>
      </c>
      <c r="AV70" s="105">
        <v>122</v>
      </c>
      <c r="AW70" s="106">
        <v>102</v>
      </c>
      <c r="AX70" s="99">
        <v>143</v>
      </c>
      <c r="AY70" s="99">
        <v>137</v>
      </c>
      <c r="AZ70" s="101">
        <v>2</v>
      </c>
      <c r="BA70" s="101">
        <v>2.2999999999999998</v>
      </c>
      <c r="BB70" s="99">
        <v>100</v>
      </c>
      <c r="BC70" s="99">
        <v>103</v>
      </c>
      <c r="BD70" s="23">
        <f t="shared" ref="BD70:BE70" si="71">1.86*(AX70+AT70)+1.15*(AV70/18)+(AG70/6)+14</f>
        <v>302.20244444444444</v>
      </c>
      <c r="BE70" s="23">
        <f t="shared" si="71"/>
        <v>290.41199999999998</v>
      </c>
      <c r="BF70" s="101">
        <v>5.21</v>
      </c>
      <c r="BG70" s="101">
        <v>4.08</v>
      </c>
      <c r="BH70" s="99">
        <v>15.2</v>
      </c>
      <c r="BI70" s="99">
        <v>12.1</v>
      </c>
      <c r="BJ70" s="101">
        <v>46.1</v>
      </c>
      <c r="BK70" s="101">
        <v>36.6</v>
      </c>
      <c r="BL70" s="99">
        <v>88.5</v>
      </c>
      <c r="BM70" s="99">
        <v>89.7</v>
      </c>
      <c r="BN70" s="101">
        <v>29.2</v>
      </c>
      <c r="BO70" s="101">
        <v>29.7</v>
      </c>
      <c r="BP70" s="99">
        <v>33</v>
      </c>
      <c r="BQ70" s="99">
        <v>33.1</v>
      </c>
      <c r="BR70" s="101">
        <v>236</v>
      </c>
      <c r="BS70" s="101">
        <v>319</v>
      </c>
      <c r="BT70" s="99">
        <v>12.8</v>
      </c>
      <c r="BU70" s="99">
        <v>12.7</v>
      </c>
      <c r="BV70" s="101">
        <v>0.25</v>
      </c>
      <c r="BW70" s="10">
        <v>0</v>
      </c>
      <c r="BX70" s="99">
        <v>4.97</v>
      </c>
      <c r="BY70" s="99">
        <v>4.75</v>
      </c>
      <c r="BZ70" s="101">
        <v>56.5</v>
      </c>
      <c r="CA70" s="101">
        <v>54</v>
      </c>
      <c r="CB70" s="99">
        <v>32.799999999999997</v>
      </c>
      <c r="CC70" s="99">
        <v>31</v>
      </c>
      <c r="CD70" s="101">
        <v>9.1</v>
      </c>
      <c r="CE70" s="101">
        <v>13</v>
      </c>
      <c r="CF70" s="99">
        <v>1.2</v>
      </c>
      <c r="CG70" s="99">
        <v>2</v>
      </c>
      <c r="CH70" s="101">
        <v>0.4</v>
      </c>
      <c r="CI70" s="101">
        <v>0</v>
      </c>
      <c r="CJ70" s="2" t="b">
        <f t="shared" si="2"/>
        <v>0</v>
      </c>
      <c r="CK70" s="24" t="b">
        <f t="shared" si="3"/>
        <v>1</v>
      </c>
      <c r="CL70" s="4">
        <v>71</v>
      </c>
      <c r="CM70" s="25">
        <v>81.099999999999994</v>
      </c>
      <c r="CN70" s="25">
        <v>178</v>
      </c>
      <c r="CO70" s="4">
        <v>50.57</v>
      </c>
      <c r="CP70" s="25">
        <v>45.5</v>
      </c>
      <c r="CQ70" s="25">
        <v>43</v>
      </c>
      <c r="CR70" s="70">
        <v>11.29</v>
      </c>
      <c r="CS70" s="29"/>
      <c r="CT70" s="29"/>
      <c r="CU70" s="29"/>
      <c r="CV70" s="29"/>
      <c r="CW70" s="29"/>
      <c r="CX70" s="29"/>
      <c r="CY70" s="85"/>
      <c r="CZ70" s="85"/>
      <c r="DA70" s="85"/>
      <c r="DB70" s="85"/>
    </row>
    <row r="71" spans="1:106" ht="15.75" customHeight="1">
      <c r="A71" s="15">
        <v>2018</v>
      </c>
      <c r="B71" s="41" t="s">
        <v>453</v>
      </c>
      <c r="C71" s="51" t="s">
        <v>128</v>
      </c>
      <c r="D71" s="12">
        <v>26</v>
      </c>
      <c r="E71" s="12">
        <v>68</v>
      </c>
      <c r="F71" s="12">
        <v>1</v>
      </c>
      <c r="G71" s="68" t="s">
        <v>112</v>
      </c>
      <c r="H71" s="69" t="s">
        <v>112</v>
      </c>
      <c r="I71" s="69" t="s">
        <v>112</v>
      </c>
      <c r="J71" s="69" t="s">
        <v>112</v>
      </c>
      <c r="K71" s="69" t="s">
        <v>112</v>
      </c>
      <c r="L71" s="69" t="s">
        <v>112</v>
      </c>
      <c r="M71" s="98">
        <v>100</v>
      </c>
      <c r="N71" s="98">
        <v>1211</v>
      </c>
      <c r="O71" s="99">
        <v>3</v>
      </c>
      <c r="P71" s="99">
        <v>26</v>
      </c>
      <c r="Q71" s="37">
        <v>0</v>
      </c>
      <c r="R71" s="37">
        <v>0</v>
      </c>
      <c r="S71" s="99">
        <v>441</v>
      </c>
      <c r="T71" s="99">
        <v>1039</v>
      </c>
      <c r="U71" s="100">
        <v>37</v>
      </c>
      <c r="V71" s="100">
        <v>77</v>
      </c>
      <c r="W71" s="99">
        <v>5.0999999999999996</v>
      </c>
      <c r="X71" s="99">
        <v>4.5</v>
      </c>
      <c r="Y71" s="100">
        <v>37</v>
      </c>
      <c r="Z71" s="100">
        <v>27</v>
      </c>
      <c r="AA71" s="99">
        <v>19</v>
      </c>
      <c r="AB71" s="99">
        <v>20</v>
      </c>
      <c r="AC71" s="101">
        <v>4.2</v>
      </c>
      <c r="AD71" s="101">
        <v>6.2</v>
      </c>
      <c r="AE71" s="38">
        <v>125.2</v>
      </c>
      <c r="AF71" s="102">
        <v>125.2</v>
      </c>
      <c r="AG71" s="101">
        <v>28</v>
      </c>
      <c r="AH71" s="101">
        <v>50</v>
      </c>
      <c r="AI71" s="99">
        <v>0.8</v>
      </c>
      <c r="AJ71" s="99">
        <v>0.8</v>
      </c>
      <c r="AK71" s="9">
        <f t="shared" si="0"/>
        <v>0</v>
      </c>
      <c r="AL71" s="101">
        <v>4.5</v>
      </c>
      <c r="AM71" s="101">
        <v>4.4000000000000004</v>
      </c>
      <c r="AN71" s="103">
        <v>8.1999999999999993</v>
      </c>
      <c r="AO71" s="103">
        <v>7.6</v>
      </c>
      <c r="AP71" s="99">
        <v>110</v>
      </c>
      <c r="AQ71" s="9">
        <v>0</v>
      </c>
      <c r="AR71" s="101">
        <v>9.1999999999999993</v>
      </c>
      <c r="AS71" s="101">
        <v>9.8000000000000007</v>
      </c>
      <c r="AT71" s="101">
        <v>4.2</v>
      </c>
      <c r="AU71" s="101">
        <v>4.5999999999999996</v>
      </c>
      <c r="AV71" s="105">
        <v>90</v>
      </c>
      <c r="AW71" s="106">
        <v>93</v>
      </c>
      <c r="AX71" s="99">
        <v>145</v>
      </c>
      <c r="AY71" s="99">
        <v>138</v>
      </c>
      <c r="AZ71" s="101">
        <v>2.1</v>
      </c>
      <c r="BA71" s="101">
        <v>2.4</v>
      </c>
      <c r="BB71" s="99">
        <v>98</v>
      </c>
      <c r="BC71" s="99">
        <v>102</v>
      </c>
      <c r="BD71" s="23">
        <f t="shared" ref="BD71:BE71" si="72">1.86*(AX71+AT71)+1.15*(AV71/18)+(AG71/6)+14</f>
        <v>301.92866666666669</v>
      </c>
      <c r="BE71" s="23">
        <f t="shared" si="72"/>
        <v>293.51099999999997</v>
      </c>
      <c r="BF71" s="101">
        <v>5.1100000000000003</v>
      </c>
      <c r="BG71" s="101">
        <v>4.22</v>
      </c>
      <c r="BH71" s="99">
        <v>15.5</v>
      </c>
      <c r="BI71" s="99">
        <v>13.8</v>
      </c>
      <c r="BJ71" s="101">
        <v>48.1</v>
      </c>
      <c r="BK71" s="101">
        <v>39.5</v>
      </c>
      <c r="BL71" s="99">
        <v>94.1</v>
      </c>
      <c r="BM71" s="99">
        <v>93.6</v>
      </c>
      <c r="BN71" s="101">
        <v>30.3</v>
      </c>
      <c r="BO71" s="101">
        <v>32.700000000000003</v>
      </c>
      <c r="BP71" s="99">
        <v>32.200000000000003</v>
      </c>
      <c r="BQ71" s="99">
        <v>34.9</v>
      </c>
      <c r="BR71" s="101">
        <v>222</v>
      </c>
      <c r="BS71" s="101">
        <v>240</v>
      </c>
      <c r="BT71" s="99">
        <v>12.7</v>
      </c>
      <c r="BU71" s="99">
        <v>13</v>
      </c>
      <c r="BV71" s="101">
        <v>0.37</v>
      </c>
      <c r="BW71" s="10">
        <v>0</v>
      </c>
      <c r="BX71" s="99">
        <v>7</v>
      </c>
      <c r="BY71" s="99">
        <v>6.99</v>
      </c>
      <c r="BZ71" s="101">
        <v>57.3</v>
      </c>
      <c r="CA71" s="101">
        <v>59</v>
      </c>
      <c r="CB71" s="99">
        <v>30.1</v>
      </c>
      <c r="CC71" s="99">
        <v>26</v>
      </c>
      <c r="CD71" s="101">
        <v>10.6</v>
      </c>
      <c r="CE71" s="101">
        <v>12</v>
      </c>
      <c r="CF71" s="99">
        <v>1.6</v>
      </c>
      <c r="CG71" s="99">
        <v>2</v>
      </c>
      <c r="CH71" s="101">
        <v>0.4</v>
      </c>
      <c r="CI71" s="101">
        <v>1</v>
      </c>
      <c r="CJ71" s="2" t="b">
        <f t="shared" si="2"/>
        <v>0</v>
      </c>
      <c r="CK71" s="24" t="b">
        <f t="shared" si="3"/>
        <v>1</v>
      </c>
      <c r="CL71" s="4">
        <v>62.76</v>
      </c>
      <c r="CM71" s="25">
        <v>68</v>
      </c>
      <c r="CN71" s="25">
        <v>173</v>
      </c>
      <c r="CO71" s="4">
        <v>55.06</v>
      </c>
      <c r="CP71" s="25">
        <v>39</v>
      </c>
      <c r="CQ71" s="25">
        <v>39</v>
      </c>
      <c r="CR71" s="70">
        <v>8.0299999999999994</v>
      </c>
      <c r="CS71" s="29"/>
      <c r="CT71" s="29"/>
      <c r="CU71" s="29"/>
      <c r="CV71" s="29"/>
      <c r="CW71" s="29"/>
      <c r="CX71" s="29"/>
      <c r="CY71" s="85"/>
      <c r="CZ71" s="85"/>
      <c r="DA71" s="85"/>
      <c r="DB71" s="85"/>
    </row>
    <row r="72" spans="1:106" ht="15.75" customHeight="1">
      <c r="A72" s="15">
        <v>2018</v>
      </c>
      <c r="B72" s="41" t="s">
        <v>453</v>
      </c>
      <c r="C72" s="51" t="s">
        <v>129</v>
      </c>
      <c r="D72" s="12">
        <v>27</v>
      </c>
      <c r="E72" s="12">
        <v>80</v>
      </c>
      <c r="F72" s="12">
        <v>1</v>
      </c>
      <c r="G72" s="68" t="s">
        <v>112</v>
      </c>
      <c r="H72" s="69" t="s">
        <v>112</v>
      </c>
      <c r="I72" s="69" t="s">
        <v>112</v>
      </c>
      <c r="J72" s="69" t="s">
        <v>112</v>
      </c>
      <c r="K72" s="69" t="s">
        <v>112</v>
      </c>
      <c r="L72" s="69" t="s">
        <v>112</v>
      </c>
      <c r="M72" s="8">
        <v>215</v>
      </c>
      <c r="N72" s="98">
        <v>6479</v>
      </c>
      <c r="O72" s="99">
        <v>3</v>
      </c>
      <c r="P72" s="99">
        <v>23</v>
      </c>
      <c r="Q72" s="37">
        <v>0</v>
      </c>
      <c r="R72" s="37">
        <v>0</v>
      </c>
      <c r="S72" s="99">
        <v>607</v>
      </c>
      <c r="T72" s="99">
        <v>862</v>
      </c>
      <c r="U72" s="100">
        <v>27</v>
      </c>
      <c r="V72" s="100">
        <v>82</v>
      </c>
      <c r="W72" s="99">
        <v>4.5999999999999996</v>
      </c>
      <c r="X72" s="99">
        <v>3.8</v>
      </c>
      <c r="Y72" s="100">
        <v>27</v>
      </c>
      <c r="Z72" s="100">
        <v>29</v>
      </c>
      <c r="AA72" s="99">
        <v>25</v>
      </c>
      <c r="AB72" s="99">
        <v>21</v>
      </c>
      <c r="AC72" s="101">
        <v>5.7</v>
      </c>
      <c r="AD72" s="101">
        <v>7.9</v>
      </c>
      <c r="AE72" s="71">
        <v>93.8</v>
      </c>
      <c r="AF72" s="102">
        <v>93.8</v>
      </c>
      <c r="AG72" s="101">
        <v>31</v>
      </c>
      <c r="AH72" s="101">
        <v>51</v>
      </c>
      <c r="AI72" s="99">
        <v>1.1000000000000001</v>
      </c>
      <c r="AJ72" s="99">
        <v>1.1000000000000001</v>
      </c>
      <c r="AK72" s="9">
        <f t="shared" si="0"/>
        <v>0</v>
      </c>
      <c r="AL72" s="101">
        <v>4.0999999999999996</v>
      </c>
      <c r="AM72" s="101">
        <v>3.9</v>
      </c>
      <c r="AN72" s="103">
        <v>7.8</v>
      </c>
      <c r="AO72" s="103">
        <v>6.8</v>
      </c>
      <c r="AP72" s="99">
        <v>82</v>
      </c>
      <c r="AQ72" s="9">
        <v>0</v>
      </c>
      <c r="AR72" s="101">
        <v>8.4</v>
      </c>
      <c r="AS72" s="101">
        <v>9.1999999999999993</v>
      </c>
      <c r="AT72" s="101">
        <v>4.5</v>
      </c>
      <c r="AU72" s="101">
        <v>4.5</v>
      </c>
      <c r="AV72" s="105">
        <v>95</v>
      </c>
      <c r="AW72" s="106">
        <v>91</v>
      </c>
      <c r="AX72" s="99">
        <v>144</v>
      </c>
      <c r="AY72" s="99">
        <v>137</v>
      </c>
      <c r="AZ72" s="101">
        <v>2.1</v>
      </c>
      <c r="BA72" s="101">
        <v>2.2000000000000002</v>
      </c>
      <c r="BB72" s="99">
        <v>101</v>
      </c>
      <c r="BC72" s="99">
        <v>103</v>
      </c>
      <c r="BD72" s="23">
        <f t="shared" ref="BD72:BE72" si="73">1.86*(AX72+AT72)+1.15*(AV72/18)+(AG72/6)+14</f>
        <v>301.44611111111118</v>
      </c>
      <c r="BE72" s="23">
        <f t="shared" si="73"/>
        <v>291.50388888888887</v>
      </c>
      <c r="BF72" s="101">
        <v>5.43</v>
      </c>
      <c r="BG72" s="101">
        <v>4.5599999999999996</v>
      </c>
      <c r="BH72" s="99">
        <v>14.8</v>
      </c>
      <c r="BI72" s="99">
        <v>13.1</v>
      </c>
      <c r="BJ72" s="101">
        <v>45.7</v>
      </c>
      <c r="BK72" s="101">
        <v>38.9</v>
      </c>
      <c r="BL72" s="99">
        <v>84.2</v>
      </c>
      <c r="BM72" s="99">
        <v>85.3</v>
      </c>
      <c r="BN72" s="101">
        <v>27.3</v>
      </c>
      <c r="BO72" s="101">
        <v>28.7</v>
      </c>
      <c r="BP72" s="99">
        <v>32.4</v>
      </c>
      <c r="BQ72" s="99">
        <v>33.700000000000003</v>
      </c>
      <c r="BR72" s="101">
        <v>262</v>
      </c>
      <c r="BS72" s="101">
        <v>225</v>
      </c>
      <c r="BT72" s="99">
        <v>12.7</v>
      </c>
      <c r="BU72" s="99">
        <v>12.1</v>
      </c>
      <c r="BV72" s="101">
        <v>1.22</v>
      </c>
      <c r="BW72" s="10">
        <v>0</v>
      </c>
      <c r="BX72" s="99">
        <v>6.29</v>
      </c>
      <c r="BY72" s="99">
        <v>7.47</v>
      </c>
      <c r="BZ72" s="101">
        <v>49.1</v>
      </c>
      <c r="CA72" s="101">
        <v>56</v>
      </c>
      <c r="CB72" s="99">
        <v>42.6</v>
      </c>
      <c r="CC72" s="99">
        <v>34</v>
      </c>
      <c r="CD72" s="101">
        <v>5.9</v>
      </c>
      <c r="CE72" s="101">
        <v>8</v>
      </c>
      <c r="CF72" s="99">
        <v>1.9</v>
      </c>
      <c r="CG72" s="99">
        <v>2</v>
      </c>
      <c r="CH72" s="101">
        <v>0.5</v>
      </c>
      <c r="CI72" s="101">
        <v>0</v>
      </c>
      <c r="CJ72" s="2" t="b">
        <f t="shared" si="2"/>
        <v>0</v>
      </c>
      <c r="CK72" s="24" t="b">
        <f t="shared" si="3"/>
        <v>1</v>
      </c>
      <c r="CL72" s="4">
        <v>66.64</v>
      </c>
      <c r="CM72" s="25">
        <v>82.4</v>
      </c>
      <c r="CN72" s="25">
        <v>168</v>
      </c>
      <c r="CO72" s="4">
        <v>49.86</v>
      </c>
      <c r="CP72" s="25">
        <v>60</v>
      </c>
      <c r="CQ72" s="25">
        <v>58</v>
      </c>
      <c r="CR72" s="70">
        <v>14.68</v>
      </c>
      <c r="CS72" s="29"/>
      <c r="CT72" s="29"/>
      <c r="CU72" s="29"/>
      <c r="CV72" s="29"/>
      <c r="CW72" s="29"/>
      <c r="CX72" s="29"/>
      <c r="CY72" s="85"/>
      <c r="CZ72" s="85"/>
      <c r="DA72" s="85"/>
      <c r="DB72" s="85"/>
    </row>
    <row r="73" spans="1:106" ht="15.75" customHeight="1">
      <c r="A73" s="15">
        <v>2018</v>
      </c>
      <c r="B73" s="41" t="s">
        <v>450</v>
      </c>
      <c r="C73" s="75" t="s">
        <v>101</v>
      </c>
      <c r="D73" s="12">
        <v>26</v>
      </c>
      <c r="E73" s="12">
        <v>70</v>
      </c>
      <c r="F73" s="12">
        <v>1</v>
      </c>
      <c r="G73" s="34" t="s">
        <v>102</v>
      </c>
      <c r="H73" s="35" t="s">
        <v>98</v>
      </c>
      <c r="I73" s="36" t="s">
        <v>103</v>
      </c>
      <c r="J73" s="18" t="s">
        <v>104</v>
      </c>
      <c r="K73" s="19">
        <v>50</v>
      </c>
      <c r="L73" s="35">
        <v>50</v>
      </c>
      <c r="M73" s="8">
        <v>681</v>
      </c>
      <c r="N73" s="8">
        <v>429</v>
      </c>
      <c r="O73" s="9">
        <v>0</v>
      </c>
      <c r="P73" s="9">
        <v>0</v>
      </c>
      <c r="Q73" s="37">
        <v>0</v>
      </c>
      <c r="R73" s="37">
        <v>0</v>
      </c>
      <c r="S73" s="40">
        <v>0</v>
      </c>
      <c r="T73" s="40">
        <v>0</v>
      </c>
      <c r="U73" s="109">
        <v>0</v>
      </c>
      <c r="V73" s="109">
        <v>0</v>
      </c>
      <c r="W73" s="9">
        <v>3.94</v>
      </c>
      <c r="X73" s="9">
        <v>4</v>
      </c>
      <c r="Y73" s="109">
        <v>0</v>
      </c>
      <c r="Z73" s="109">
        <v>0</v>
      </c>
      <c r="AA73" s="40">
        <v>0</v>
      </c>
      <c r="AB73" s="40">
        <v>0</v>
      </c>
      <c r="AC73" s="10">
        <v>4.8</v>
      </c>
      <c r="AD73" s="10">
        <v>6.2</v>
      </c>
      <c r="AE73" s="20">
        <v>124.4</v>
      </c>
      <c r="AF73" s="110">
        <v>77.2</v>
      </c>
      <c r="AG73" s="10">
        <v>46</v>
      </c>
      <c r="AH73" s="10">
        <v>39</v>
      </c>
      <c r="AI73" s="9">
        <v>0.8</v>
      </c>
      <c r="AJ73" s="9">
        <v>1.3</v>
      </c>
      <c r="AK73" s="9">
        <f t="shared" si="0"/>
        <v>0.5</v>
      </c>
      <c r="AL73" s="10">
        <v>4.3</v>
      </c>
      <c r="AM73" s="10">
        <v>5.6</v>
      </c>
      <c r="AN73" s="111">
        <v>0</v>
      </c>
      <c r="AO73" s="111">
        <v>0</v>
      </c>
      <c r="AP73" s="40">
        <v>0</v>
      </c>
      <c r="AQ73" s="40">
        <v>0</v>
      </c>
      <c r="AR73" s="10">
        <v>9.4</v>
      </c>
      <c r="AS73" s="10">
        <v>9.5</v>
      </c>
      <c r="AT73" s="37">
        <v>0</v>
      </c>
      <c r="AU73" s="37">
        <v>0</v>
      </c>
      <c r="AV73" s="48">
        <v>102</v>
      </c>
      <c r="AW73" s="48">
        <v>107</v>
      </c>
      <c r="AX73" s="40">
        <v>0</v>
      </c>
      <c r="AY73" s="40">
        <v>0</v>
      </c>
      <c r="AZ73" s="37">
        <v>0</v>
      </c>
      <c r="BA73" s="37">
        <v>0</v>
      </c>
      <c r="BB73" s="40">
        <v>0</v>
      </c>
      <c r="BC73" s="40">
        <v>0</v>
      </c>
      <c r="BD73" s="23">
        <f t="shared" ref="BD73:BE73" si="74">1.86*(AX73+AT73)+1.15*(AV73/18)+(AG73/6)+14</f>
        <v>28.183333333333334</v>
      </c>
      <c r="BE73" s="23">
        <f t="shared" si="74"/>
        <v>27.336111111111112</v>
      </c>
      <c r="BF73" s="10">
        <v>4</v>
      </c>
      <c r="BG73" s="10">
        <v>4.2</v>
      </c>
      <c r="BH73" s="9">
        <v>12</v>
      </c>
      <c r="BI73" s="9">
        <v>12.4</v>
      </c>
      <c r="BJ73" s="10">
        <v>36.6</v>
      </c>
      <c r="BK73" s="10">
        <v>37.700000000000003</v>
      </c>
      <c r="BL73" s="9">
        <v>90.4</v>
      </c>
      <c r="BM73" s="9">
        <v>0</v>
      </c>
      <c r="BN73" s="10">
        <v>29.6</v>
      </c>
      <c r="BO73" s="10">
        <v>0</v>
      </c>
      <c r="BP73" s="9">
        <v>32.799999999999997</v>
      </c>
      <c r="BQ73" s="9">
        <v>0</v>
      </c>
      <c r="BR73" s="10">
        <v>338</v>
      </c>
      <c r="BS73" s="10">
        <v>0</v>
      </c>
      <c r="BT73" s="9">
        <v>13.9</v>
      </c>
      <c r="BU73" s="9">
        <v>0</v>
      </c>
      <c r="BV73" s="10">
        <v>0</v>
      </c>
      <c r="BW73" s="10">
        <v>0</v>
      </c>
      <c r="BX73" s="9">
        <v>10.06</v>
      </c>
      <c r="BY73" s="9">
        <v>0</v>
      </c>
      <c r="BZ73" s="10">
        <v>74</v>
      </c>
      <c r="CA73" s="10">
        <v>0</v>
      </c>
      <c r="CB73" s="9">
        <v>13</v>
      </c>
      <c r="CC73" s="9">
        <v>0</v>
      </c>
      <c r="CD73" s="10">
        <v>8</v>
      </c>
      <c r="CE73" s="10">
        <v>0</v>
      </c>
      <c r="CF73" s="9">
        <v>2</v>
      </c>
      <c r="CG73" s="9">
        <v>0</v>
      </c>
      <c r="CH73" s="10">
        <v>0</v>
      </c>
      <c r="CI73" s="10">
        <v>0</v>
      </c>
      <c r="CJ73" s="2" t="b">
        <f t="shared" si="2"/>
        <v>1</v>
      </c>
      <c r="CK73" s="24" t="b">
        <f t="shared" si="3"/>
        <v>0</v>
      </c>
      <c r="CL73" s="4">
        <v>69.489999999999995</v>
      </c>
      <c r="CM73" s="25">
        <v>75.900000000000006</v>
      </c>
      <c r="CN73" s="25">
        <v>171</v>
      </c>
      <c r="CO73" s="4">
        <v>51.98</v>
      </c>
      <c r="CP73" s="25">
        <v>42</v>
      </c>
      <c r="CQ73" s="25">
        <v>43</v>
      </c>
      <c r="CR73" s="70">
        <v>6.08</v>
      </c>
      <c r="CS73" s="29"/>
      <c r="CT73" s="29"/>
      <c r="CU73" s="29"/>
      <c r="CV73" s="29"/>
      <c r="CW73" s="29"/>
      <c r="CX73" s="29"/>
      <c r="CY73" s="85"/>
      <c r="CZ73" s="85"/>
      <c r="DA73" s="85"/>
      <c r="DB73" s="85"/>
    </row>
    <row r="74" spans="1:106" ht="15.75" customHeight="1">
      <c r="A74" s="15">
        <v>2018</v>
      </c>
      <c r="B74" s="41" t="s">
        <v>450</v>
      </c>
      <c r="C74" s="51" t="s">
        <v>105</v>
      </c>
      <c r="D74" s="12">
        <v>26</v>
      </c>
      <c r="E74" s="12">
        <v>74</v>
      </c>
      <c r="F74" s="12">
        <v>1</v>
      </c>
      <c r="G74" s="34" t="s">
        <v>106</v>
      </c>
      <c r="H74" s="35" t="s">
        <v>107</v>
      </c>
      <c r="I74" s="36" t="s">
        <v>99</v>
      </c>
      <c r="J74" s="35" t="s">
        <v>108</v>
      </c>
      <c r="K74" s="19">
        <v>50</v>
      </c>
      <c r="L74" s="35">
        <v>50</v>
      </c>
      <c r="M74" s="8">
        <v>408</v>
      </c>
      <c r="N74" s="8">
        <v>356</v>
      </c>
      <c r="O74" s="9">
        <v>0</v>
      </c>
      <c r="P74" s="9">
        <v>0</v>
      </c>
      <c r="Q74" s="37">
        <v>0</v>
      </c>
      <c r="R74" s="37">
        <v>0</v>
      </c>
      <c r="S74" s="40">
        <v>0</v>
      </c>
      <c r="T74" s="40">
        <v>0</v>
      </c>
      <c r="U74" s="109">
        <v>0</v>
      </c>
      <c r="V74" s="109">
        <v>0</v>
      </c>
      <c r="W74" s="9">
        <v>4.3499999999999996</v>
      </c>
      <c r="X74" s="9">
        <v>3.7</v>
      </c>
      <c r="Y74" s="109">
        <v>0</v>
      </c>
      <c r="Z74" s="109">
        <v>0</v>
      </c>
      <c r="AA74" s="40">
        <v>0</v>
      </c>
      <c r="AB74" s="40">
        <v>0</v>
      </c>
      <c r="AC74" s="10">
        <v>4</v>
      </c>
      <c r="AD74" s="10">
        <v>3.5</v>
      </c>
      <c r="AE74" s="38">
        <v>103.3</v>
      </c>
      <c r="AF74" s="39">
        <v>77.2</v>
      </c>
      <c r="AG74" s="10">
        <v>37</v>
      </c>
      <c r="AH74" s="10">
        <v>43</v>
      </c>
      <c r="AI74" s="92">
        <v>1.02</v>
      </c>
      <c r="AJ74" s="9">
        <v>1.3</v>
      </c>
      <c r="AK74" s="92">
        <f t="shared" si="0"/>
        <v>0.28000000000000003</v>
      </c>
      <c r="AL74" s="10">
        <v>3.01</v>
      </c>
      <c r="AM74" s="10">
        <v>4.4000000000000004</v>
      </c>
      <c r="AN74" s="40">
        <v>0</v>
      </c>
      <c r="AO74" s="40">
        <v>0</v>
      </c>
      <c r="AP74" s="40">
        <v>0</v>
      </c>
      <c r="AQ74" s="40">
        <v>0</v>
      </c>
      <c r="AR74" s="10">
        <v>8.5</v>
      </c>
      <c r="AS74" s="10">
        <v>9</v>
      </c>
      <c r="AT74" s="37">
        <v>0</v>
      </c>
      <c r="AU74" s="37">
        <v>0</v>
      </c>
      <c r="AV74" s="48">
        <v>94</v>
      </c>
      <c r="AW74" s="48">
        <v>65</v>
      </c>
      <c r="AX74" s="40">
        <v>0</v>
      </c>
      <c r="AY74" s="40">
        <v>0</v>
      </c>
      <c r="AZ74" s="37">
        <v>0</v>
      </c>
      <c r="BA74" s="37">
        <v>0</v>
      </c>
      <c r="BB74" s="40">
        <v>0</v>
      </c>
      <c r="BC74" s="40">
        <v>0</v>
      </c>
      <c r="BD74" s="23">
        <f t="shared" ref="BD74:BE74" si="75">1.86*(AX74+AT74)+1.15*(AV74/18)+(AG74/6)+14</f>
        <v>26.172222222222224</v>
      </c>
      <c r="BE74" s="23">
        <f t="shared" si="75"/>
        <v>25.319444444444443</v>
      </c>
      <c r="BF74" s="10">
        <v>4.5</v>
      </c>
      <c r="BG74" s="10">
        <v>4.5999999999999996</v>
      </c>
      <c r="BH74" s="9">
        <v>13.7</v>
      </c>
      <c r="BI74" s="9">
        <v>14.1</v>
      </c>
      <c r="BJ74" s="10">
        <v>41.5</v>
      </c>
      <c r="BK74" s="10">
        <v>42.2</v>
      </c>
      <c r="BL74" s="9">
        <v>92.6</v>
      </c>
      <c r="BM74" s="9">
        <v>91.5</v>
      </c>
      <c r="BN74" s="10">
        <v>30.6</v>
      </c>
      <c r="BO74" s="10">
        <v>30.6</v>
      </c>
      <c r="BP74" s="9">
        <v>33</v>
      </c>
      <c r="BQ74" s="9">
        <v>33.4</v>
      </c>
      <c r="BR74" s="10">
        <v>226</v>
      </c>
      <c r="BS74" s="10">
        <v>287</v>
      </c>
      <c r="BT74" s="9">
        <v>13.1</v>
      </c>
      <c r="BU74" s="9">
        <v>12.4</v>
      </c>
      <c r="BV74" s="10">
        <v>0</v>
      </c>
      <c r="BW74" s="10">
        <v>0</v>
      </c>
      <c r="BX74" s="9">
        <v>7.46</v>
      </c>
      <c r="BY74" s="9">
        <v>6.97</v>
      </c>
      <c r="BZ74" s="10">
        <v>76</v>
      </c>
      <c r="CA74" s="10">
        <v>69</v>
      </c>
      <c r="CB74" s="9">
        <v>15</v>
      </c>
      <c r="CC74" s="9">
        <v>23</v>
      </c>
      <c r="CD74" s="10">
        <v>8</v>
      </c>
      <c r="CE74" s="10">
        <v>7</v>
      </c>
      <c r="CF74" s="9">
        <v>0</v>
      </c>
      <c r="CG74" s="9">
        <v>0</v>
      </c>
      <c r="CH74" s="10">
        <v>0</v>
      </c>
      <c r="CI74" s="10">
        <v>0</v>
      </c>
      <c r="CJ74" s="2" t="b">
        <f t="shared" si="2"/>
        <v>0</v>
      </c>
      <c r="CK74" s="24" t="b">
        <f t="shared" si="3"/>
        <v>0</v>
      </c>
      <c r="CL74" s="4">
        <v>72.069999999999993</v>
      </c>
      <c r="CM74" s="25">
        <v>79.2</v>
      </c>
      <c r="CN74" s="25">
        <v>174</v>
      </c>
      <c r="CO74" s="4">
        <v>52.42</v>
      </c>
      <c r="CP74" s="25">
        <v>49.5</v>
      </c>
      <c r="CQ74" s="25">
        <v>49.5</v>
      </c>
      <c r="CR74" s="70">
        <v>8.7200000000000006</v>
      </c>
      <c r="CS74" s="29"/>
      <c r="CT74" s="29"/>
      <c r="CU74" s="29"/>
      <c r="CV74" s="29"/>
      <c r="CW74" s="29"/>
      <c r="CX74" s="29"/>
      <c r="CY74" s="85"/>
      <c r="CZ74" s="85"/>
      <c r="DA74" s="85"/>
      <c r="DB74" s="85"/>
    </row>
    <row r="75" spans="1:106" ht="15.75" customHeight="1">
      <c r="A75" s="15">
        <v>2018</v>
      </c>
      <c r="B75" s="41" t="s">
        <v>450</v>
      </c>
      <c r="C75" s="51" t="s">
        <v>109</v>
      </c>
      <c r="D75" s="12">
        <v>25</v>
      </c>
      <c r="E75" s="12">
        <v>84</v>
      </c>
      <c r="F75" s="12">
        <v>1</v>
      </c>
      <c r="G75" s="17" t="s">
        <v>102</v>
      </c>
      <c r="H75" s="18" t="s">
        <v>110</v>
      </c>
      <c r="I75" s="19" t="s">
        <v>111</v>
      </c>
      <c r="J75" s="35" t="s">
        <v>104</v>
      </c>
      <c r="K75" s="81" t="s">
        <v>112</v>
      </c>
      <c r="L75" s="82" t="s">
        <v>112</v>
      </c>
      <c r="M75" s="8">
        <v>286</v>
      </c>
      <c r="N75" s="8">
        <v>356</v>
      </c>
      <c r="O75" s="9">
        <v>0</v>
      </c>
      <c r="P75" s="9">
        <v>0</v>
      </c>
      <c r="Q75" s="37">
        <v>0</v>
      </c>
      <c r="R75" s="37">
        <v>0</v>
      </c>
      <c r="S75" s="40">
        <v>0</v>
      </c>
      <c r="T75" s="40">
        <v>0</v>
      </c>
      <c r="U75" s="109">
        <v>0</v>
      </c>
      <c r="V75" s="109">
        <v>0</v>
      </c>
      <c r="W75" s="9">
        <v>4.1399999999999997</v>
      </c>
      <c r="X75" s="9">
        <v>4.0999999999999996</v>
      </c>
      <c r="Y75" s="109">
        <v>0</v>
      </c>
      <c r="Z75" s="109">
        <v>0</v>
      </c>
      <c r="AA75" s="40">
        <v>0</v>
      </c>
      <c r="AB75" s="40">
        <v>0</v>
      </c>
      <c r="AC75" s="10">
        <v>5.3</v>
      </c>
      <c r="AD75" s="10">
        <v>5.4</v>
      </c>
      <c r="AE75" s="38">
        <v>96</v>
      </c>
      <c r="AF75" s="39">
        <v>85.5</v>
      </c>
      <c r="AG75" s="10">
        <v>40</v>
      </c>
      <c r="AH75" s="10">
        <v>37</v>
      </c>
      <c r="AI75" s="92">
        <v>1.0900000000000001</v>
      </c>
      <c r="AJ75" s="9">
        <v>1.2</v>
      </c>
      <c r="AK75" s="92">
        <f t="shared" si="0"/>
        <v>0.10999999999999988</v>
      </c>
      <c r="AL75" s="10">
        <v>3.68</v>
      </c>
      <c r="AM75" s="10">
        <v>4.5999999999999996</v>
      </c>
      <c r="AN75" s="40">
        <v>0</v>
      </c>
      <c r="AO75" s="40">
        <v>0</v>
      </c>
      <c r="AP75" s="40">
        <v>0</v>
      </c>
      <c r="AQ75" s="40">
        <v>0</v>
      </c>
      <c r="AR75" s="10">
        <v>9.1999999999999993</v>
      </c>
      <c r="AS75" s="10">
        <v>10</v>
      </c>
      <c r="AT75" s="37">
        <v>0</v>
      </c>
      <c r="AU75" s="37">
        <v>0</v>
      </c>
      <c r="AV75" s="48" t="s">
        <v>130</v>
      </c>
      <c r="AW75" s="48">
        <v>99</v>
      </c>
      <c r="AX75" s="40">
        <v>0</v>
      </c>
      <c r="AY75" s="40">
        <v>0</v>
      </c>
      <c r="AZ75" s="37">
        <v>0</v>
      </c>
      <c r="BA75" s="37">
        <v>0</v>
      </c>
      <c r="BB75" s="40">
        <v>0</v>
      </c>
      <c r="BC75" s="40">
        <v>0</v>
      </c>
      <c r="BD75" s="23">
        <f t="shared" ref="BD75:BE75" si="76">1.86*(AX75+AT75)+1.15*(AV75/18)+(AG75/6)+14</f>
        <v>20.666666666666668</v>
      </c>
      <c r="BE75" s="23">
        <f t="shared" si="76"/>
        <v>26.491666666666667</v>
      </c>
      <c r="BF75" s="10">
        <v>4.7</v>
      </c>
      <c r="BG75" s="10">
        <v>4.7</v>
      </c>
      <c r="BH75" s="9">
        <v>13.6</v>
      </c>
      <c r="BI75" s="9">
        <v>13.4</v>
      </c>
      <c r="BJ75" s="10">
        <v>41.8</v>
      </c>
      <c r="BK75" s="10">
        <v>41</v>
      </c>
      <c r="BL75" s="9">
        <v>88.2</v>
      </c>
      <c r="BM75" s="9">
        <v>87.2</v>
      </c>
      <c r="BN75" s="10">
        <v>28.7</v>
      </c>
      <c r="BO75" s="10">
        <v>28.5</v>
      </c>
      <c r="BP75" s="9">
        <v>32.5</v>
      </c>
      <c r="BQ75" s="9">
        <v>32.700000000000003</v>
      </c>
      <c r="BR75" s="10">
        <v>249</v>
      </c>
      <c r="BS75" s="10">
        <v>246</v>
      </c>
      <c r="BT75" s="9">
        <v>13.2</v>
      </c>
      <c r="BU75" s="9">
        <v>12.9</v>
      </c>
      <c r="BV75" s="10">
        <v>0</v>
      </c>
      <c r="BW75" s="10">
        <v>0</v>
      </c>
      <c r="BX75" s="9">
        <v>5.27</v>
      </c>
      <c r="BY75" s="9">
        <v>5.38</v>
      </c>
      <c r="BZ75" s="10">
        <v>58</v>
      </c>
      <c r="CA75" s="10">
        <v>55</v>
      </c>
      <c r="CB75" s="9">
        <v>32</v>
      </c>
      <c r="CC75" s="9">
        <v>36</v>
      </c>
      <c r="CD75" s="10">
        <v>7</v>
      </c>
      <c r="CE75" s="10">
        <v>7</v>
      </c>
      <c r="CF75" s="9">
        <v>0</v>
      </c>
      <c r="CG75" s="9">
        <v>0</v>
      </c>
      <c r="CH75" s="10">
        <v>0</v>
      </c>
      <c r="CI75" s="10">
        <v>0</v>
      </c>
      <c r="CJ75" s="2" t="b">
        <f t="shared" si="2"/>
        <v>0</v>
      </c>
      <c r="CK75" s="24" t="b">
        <f t="shared" si="3"/>
        <v>0</v>
      </c>
      <c r="CL75" s="4">
        <v>75.260000000000005</v>
      </c>
      <c r="CM75" s="25">
        <v>84.3</v>
      </c>
      <c r="CN75" s="25">
        <v>178</v>
      </c>
      <c r="CO75" s="4">
        <v>50.68</v>
      </c>
      <c r="CP75" s="25">
        <v>60</v>
      </c>
      <c r="CQ75" s="25">
        <v>57</v>
      </c>
      <c r="CR75" s="70">
        <v>10.61</v>
      </c>
      <c r="CS75" s="29"/>
      <c r="CT75" s="29"/>
      <c r="CU75" s="29"/>
      <c r="CV75" s="29"/>
      <c r="CW75" s="29"/>
      <c r="CX75" s="29"/>
      <c r="CY75" s="85"/>
      <c r="CZ75" s="85"/>
      <c r="DA75" s="85"/>
      <c r="DB75" s="85"/>
    </row>
    <row r="76" spans="1:106" ht="15.75" customHeight="1">
      <c r="A76" s="15">
        <v>2018</v>
      </c>
      <c r="B76" s="41" t="s">
        <v>450</v>
      </c>
      <c r="C76" s="51" t="s">
        <v>113</v>
      </c>
      <c r="D76" s="65">
        <v>33</v>
      </c>
      <c r="E76" s="65">
        <v>79</v>
      </c>
      <c r="F76" s="65">
        <v>1</v>
      </c>
      <c r="G76" s="17" t="s">
        <v>102</v>
      </c>
      <c r="H76" s="18" t="s">
        <v>98</v>
      </c>
      <c r="I76" s="19" t="s">
        <v>103</v>
      </c>
      <c r="J76" s="18" t="s">
        <v>104</v>
      </c>
      <c r="K76" s="19">
        <v>50</v>
      </c>
      <c r="L76" s="18">
        <v>50</v>
      </c>
      <c r="M76" s="8">
        <v>206</v>
      </c>
      <c r="N76" s="8">
        <v>0</v>
      </c>
      <c r="O76" s="9">
        <v>0</v>
      </c>
      <c r="P76" s="9">
        <v>0</v>
      </c>
      <c r="Q76" s="37">
        <v>0</v>
      </c>
      <c r="R76" s="37">
        <v>0</v>
      </c>
      <c r="S76" s="40">
        <v>0</v>
      </c>
      <c r="T76" s="40">
        <v>0</v>
      </c>
      <c r="U76" s="109">
        <v>0</v>
      </c>
      <c r="V76" s="109">
        <v>0</v>
      </c>
      <c r="W76" s="9">
        <v>4.32</v>
      </c>
      <c r="X76" s="9"/>
      <c r="Y76" s="109">
        <v>0</v>
      </c>
      <c r="Z76" s="109">
        <v>0</v>
      </c>
      <c r="AA76" s="40">
        <v>0</v>
      </c>
      <c r="AB76" s="40">
        <v>0</v>
      </c>
      <c r="AC76" s="10">
        <v>5.2</v>
      </c>
      <c r="AD76" s="10">
        <v>0</v>
      </c>
      <c r="AE76" s="38">
        <v>110.5</v>
      </c>
      <c r="AF76" s="39">
        <v>0</v>
      </c>
      <c r="AG76" s="10">
        <v>50</v>
      </c>
      <c r="AH76" s="10">
        <v>0</v>
      </c>
      <c r="AI76" s="92">
        <v>0.93</v>
      </c>
      <c r="AJ76" s="9">
        <v>0</v>
      </c>
      <c r="AK76" s="92">
        <f t="shared" si="0"/>
        <v>0</v>
      </c>
      <c r="AL76" s="10">
        <v>3.7</v>
      </c>
      <c r="AM76" s="10">
        <v>0</v>
      </c>
      <c r="AN76" s="40">
        <v>0</v>
      </c>
      <c r="AO76" s="40">
        <v>0</v>
      </c>
      <c r="AP76" s="40">
        <v>0</v>
      </c>
      <c r="AQ76" s="40">
        <v>0</v>
      </c>
      <c r="AR76" s="10">
        <v>8.6999999999999993</v>
      </c>
      <c r="AS76" s="10">
        <v>0</v>
      </c>
      <c r="AT76" s="37">
        <v>0</v>
      </c>
      <c r="AU76" s="37">
        <v>0</v>
      </c>
      <c r="AV76" s="48">
        <v>81</v>
      </c>
      <c r="AW76" s="48" t="s">
        <v>130</v>
      </c>
      <c r="AX76" s="40">
        <v>0</v>
      </c>
      <c r="AY76" s="40">
        <v>0</v>
      </c>
      <c r="AZ76" s="37">
        <v>0</v>
      </c>
      <c r="BA76" s="37">
        <v>0</v>
      </c>
      <c r="BB76" s="40">
        <v>0</v>
      </c>
      <c r="BC76" s="40">
        <v>0</v>
      </c>
      <c r="BD76" s="23">
        <f t="shared" ref="BD76:BE76" si="77">1.86*(AX76+AT76)+1.15*(AV76/18)+(AG76/6)+14</f>
        <v>27.508333333333333</v>
      </c>
      <c r="BE76" s="23">
        <f t="shared" si="77"/>
        <v>14</v>
      </c>
      <c r="BF76" s="10">
        <v>3.5</v>
      </c>
      <c r="BG76" s="10">
        <v>0</v>
      </c>
      <c r="BH76" s="9">
        <v>10.9</v>
      </c>
      <c r="BI76" s="9">
        <v>0</v>
      </c>
      <c r="BJ76" s="10">
        <v>34.299999999999997</v>
      </c>
      <c r="BK76" s="10">
        <v>0</v>
      </c>
      <c r="BL76" s="9">
        <v>99.1</v>
      </c>
      <c r="BM76" s="9">
        <v>0</v>
      </c>
      <c r="BN76" s="10">
        <v>31.5</v>
      </c>
      <c r="BO76" s="10">
        <v>0</v>
      </c>
      <c r="BP76" s="9">
        <v>31.8</v>
      </c>
      <c r="BQ76" s="9">
        <v>0</v>
      </c>
      <c r="BR76" s="10">
        <v>237</v>
      </c>
      <c r="BS76" s="10">
        <v>0</v>
      </c>
      <c r="BT76" s="9">
        <v>13.5</v>
      </c>
      <c r="BU76" s="9">
        <v>0</v>
      </c>
      <c r="BV76" s="10">
        <v>0</v>
      </c>
      <c r="BW76" s="10">
        <v>0</v>
      </c>
      <c r="BX76" s="9">
        <v>8.91</v>
      </c>
      <c r="BY76" s="9">
        <v>0</v>
      </c>
      <c r="BZ76" s="10">
        <v>80</v>
      </c>
      <c r="CA76" s="10">
        <v>0</v>
      </c>
      <c r="CB76" s="9">
        <v>13</v>
      </c>
      <c r="CC76" s="9">
        <v>0</v>
      </c>
      <c r="CD76" s="10">
        <v>6</v>
      </c>
      <c r="CE76" s="10">
        <v>0</v>
      </c>
      <c r="CF76" s="9">
        <v>0</v>
      </c>
      <c r="CG76" s="9">
        <v>0</v>
      </c>
      <c r="CH76" s="10">
        <v>0</v>
      </c>
      <c r="CI76" s="10">
        <v>0</v>
      </c>
      <c r="CJ76" s="66" t="b">
        <f t="shared" si="2"/>
        <v>0</v>
      </c>
      <c r="CK76" s="67" t="b">
        <f t="shared" si="3"/>
        <v>0</v>
      </c>
      <c r="CL76" s="4">
        <v>66.260000000000005</v>
      </c>
      <c r="CM76" s="25">
        <v>79.599999999999994</v>
      </c>
      <c r="CN76" s="25">
        <v>182</v>
      </c>
      <c r="CO76" s="4">
        <v>47.64</v>
      </c>
      <c r="CP76" s="25">
        <v>51</v>
      </c>
      <c r="CQ76" s="25">
        <v>49</v>
      </c>
      <c r="CR76" s="70">
        <v>14.84</v>
      </c>
      <c r="CS76" s="29"/>
      <c r="CT76" s="29"/>
      <c r="CU76" s="29"/>
      <c r="CV76" s="29"/>
      <c r="CW76" s="29"/>
      <c r="CX76" s="29"/>
      <c r="CY76" s="85"/>
      <c r="CZ76" s="85"/>
      <c r="DA76" s="85"/>
      <c r="DB76" s="85"/>
    </row>
    <row r="77" spans="1:106" ht="15.75" customHeight="1">
      <c r="A77" s="15">
        <v>2018</v>
      </c>
      <c r="B77" s="41" t="s">
        <v>450</v>
      </c>
      <c r="C77" s="51" t="s">
        <v>115</v>
      </c>
      <c r="D77" s="12">
        <v>32</v>
      </c>
      <c r="E77" s="12">
        <v>96</v>
      </c>
      <c r="F77" s="12">
        <v>2</v>
      </c>
      <c r="G77" s="34" t="s">
        <v>106</v>
      </c>
      <c r="H77" s="35" t="s">
        <v>107</v>
      </c>
      <c r="I77" s="36" t="s">
        <v>99</v>
      </c>
      <c r="J77" s="35" t="s">
        <v>108</v>
      </c>
      <c r="K77" s="49">
        <v>45.8333333333333</v>
      </c>
      <c r="L77" s="50">
        <v>54.1666666666667</v>
      </c>
      <c r="M77" s="8">
        <v>473</v>
      </c>
      <c r="N77" s="8">
        <v>1239</v>
      </c>
      <c r="O77" s="9">
        <v>0</v>
      </c>
      <c r="P77" s="9">
        <v>0</v>
      </c>
      <c r="Q77" s="37">
        <v>0</v>
      </c>
      <c r="R77" s="37">
        <v>0</v>
      </c>
      <c r="S77" s="40">
        <v>0</v>
      </c>
      <c r="T77" s="40">
        <v>0</v>
      </c>
      <c r="U77" s="109">
        <v>0</v>
      </c>
      <c r="V77" s="109">
        <v>0</v>
      </c>
      <c r="W77" s="9">
        <v>4.09</v>
      </c>
      <c r="X77" s="9">
        <v>4.2</v>
      </c>
      <c r="Y77" s="109">
        <v>0</v>
      </c>
      <c r="Z77" s="109">
        <v>0</v>
      </c>
      <c r="AA77" s="40">
        <v>0</v>
      </c>
      <c r="AB77" s="40">
        <v>0</v>
      </c>
      <c r="AC77" s="10">
        <v>4.9000000000000004</v>
      </c>
      <c r="AD77" s="10">
        <v>5.4</v>
      </c>
      <c r="AE77" s="38">
        <v>109.1</v>
      </c>
      <c r="AF77" s="39">
        <v>0</v>
      </c>
      <c r="AG77" s="10">
        <v>40</v>
      </c>
      <c r="AH77" s="10">
        <v>40</v>
      </c>
      <c r="AI77" s="92">
        <v>0.95</v>
      </c>
      <c r="AJ77" s="9">
        <v>0</v>
      </c>
      <c r="AK77" s="92">
        <f t="shared" si="0"/>
        <v>0</v>
      </c>
      <c r="AL77" s="10">
        <v>3.95</v>
      </c>
      <c r="AM77" s="10">
        <v>3.7</v>
      </c>
      <c r="AN77" s="40">
        <v>0</v>
      </c>
      <c r="AO77" s="40">
        <v>0</v>
      </c>
      <c r="AP77" s="40">
        <v>0</v>
      </c>
      <c r="AQ77" s="40">
        <v>0</v>
      </c>
      <c r="AR77" s="10">
        <v>8.8000000000000007</v>
      </c>
      <c r="AS77" s="10">
        <v>10.3</v>
      </c>
      <c r="AT77" s="37">
        <v>0</v>
      </c>
      <c r="AU77" s="37">
        <v>0</v>
      </c>
      <c r="AV77" s="48">
        <v>93</v>
      </c>
      <c r="AW77" s="48">
        <v>86</v>
      </c>
      <c r="AX77" s="40">
        <v>0</v>
      </c>
      <c r="AY77" s="40">
        <v>0</v>
      </c>
      <c r="AZ77" s="37">
        <v>0</v>
      </c>
      <c r="BA77" s="37">
        <v>0</v>
      </c>
      <c r="BB77" s="40">
        <v>0</v>
      </c>
      <c r="BC77" s="40">
        <v>0</v>
      </c>
      <c r="BD77" s="23">
        <f t="shared" ref="BD77:BE77" si="78">1.86*(AX77+AT77)+1.15*(AV77/18)+(AG77/6)+14</f>
        <v>26.608333333333334</v>
      </c>
      <c r="BE77" s="23">
        <f t="shared" si="78"/>
        <v>26.161111111111111</v>
      </c>
      <c r="BF77" s="10">
        <v>4.5</v>
      </c>
      <c r="BG77" s="10">
        <v>4.4000000000000004</v>
      </c>
      <c r="BH77" s="9">
        <v>13.3</v>
      </c>
      <c r="BI77" s="9">
        <v>13.2</v>
      </c>
      <c r="BJ77" s="10">
        <v>41.4</v>
      </c>
      <c r="BK77" s="10">
        <v>40.700000000000003</v>
      </c>
      <c r="BL77" s="9">
        <v>92</v>
      </c>
      <c r="BM77" s="9">
        <v>91.7</v>
      </c>
      <c r="BN77" s="10">
        <v>29.6</v>
      </c>
      <c r="BO77" s="10">
        <v>29.7</v>
      </c>
      <c r="BP77" s="9">
        <v>32.1</v>
      </c>
      <c r="BQ77" s="9">
        <v>32.4</v>
      </c>
      <c r="BR77" s="10">
        <v>193</v>
      </c>
      <c r="BS77" s="10">
        <v>179</v>
      </c>
      <c r="BT77" s="9">
        <v>13.3</v>
      </c>
      <c r="BU77" s="9">
        <v>13</v>
      </c>
      <c r="BV77" s="10">
        <v>0</v>
      </c>
      <c r="BW77" s="10">
        <v>0</v>
      </c>
      <c r="BX77" s="9">
        <v>6.22</v>
      </c>
      <c r="BY77" s="9">
        <v>6.35</v>
      </c>
      <c r="BZ77" s="10">
        <v>60</v>
      </c>
      <c r="CA77" s="10">
        <v>52</v>
      </c>
      <c r="CB77" s="9">
        <v>29</v>
      </c>
      <c r="CC77" s="9">
        <v>37</v>
      </c>
      <c r="CD77" s="10">
        <v>8</v>
      </c>
      <c r="CE77" s="10">
        <v>8</v>
      </c>
      <c r="CF77" s="9">
        <v>0</v>
      </c>
      <c r="CG77" s="9">
        <v>0</v>
      </c>
      <c r="CH77" s="10">
        <v>0</v>
      </c>
      <c r="CI77" s="10">
        <v>0</v>
      </c>
      <c r="CJ77" s="2" t="b">
        <f t="shared" si="2"/>
        <v>0</v>
      </c>
      <c r="CK77" s="24" t="b">
        <f t="shared" si="3"/>
        <v>1</v>
      </c>
      <c r="CL77" s="4">
        <v>84.04</v>
      </c>
      <c r="CM77" s="25">
        <v>90.7</v>
      </c>
      <c r="CN77" s="25">
        <v>191</v>
      </c>
      <c r="CO77" s="4">
        <v>46.55</v>
      </c>
      <c r="CP77" s="25">
        <v>56.5</v>
      </c>
      <c r="CQ77" s="25">
        <v>54.5</v>
      </c>
      <c r="CR77" s="70">
        <v>9.56</v>
      </c>
      <c r="CS77" s="29"/>
      <c r="CT77" s="29"/>
      <c r="CU77" s="29"/>
      <c r="CV77" s="29"/>
      <c r="CW77" s="29"/>
      <c r="CX77" s="29"/>
      <c r="CY77" s="85"/>
      <c r="CZ77" s="85"/>
      <c r="DA77" s="85"/>
      <c r="DB77" s="85"/>
    </row>
    <row r="78" spans="1:106" ht="15.75" customHeight="1">
      <c r="A78" s="15">
        <v>2018</v>
      </c>
      <c r="B78" s="41" t="s">
        <v>450</v>
      </c>
      <c r="C78" s="51" t="s">
        <v>117</v>
      </c>
      <c r="D78" s="12">
        <v>28</v>
      </c>
      <c r="E78" s="12">
        <v>82</v>
      </c>
      <c r="F78" s="12">
        <v>1</v>
      </c>
      <c r="G78" s="17" t="s">
        <v>106</v>
      </c>
      <c r="H78" s="18" t="s">
        <v>98</v>
      </c>
      <c r="I78" s="19" t="s">
        <v>99</v>
      </c>
      <c r="J78" s="18" t="s">
        <v>104</v>
      </c>
      <c r="K78" s="49">
        <v>54.1666666666667</v>
      </c>
      <c r="L78" s="53">
        <v>45.8333333333333</v>
      </c>
      <c r="M78" s="8">
        <v>433</v>
      </c>
      <c r="N78" s="8">
        <v>1125</v>
      </c>
      <c r="O78" s="9">
        <v>0</v>
      </c>
      <c r="P78" s="9">
        <v>0</v>
      </c>
      <c r="Q78" s="37">
        <v>0</v>
      </c>
      <c r="R78" s="37">
        <v>0</v>
      </c>
      <c r="S78" s="40">
        <v>0</v>
      </c>
      <c r="T78" s="40">
        <v>0</v>
      </c>
      <c r="U78" s="109">
        <v>0</v>
      </c>
      <c r="V78" s="109">
        <v>0</v>
      </c>
      <c r="W78" s="9">
        <v>4.0199999999999996</v>
      </c>
      <c r="X78" s="9">
        <v>3.5</v>
      </c>
      <c r="Y78" s="109">
        <v>0</v>
      </c>
      <c r="Z78" s="109">
        <v>0</v>
      </c>
      <c r="AA78" s="40">
        <v>0</v>
      </c>
      <c r="AB78" s="40">
        <v>0</v>
      </c>
      <c r="AC78" s="10">
        <v>4.5</v>
      </c>
      <c r="AD78" s="10">
        <v>5.0999999999999996</v>
      </c>
      <c r="AE78" s="38">
        <v>100.3</v>
      </c>
      <c r="AF78" s="39">
        <v>0</v>
      </c>
      <c r="AG78" s="10">
        <v>41</v>
      </c>
      <c r="AH78" s="10">
        <v>43</v>
      </c>
      <c r="AI78" s="92">
        <v>1.04</v>
      </c>
      <c r="AJ78" s="9">
        <v>0</v>
      </c>
      <c r="AK78" s="92">
        <f t="shared" si="0"/>
        <v>0</v>
      </c>
      <c r="AL78" s="10">
        <v>4.38</v>
      </c>
      <c r="AM78" s="10">
        <v>2.6</v>
      </c>
      <c r="AN78" s="40">
        <v>0</v>
      </c>
      <c r="AO78" s="40">
        <v>0</v>
      </c>
      <c r="AP78" s="40">
        <v>0</v>
      </c>
      <c r="AQ78" s="40">
        <v>0</v>
      </c>
      <c r="AR78" s="10">
        <v>9.1999999999999993</v>
      </c>
      <c r="AS78" s="10">
        <v>10.1</v>
      </c>
      <c r="AT78" s="37">
        <v>0</v>
      </c>
      <c r="AU78" s="37">
        <v>0</v>
      </c>
      <c r="AV78" s="48">
        <v>83</v>
      </c>
      <c r="AW78" s="48">
        <v>82</v>
      </c>
      <c r="AX78" s="40">
        <v>0</v>
      </c>
      <c r="AY78" s="40">
        <v>0</v>
      </c>
      <c r="AZ78" s="37">
        <v>0</v>
      </c>
      <c r="BA78" s="37">
        <v>0</v>
      </c>
      <c r="BB78" s="40">
        <v>0</v>
      </c>
      <c r="BC78" s="40">
        <v>0</v>
      </c>
      <c r="BD78" s="23">
        <f t="shared" ref="BD78:BE78" si="79">1.86*(AX78+AT78)+1.15*(AV78/18)+(AG78/6)+14</f>
        <v>26.136111111111109</v>
      </c>
      <c r="BE78" s="23">
        <f t="shared" si="79"/>
        <v>26.405555555555555</v>
      </c>
      <c r="BF78" s="10">
        <v>4.5</v>
      </c>
      <c r="BG78" s="10">
        <v>4.7</v>
      </c>
      <c r="BH78" s="4">
        <v>13.8</v>
      </c>
      <c r="BI78" s="4">
        <v>14.4</v>
      </c>
      <c r="BJ78" s="10">
        <v>41.6</v>
      </c>
      <c r="BK78" s="10">
        <v>43.6</v>
      </c>
      <c r="BL78" s="9">
        <v>93.5</v>
      </c>
      <c r="BM78" s="9">
        <v>93.6</v>
      </c>
      <c r="BN78" s="10">
        <v>31</v>
      </c>
      <c r="BO78" s="10">
        <v>30.9</v>
      </c>
      <c r="BP78" s="4">
        <v>33.200000000000003</v>
      </c>
      <c r="BQ78" s="4">
        <v>33</v>
      </c>
      <c r="BR78" s="10">
        <v>242</v>
      </c>
      <c r="BS78" s="10">
        <v>273</v>
      </c>
      <c r="BT78" s="4">
        <v>12.7</v>
      </c>
      <c r="BU78" s="4">
        <v>12.7</v>
      </c>
      <c r="BV78" s="10">
        <v>0</v>
      </c>
      <c r="BW78" s="10">
        <v>0</v>
      </c>
      <c r="BX78" s="9">
        <v>10.199999999999999</v>
      </c>
      <c r="BY78" s="9">
        <v>8.43</v>
      </c>
      <c r="BZ78" s="10">
        <v>78</v>
      </c>
      <c r="CA78" s="10">
        <v>67</v>
      </c>
      <c r="CB78" s="12">
        <v>13</v>
      </c>
      <c r="CC78" s="12">
        <v>22</v>
      </c>
      <c r="CD78" s="10">
        <v>7</v>
      </c>
      <c r="CE78" s="10">
        <v>9</v>
      </c>
      <c r="CF78" s="12">
        <v>0</v>
      </c>
      <c r="CG78" s="12">
        <v>0</v>
      </c>
      <c r="CH78" s="10">
        <v>0</v>
      </c>
      <c r="CI78" s="10">
        <v>0</v>
      </c>
      <c r="CJ78" s="2" t="b">
        <f t="shared" si="2"/>
        <v>0</v>
      </c>
      <c r="CK78" s="24" t="b">
        <f t="shared" si="3"/>
        <v>1</v>
      </c>
      <c r="CL78" s="4">
        <v>77.709999999999994</v>
      </c>
      <c r="CM78" s="25">
        <v>84.3</v>
      </c>
      <c r="CN78" s="25">
        <v>190</v>
      </c>
      <c r="CO78" s="4">
        <v>48.34</v>
      </c>
      <c r="CP78" s="25">
        <v>54.5</v>
      </c>
      <c r="CQ78" s="25">
        <v>50.5</v>
      </c>
      <c r="CR78" s="70">
        <v>8.24</v>
      </c>
      <c r="CS78" s="29"/>
      <c r="CT78" s="29"/>
      <c r="CU78" s="29"/>
      <c r="CV78" s="29"/>
      <c r="CW78" s="29"/>
      <c r="CX78" s="29"/>
      <c r="CY78" s="85"/>
      <c r="CZ78" s="85"/>
      <c r="DA78" s="85"/>
      <c r="DB78" s="85"/>
    </row>
    <row r="79" spans="1:106" ht="15.75" customHeight="1">
      <c r="A79" s="15">
        <v>2018</v>
      </c>
      <c r="B79" s="41" t="s">
        <v>450</v>
      </c>
      <c r="C79" s="51" t="s">
        <v>118</v>
      </c>
      <c r="D79" s="12">
        <v>26</v>
      </c>
      <c r="E79" s="12">
        <v>90</v>
      </c>
      <c r="F79" s="12">
        <v>1</v>
      </c>
      <c r="G79" s="56" t="s">
        <v>112</v>
      </c>
      <c r="H79" s="43" t="s">
        <v>112</v>
      </c>
      <c r="I79" s="42" t="s">
        <v>112</v>
      </c>
      <c r="J79" s="43" t="s">
        <v>112</v>
      </c>
      <c r="K79" s="42" t="s">
        <v>112</v>
      </c>
      <c r="L79" s="43" t="s">
        <v>112</v>
      </c>
      <c r="M79" s="8">
        <v>285</v>
      </c>
      <c r="N79" s="8">
        <v>971</v>
      </c>
      <c r="O79" s="9">
        <v>0</v>
      </c>
      <c r="P79" s="9">
        <v>0</v>
      </c>
      <c r="Q79" s="37">
        <v>0</v>
      </c>
      <c r="R79" s="37">
        <v>0</v>
      </c>
      <c r="S79" s="40">
        <v>0</v>
      </c>
      <c r="T79" s="40">
        <v>0</v>
      </c>
      <c r="U79" s="109">
        <v>0</v>
      </c>
      <c r="V79" s="109">
        <v>0</v>
      </c>
      <c r="W79" s="9">
        <v>4.1100000000000003</v>
      </c>
      <c r="X79" s="9">
        <v>3.7</v>
      </c>
      <c r="Y79" s="109">
        <v>0</v>
      </c>
      <c r="Z79" s="109">
        <v>0</v>
      </c>
      <c r="AA79" s="40">
        <v>0</v>
      </c>
      <c r="AB79" s="40">
        <v>0</v>
      </c>
      <c r="AC79" s="10">
        <v>5.6</v>
      </c>
      <c r="AD79" s="10">
        <v>6.1</v>
      </c>
      <c r="AE79" s="38">
        <v>120</v>
      </c>
      <c r="AF79" s="39">
        <v>124.4</v>
      </c>
      <c r="AG79" s="10">
        <v>20</v>
      </c>
      <c r="AH79" s="10">
        <v>29</v>
      </c>
      <c r="AI79" s="92">
        <v>0.9</v>
      </c>
      <c r="AJ79" s="9">
        <v>0.8</v>
      </c>
      <c r="AK79" s="92">
        <f t="shared" si="0"/>
        <v>0</v>
      </c>
      <c r="AL79" s="10">
        <v>3.98</v>
      </c>
      <c r="AM79" s="10">
        <v>5</v>
      </c>
      <c r="AN79" s="111">
        <v>0</v>
      </c>
      <c r="AO79" s="111">
        <v>0</v>
      </c>
      <c r="AP79" s="40">
        <v>0</v>
      </c>
      <c r="AQ79" s="40">
        <v>0</v>
      </c>
      <c r="AR79" s="10">
        <v>10</v>
      </c>
      <c r="AS79" s="10">
        <v>9.6</v>
      </c>
      <c r="AT79" s="37">
        <v>0</v>
      </c>
      <c r="AU79" s="37">
        <v>0</v>
      </c>
      <c r="AV79" s="48">
        <v>83</v>
      </c>
      <c r="AW79" s="48">
        <v>90</v>
      </c>
      <c r="AX79" s="40">
        <v>0</v>
      </c>
      <c r="AY79" s="40">
        <v>0</v>
      </c>
      <c r="AZ79" s="37">
        <v>0</v>
      </c>
      <c r="BA79" s="37">
        <v>0</v>
      </c>
      <c r="BB79" s="40">
        <v>0</v>
      </c>
      <c r="BC79" s="40">
        <v>0</v>
      </c>
      <c r="BD79" s="23">
        <f t="shared" ref="BD79:BE79" si="80">1.86*(AX79+AT79)+1.15*(AV79/18)+(AG79/6)+14</f>
        <v>22.636111111111113</v>
      </c>
      <c r="BE79" s="23">
        <f t="shared" si="80"/>
        <v>24.583333333333332</v>
      </c>
      <c r="BF79" s="10">
        <v>4.4000000000000004</v>
      </c>
      <c r="BG79" s="10">
        <v>4.3</v>
      </c>
      <c r="BH79" s="4">
        <v>13.1</v>
      </c>
      <c r="BI79" s="4">
        <v>12.8</v>
      </c>
      <c r="BJ79" s="10">
        <v>39.6</v>
      </c>
      <c r="BK79" s="10">
        <v>38.4</v>
      </c>
      <c r="BL79" s="4">
        <v>89.8</v>
      </c>
      <c r="BM79" s="4">
        <v>89.1</v>
      </c>
      <c r="BN79" s="10">
        <v>29.7</v>
      </c>
      <c r="BO79" s="10">
        <v>29.7</v>
      </c>
      <c r="BP79" s="4">
        <v>33.1</v>
      </c>
      <c r="BQ79" s="4">
        <v>33.299999999999997</v>
      </c>
      <c r="BR79" s="10">
        <v>316</v>
      </c>
      <c r="BS79" s="10">
        <v>329</v>
      </c>
      <c r="BT79" s="4">
        <v>13.5</v>
      </c>
      <c r="BU79" s="4">
        <v>13.3</v>
      </c>
      <c r="BV79" s="10">
        <v>0</v>
      </c>
      <c r="BW79" s="10">
        <v>0</v>
      </c>
      <c r="BX79" s="12">
        <v>10.26</v>
      </c>
      <c r="BY79" s="12">
        <v>61</v>
      </c>
      <c r="BZ79" s="10">
        <v>66</v>
      </c>
      <c r="CA79" s="10">
        <v>28</v>
      </c>
      <c r="CB79" s="12">
        <v>19</v>
      </c>
      <c r="CC79" s="12">
        <v>8</v>
      </c>
      <c r="CD79" s="10">
        <v>7</v>
      </c>
      <c r="CE79" s="10">
        <v>0</v>
      </c>
      <c r="CF79" s="12">
        <v>1</v>
      </c>
      <c r="CG79" s="12">
        <v>0</v>
      </c>
      <c r="CH79" s="10">
        <v>0</v>
      </c>
      <c r="CI79" s="10">
        <v>0</v>
      </c>
      <c r="CJ79" s="2" t="b">
        <f t="shared" si="2"/>
        <v>0</v>
      </c>
      <c r="CK79" s="24" t="b">
        <f t="shared" si="3"/>
        <v>0</v>
      </c>
      <c r="CL79" s="4">
        <v>80.25</v>
      </c>
      <c r="CM79" s="25">
        <v>92</v>
      </c>
      <c r="CN79" s="25">
        <v>174.4</v>
      </c>
      <c r="CO79" s="4">
        <v>48.49</v>
      </c>
      <c r="CP79" s="25">
        <v>55</v>
      </c>
      <c r="CQ79" s="25">
        <v>55.5</v>
      </c>
      <c r="CR79" s="70">
        <v>10.39</v>
      </c>
      <c r="CS79" s="29"/>
      <c r="CT79" s="29"/>
      <c r="CU79" s="29"/>
      <c r="CV79" s="29"/>
      <c r="CW79" s="29"/>
      <c r="CX79" s="29"/>
      <c r="CY79" s="85"/>
      <c r="CZ79" s="85"/>
      <c r="DA79" s="85"/>
      <c r="DB79" s="85"/>
    </row>
    <row r="80" spans="1:106" ht="15.75" customHeight="1">
      <c r="A80" s="15">
        <v>2018</v>
      </c>
      <c r="B80" s="41" t="s">
        <v>450</v>
      </c>
      <c r="C80" s="51" t="s">
        <v>122</v>
      </c>
      <c r="D80" s="12">
        <v>25</v>
      </c>
      <c r="E80" s="12">
        <v>85</v>
      </c>
      <c r="F80" s="12">
        <v>1</v>
      </c>
      <c r="G80" s="17" t="s">
        <v>106</v>
      </c>
      <c r="H80" s="18" t="s">
        <v>107</v>
      </c>
      <c r="I80" s="19" t="s">
        <v>103</v>
      </c>
      <c r="J80" s="18" t="s">
        <v>104</v>
      </c>
      <c r="K80" s="19">
        <v>25</v>
      </c>
      <c r="L80" s="18">
        <v>75</v>
      </c>
      <c r="M80" s="8">
        <v>348</v>
      </c>
      <c r="N80" s="8">
        <v>3538</v>
      </c>
      <c r="O80" s="9">
        <v>0</v>
      </c>
      <c r="P80" s="9">
        <v>0</v>
      </c>
      <c r="Q80" s="37">
        <v>0</v>
      </c>
      <c r="R80" s="37">
        <v>0</v>
      </c>
      <c r="S80" s="40">
        <v>0</v>
      </c>
      <c r="T80" s="40">
        <v>0</v>
      </c>
      <c r="U80" s="109">
        <v>0</v>
      </c>
      <c r="V80" s="109">
        <v>0</v>
      </c>
      <c r="W80" s="9">
        <v>3.97</v>
      </c>
      <c r="X80" s="9">
        <v>4.0999999999999996</v>
      </c>
      <c r="Y80" s="109">
        <v>0</v>
      </c>
      <c r="Z80" s="109">
        <v>0</v>
      </c>
      <c r="AA80" s="40">
        <v>0</v>
      </c>
      <c r="AB80" s="40">
        <v>0</v>
      </c>
      <c r="AC80" s="10">
        <v>5.0999999999999996</v>
      </c>
      <c r="AD80" s="10">
        <v>6.6</v>
      </c>
      <c r="AE80" s="38">
        <v>123.3</v>
      </c>
      <c r="AF80" s="39">
        <v>106.5</v>
      </c>
      <c r="AG80" s="10">
        <v>39</v>
      </c>
      <c r="AH80" s="10">
        <v>37</v>
      </c>
      <c r="AI80" s="92">
        <v>0.84</v>
      </c>
      <c r="AJ80" s="9">
        <v>1</v>
      </c>
      <c r="AK80" s="92">
        <f t="shared" si="0"/>
        <v>0.16000000000000003</v>
      </c>
      <c r="AL80" s="10">
        <v>4.13</v>
      </c>
      <c r="AM80" s="10">
        <v>2.8</v>
      </c>
      <c r="AN80" s="111">
        <v>0</v>
      </c>
      <c r="AO80" s="111">
        <v>0</v>
      </c>
      <c r="AP80" s="40">
        <v>0</v>
      </c>
      <c r="AQ80" s="40">
        <v>0</v>
      </c>
      <c r="AR80" s="10">
        <v>10</v>
      </c>
      <c r="AS80" s="10">
        <v>9.6</v>
      </c>
      <c r="AT80" s="37">
        <v>0</v>
      </c>
      <c r="AU80" s="37">
        <v>0</v>
      </c>
      <c r="AV80" s="48">
        <v>91</v>
      </c>
      <c r="AW80" s="48">
        <v>83</v>
      </c>
      <c r="AX80" s="40">
        <v>0</v>
      </c>
      <c r="AY80" s="40">
        <v>0</v>
      </c>
      <c r="AZ80" s="37">
        <v>0</v>
      </c>
      <c r="BA80" s="37">
        <v>0</v>
      </c>
      <c r="BB80" s="40">
        <v>0</v>
      </c>
      <c r="BC80" s="40">
        <v>0</v>
      </c>
      <c r="BD80" s="23">
        <f t="shared" ref="BD80:BE80" si="81">1.86*(AX80+AT80)+1.15*(AV80/18)+(AG80/6)+14</f>
        <v>26.31388888888889</v>
      </c>
      <c r="BE80" s="23">
        <f t="shared" si="81"/>
        <v>25.469444444444445</v>
      </c>
      <c r="BF80" s="10">
        <v>4.0999999999999996</v>
      </c>
      <c r="BG80" s="10">
        <v>4.0999999999999996</v>
      </c>
      <c r="BH80" s="4">
        <v>12.3</v>
      </c>
      <c r="BI80" s="4">
        <v>12</v>
      </c>
      <c r="BJ80" s="10">
        <v>37</v>
      </c>
      <c r="BK80" s="10">
        <v>36.299999999999997</v>
      </c>
      <c r="BL80" s="4">
        <v>89.4</v>
      </c>
      <c r="BM80" s="4">
        <v>88.8</v>
      </c>
      <c r="BN80" s="10">
        <v>29.7</v>
      </c>
      <c r="BO80" s="10">
        <v>29.3</v>
      </c>
      <c r="BP80" s="4">
        <v>33.200000000000003</v>
      </c>
      <c r="BQ80" s="4">
        <v>33.1</v>
      </c>
      <c r="BR80" s="10">
        <v>229</v>
      </c>
      <c r="BS80" s="10">
        <v>250</v>
      </c>
      <c r="BT80" s="4">
        <v>13.4</v>
      </c>
      <c r="BU80" s="4">
        <v>13.4</v>
      </c>
      <c r="BV80" s="10">
        <v>0</v>
      </c>
      <c r="BW80" s="10">
        <v>0</v>
      </c>
      <c r="BX80" s="12">
        <v>7.26</v>
      </c>
      <c r="BY80" s="12">
        <v>7.67</v>
      </c>
      <c r="BZ80" s="10">
        <v>67</v>
      </c>
      <c r="CA80" s="10">
        <v>64</v>
      </c>
      <c r="CB80" s="12">
        <v>20</v>
      </c>
      <c r="CC80" s="12">
        <v>23</v>
      </c>
      <c r="CD80" s="10">
        <v>8</v>
      </c>
      <c r="CE80" s="10">
        <v>7</v>
      </c>
      <c r="CF80" s="12">
        <v>0</v>
      </c>
      <c r="CG80" s="12">
        <v>3</v>
      </c>
      <c r="CH80" s="10">
        <v>0</v>
      </c>
      <c r="CI80" s="10">
        <v>0</v>
      </c>
      <c r="CJ80" s="2" t="b">
        <f t="shared" si="2"/>
        <v>0</v>
      </c>
      <c r="CK80" s="24" t="b">
        <f t="shared" si="3"/>
        <v>1</v>
      </c>
      <c r="CL80" s="4">
        <v>80</v>
      </c>
      <c r="CM80" s="25">
        <v>85.7</v>
      </c>
      <c r="CN80" s="25">
        <v>185</v>
      </c>
      <c r="CO80" s="4">
        <v>50.84</v>
      </c>
      <c r="CP80" s="25">
        <v>50</v>
      </c>
      <c r="CQ80" s="25">
        <v>50</v>
      </c>
      <c r="CR80" s="70">
        <v>7.22</v>
      </c>
      <c r="CS80" s="29"/>
      <c r="CT80" s="29"/>
      <c r="CU80" s="29"/>
      <c r="CV80" s="29"/>
      <c r="CW80" s="29"/>
      <c r="CX80" s="29"/>
      <c r="CY80" s="85"/>
      <c r="CZ80" s="85"/>
      <c r="DA80" s="85"/>
      <c r="DB80" s="85"/>
    </row>
    <row r="81" spans="1:106" ht="15.75" customHeight="1">
      <c r="A81" s="15">
        <v>2018</v>
      </c>
      <c r="B81" s="41" t="s">
        <v>450</v>
      </c>
      <c r="C81" s="51" t="s">
        <v>123</v>
      </c>
      <c r="D81" s="12">
        <v>28</v>
      </c>
      <c r="E81" s="12">
        <v>77</v>
      </c>
      <c r="F81" s="12">
        <v>2</v>
      </c>
      <c r="G81" s="61" t="s">
        <v>102</v>
      </c>
      <c r="H81" s="18" t="s">
        <v>98</v>
      </c>
      <c r="I81" s="19" t="s">
        <v>99</v>
      </c>
      <c r="J81" s="18" t="s">
        <v>104</v>
      </c>
      <c r="K81" s="19">
        <v>212.5</v>
      </c>
      <c r="L81" s="18">
        <v>-112.5</v>
      </c>
      <c r="M81" s="8">
        <v>239</v>
      </c>
      <c r="N81" s="8">
        <v>275</v>
      </c>
      <c r="O81" s="9">
        <v>0</v>
      </c>
      <c r="P81" s="9">
        <v>0</v>
      </c>
      <c r="Q81" s="37">
        <v>0</v>
      </c>
      <c r="R81" s="37">
        <v>0</v>
      </c>
      <c r="S81" s="40">
        <v>0</v>
      </c>
      <c r="T81" s="40">
        <v>0</v>
      </c>
      <c r="U81" s="109">
        <v>0</v>
      </c>
      <c r="V81" s="109">
        <v>0</v>
      </c>
      <c r="W81" s="9">
        <v>5.05</v>
      </c>
      <c r="X81" s="9">
        <v>4</v>
      </c>
      <c r="Y81" s="109">
        <v>0</v>
      </c>
      <c r="Z81" s="109">
        <v>0</v>
      </c>
      <c r="AA81" s="40">
        <v>0</v>
      </c>
      <c r="AB81" s="40">
        <v>0</v>
      </c>
      <c r="AC81" s="10">
        <v>5.9</v>
      </c>
      <c r="AD81" s="10">
        <v>7.3</v>
      </c>
      <c r="AE81" s="38">
        <v>119.8</v>
      </c>
      <c r="AF81" s="39">
        <v>93.2</v>
      </c>
      <c r="AG81" s="10">
        <v>36</v>
      </c>
      <c r="AH81" s="10">
        <v>37</v>
      </c>
      <c r="AI81" s="92">
        <v>0.87</v>
      </c>
      <c r="AJ81" s="9">
        <v>1.1000000000000001</v>
      </c>
      <c r="AK81" s="92">
        <f t="shared" si="0"/>
        <v>0.23000000000000009</v>
      </c>
      <c r="AL81" s="10">
        <v>4.54</v>
      </c>
      <c r="AM81" s="10">
        <v>4.4000000000000004</v>
      </c>
      <c r="AN81" s="111">
        <v>0</v>
      </c>
      <c r="AO81" s="111">
        <v>0</v>
      </c>
      <c r="AP81" s="40">
        <v>0</v>
      </c>
      <c r="AQ81" s="40">
        <v>0</v>
      </c>
      <c r="AR81" s="10">
        <v>10.4</v>
      </c>
      <c r="AS81" s="10">
        <v>10</v>
      </c>
      <c r="AT81" s="37">
        <v>0</v>
      </c>
      <c r="AU81" s="37">
        <v>0</v>
      </c>
      <c r="AV81" s="48">
        <v>88</v>
      </c>
      <c r="AW81" s="48">
        <v>132</v>
      </c>
      <c r="AX81" s="40">
        <v>0</v>
      </c>
      <c r="AY81" s="40">
        <v>0</v>
      </c>
      <c r="AZ81" s="37">
        <v>0</v>
      </c>
      <c r="BA81" s="37">
        <v>0</v>
      </c>
      <c r="BB81" s="40">
        <v>0</v>
      </c>
      <c r="BC81" s="40">
        <v>0</v>
      </c>
      <c r="BD81" s="23">
        <f t="shared" ref="BD81:BE81" si="82">1.86*(AX81+AT81)+1.15*(AV81/18)+(AG81/6)+14</f>
        <v>25.622222222222224</v>
      </c>
      <c r="BE81" s="23">
        <f t="shared" si="82"/>
        <v>28.599999999999998</v>
      </c>
      <c r="BF81" s="10">
        <v>4.5999999999999996</v>
      </c>
      <c r="BG81" s="10">
        <v>4.5</v>
      </c>
      <c r="BH81" s="4">
        <v>14.5</v>
      </c>
      <c r="BI81" s="4">
        <v>14.3</v>
      </c>
      <c r="BJ81" s="10">
        <v>43.2</v>
      </c>
      <c r="BK81" s="10">
        <v>42.4</v>
      </c>
      <c r="BL81" s="4">
        <v>94.1</v>
      </c>
      <c r="BM81" s="4">
        <v>93.6</v>
      </c>
      <c r="BN81" s="10">
        <v>31.6</v>
      </c>
      <c r="BO81" s="10">
        <v>31.6</v>
      </c>
      <c r="BP81" s="4">
        <v>33.6</v>
      </c>
      <c r="BQ81" s="4">
        <v>33.700000000000003</v>
      </c>
      <c r="BR81" s="10">
        <v>187</v>
      </c>
      <c r="BS81" s="10">
        <v>192</v>
      </c>
      <c r="BT81" s="4">
        <v>13.8</v>
      </c>
      <c r="BU81" s="4">
        <v>13.7</v>
      </c>
      <c r="BV81" s="10">
        <v>0</v>
      </c>
      <c r="BW81" s="10">
        <v>0</v>
      </c>
      <c r="BX81" s="12">
        <v>17.809999999999999</v>
      </c>
      <c r="BY81" s="12">
        <v>9.15</v>
      </c>
      <c r="BZ81" s="10">
        <v>89</v>
      </c>
      <c r="CA81" s="10">
        <v>73</v>
      </c>
      <c r="CB81" s="12">
        <v>2</v>
      </c>
      <c r="CC81" s="12">
        <v>18</v>
      </c>
      <c r="CD81" s="10">
        <v>4</v>
      </c>
      <c r="CE81" s="10">
        <v>8</v>
      </c>
      <c r="CF81" s="12">
        <v>0</v>
      </c>
      <c r="CG81" s="12">
        <v>0</v>
      </c>
      <c r="CH81" s="10">
        <v>0</v>
      </c>
      <c r="CI81" s="10">
        <v>0</v>
      </c>
      <c r="CJ81" s="2" t="b">
        <f t="shared" si="2"/>
        <v>0</v>
      </c>
      <c r="CK81" s="24" t="b">
        <f t="shared" si="3"/>
        <v>0</v>
      </c>
      <c r="CL81" s="4">
        <v>69.06</v>
      </c>
      <c r="CM81" s="25">
        <v>78.599999999999994</v>
      </c>
      <c r="CN81" s="25">
        <v>179</v>
      </c>
      <c r="CO81" s="4">
        <v>51.18</v>
      </c>
      <c r="CP81" s="25">
        <v>50</v>
      </c>
      <c r="CQ81" s="25">
        <v>44</v>
      </c>
      <c r="CR81" s="70">
        <v>9.9700000000000006</v>
      </c>
      <c r="CS81" s="29"/>
      <c r="CT81" s="29"/>
      <c r="CU81" s="29"/>
      <c r="CV81" s="29"/>
      <c r="CW81" s="29"/>
      <c r="CX81" s="29"/>
      <c r="CY81" s="85"/>
      <c r="CZ81" s="85"/>
      <c r="DA81" s="85"/>
      <c r="DB81" s="85"/>
    </row>
    <row r="82" spans="1:106" ht="15.75" customHeight="1">
      <c r="A82" s="15">
        <v>2018</v>
      </c>
      <c r="B82" s="41" t="s">
        <v>450</v>
      </c>
      <c r="C82" s="51" t="s">
        <v>124</v>
      </c>
      <c r="D82" s="12">
        <v>29</v>
      </c>
      <c r="E82" s="12">
        <v>80</v>
      </c>
      <c r="F82" s="12">
        <v>1</v>
      </c>
      <c r="G82" s="56" t="s">
        <v>112</v>
      </c>
      <c r="H82" s="43" t="s">
        <v>112</v>
      </c>
      <c r="I82" s="42" t="s">
        <v>112</v>
      </c>
      <c r="J82" s="43" t="s">
        <v>112</v>
      </c>
      <c r="K82" s="42" t="s">
        <v>112</v>
      </c>
      <c r="L82" s="63" t="s">
        <v>112</v>
      </c>
      <c r="M82" s="8">
        <v>594</v>
      </c>
      <c r="N82" s="8">
        <v>752</v>
      </c>
      <c r="O82" s="9">
        <v>0</v>
      </c>
      <c r="P82" s="9">
        <v>0</v>
      </c>
      <c r="Q82" s="37">
        <v>0</v>
      </c>
      <c r="R82" s="37">
        <v>0</v>
      </c>
      <c r="S82" s="40">
        <v>0</v>
      </c>
      <c r="T82" s="40">
        <v>0</v>
      </c>
      <c r="U82" s="109">
        <v>0</v>
      </c>
      <c r="V82" s="109">
        <v>0</v>
      </c>
      <c r="W82" s="9">
        <v>4.1900000000000004</v>
      </c>
      <c r="X82" s="9">
        <v>3.9</v>
      </c>
      <c r="Y82" s="109">
        <v>0</v>
      </c>
      <c r="Z82" s="109">
        <v>0</v>
      </c>
      <c r="AA82" s="40">
        <v>0</v>
      </c>
      <c r="AB82" s="40">
        <v>0</v>
      </c>
      <c r="AC82" s="10">
        <v>4.5</v>
      </c>
      <c r="AD82" s="10">
        <v>5.7</v>
      </c>
      <c r="AE82" s="38">
        <v>124.3</v>
      </c>
      <c r="AF82" s="39">
        <v>0</v>
      </c>
      <c r="AG82" s="10">
        <v>36</v>
      </c>
      <c r="AH82" s="10">
        <v>39</v>
      </c>
      <c r="AI82" s="92">
        <v>0.77</v>
      </c>
      <c r="AJ82" s="9">
        <v>0</v>
      </c>
      <c r="AK82" s="9">
        <f t="shared" si="0"/>
        <v>0</v>
      </c>
      <c r="AL82" s="10">
        <v>3.46</v>
      </c>
      <c r="AM82" s="10">
        <v>3.4</v>
      </c>
      <c r="AN82" s="111">
        <v>0</v>
      </c>
      <c r="AO82" s="111">
        <v>0</v>
      </c>
      <c r="AP82" s="40">
        <v>0</v>
      </c>
      <c r="AQ82" s="40">
        <v>0</v>
      </c>
      <c r="AR82" s="10">
        <v>8.6</v>
      </c>
      <c r="AS82" s="10">
        <v>10.199999999999999</v>
      </c>
      <c r="AT82" s="37">
        <v>0</v>
      </c>
      <c r="AU82" s="37">
        <v>0</v>
      </c>
      <c r="AV82" s="48">
        <v>90</v>
      </c>
      <c r="AW82" s="48">
        <v>78</v>
      </c>
      <c r="AX82" s="40">
        <v>0</v>
      </c>
      <c r="AY82" s="40">
        <v>0</v>
      </c>
      <c r="AZ82" s="37">
        <v>0</v>
      </c>
      <c r="BA82" s="37">
        <v>0</v>
      </c>
      <c r="BB82" s="40">
        <v>0</v>
      </c>
      <c r="BC82" s="40">
        <v>0</v>
      </c>
      <c r="BD82" s="23">
        <f t="shared" ref="BD82:BE82" si="83">1.86*(AX82+AT82)+1.15*(AV82/18)+(AG82/6)+14</f>
        <v>25.75</v>
      </c>
      <c r="BE82" s="23">
        <f t="shared" si="83"/>
        <v>25.483333333333334</v>
      </c>
      <c r="BF82" s="10">
        <v>4.3</v>
      </c>
      <c r="BG82" s="10">
        <v>4.2</v>
      </c>
      <c r="BH82" s="4">
        <v>13</v>
      </c>
      <c r="BI82" s="4">
        <v>12.5</v>
      </c>
      <c r="BJ82" s="10">
        <v>40.5</v>
      </c>
      <c r="BK82" s="10">
        <v>38.9</v>
      </c>
      <c r="BL82" s="4">
        <v>94.2</v>
      </c>
      <c r="BM82" s="4">
        <v>93.5</v>
      </c>
      <c r="BN82" s="10">
        <v>30.2</v>
      </c>
      <c r="BO82" s="10">
        <v>30</v>
      </c>
      <c r="BP82" s="4">
        <v>32.1</v>
      </c>
      <c r="BQ82" s="4">
        <v>32.1</v>
      </c>
      <c r="BR82" s="10">
        <v>236</v>
      </c>
      <c r="BS82" s="10">
        <v>241</v>
      </c>
      <c r="BT82" s="4">
        <v>14.4</v>
      </c>
      <c r="BU82" s="4">
        <v>14</v>
      </c>
      <c r="BV82" s="10">
        <v>0</v>
      </c>
      <c r="BW82" s="10">
        <v>0</v>
      </c>
      <c r="BX82" s="12">
        <v>5.45</v>
      </c>
      <c r="BY82" s="12">
        <v>6.33</v>
      </c>
      <c r="BZ82" s="10">
        <v>73</v>
      </c>
      <c r="CA82" s="10">
        <v>69</v>
      </c>
      <c r="CB82" s="12">
        <v>18</v>
      </c>
      <c r="CC82" s="12">
        <v>24</v>
      </c>
      <c r="CD82" s="10">
        <v>7</v>
      </c>
      <c r="CE82" s="10">
        <v>6</v>
      </c>
      <c r="CF82" s="12">
        <v>0</v>
      </c>
      <c r="CG82" s="12">
        <v>0</v>
      </c>
      <c r="CH82" s="10">
        <v>0</v>
      </c>
      <c r="CI82" s="10">
        <v>0</v>
      </c>
      <c r="CJ82" s="2" t="b">
        <f t="shared" si="2"/>
        <v>0</v>
      </c>
      <c r="CK82" s="24" t="b">
        <f t="shared" si="3"/>
        <v>0</v>
      </c>
      <c r="CL82" s="4">
        <v>70.709999999999994</v>
      </c>
      <c r="CM82" s="25">
        <v>81.5</v>
      </c>
      <c r="CN82" s="25">
        <v>175</v>
      </c>
      <c r="CO82" s="4">
        <v>47.46</v>
      </c>
      <c r="CP82" s="25">
        <v>49.5</v>
      </c>
      <c r="CQ82" s="25">
        <v>41</v>
      </c>
      <c r="CR82" s="70">
        <v>11.47</v>
      </c>
      <c r="CS82" s="29"/>
      <c r="CT82" s="29"/>
      <c r="CU82" s="29"/>
      <c r="CV82" s="29"/>
      <c r="CW82" s="29"/>
      <c r="CX82" s="29"/>
      <c r="CY82" s="85"/>
      <c r="CZ82" s="85"/>
      <c r="DA82" s="85"/>
      <c r="DB82" s="85"/>
    </row>
    <row r="83" spans="1:106" ht="15.75" customHeight="1">
      <c r="A83" s="15">
        <v>2018</v>
      </c>
      <c r="B83" s="41" t="s">
        <v>450</v>
      </c>
      <c r="C83" s="51" t="s">
        <v>126</v>
      </c>
      <c r="D83" s="12">
        <v>29</v>
      </c>
      <c r="E83" s="12">
        <v>83</v>
      </c>
      <c r="F83" s="12">
        <v>0</v>
      </c>
      <c r="G83" s="68" t="s">
        <v>112</v>
      </c>
      <c r="H83" s="69" t="s">
        <v>112</v>
      </c>
      <c r="I83" s="69" t="s">
        <v>112</v>
      </c>
      <c r="J83" s="69" t="s">
        <v>112</v>
      </c>
      <c r="K83" s="69" t="s">
        <v>112</v>
      </c>
      <c r="L83" s="69" t="s">
        <v>112</v>
      </c>
      <c r="M83" s="8">
        <v>189</v>
      </c>
      <c r="N83" s="8">
        <v>242</v>
      </c>
      <c r="O83" s="9">
        <v>0</v>
      </c>
      <c r="P83" s="9">
        <v>0</v>
      </c>
      <c r="Q83" s="37">
        <v>0</v>
      </c>
      <c r="R83" s="37">
        <v>0</v>
      </c>
      <c r="S83" s="40">
        <v>0</v>
      </c>
      <c r="T83" s="40">
        <v>0</v>
      </c>
      <c r="U83" s="109">
        <v>0</v>
      </c>
      <c r="V83" s="109">
        <v>0</v>
      </c>
      <c r="W83" s="9">
        <v>4.0599999999999996</v>
      </c>
      <c r="X83" s="9">
        <v>3.8</v>
      </c>
      <c r="Y83" s="109">
        <v>0</v>
      </c>
      <c r="Z83" s="109">
        <v>0</v>
      </c>
      <c r="AA83" s="40">
        <v>0</v>
      </c>
      <c r="AB83" s="40">
        <v>0</v>
      </c>
      <c r="AC83" s="10">
        <v>5.3</v>
      </c>
      <c r="AD83" s="10">
        <v>6</v>
      </c>
      <c r="AE83" s="38">
        <v>121.2</v>
      </c>
      <c r="AF83" s="39">
        <v>83.4</v>
      </c>
      <c r="AG83" s="10">
        <v>32</v>
      </c>
      <c r="AH83" s="10">
        <v>38</v>
      </c>
      <c r="AI83" s="92">
        <v>0.82</v>
      </c>
      <c r="AJ83" s="9">
        <v>1.2</v>
      </c>
      <c r="AK83" s="92">
        <f t="shared" si="0"/>
        <v>0.38</v>
      </c>
      <c r="AL83" s="10">
        <v>2.5099999999999998</v>
      </c>
      <c r="AM83" s="10">
        <v>5</v>
      </c>
      <c r="AN83" s="111">
        <v>0</v>
      </c>
      <c r="AO83" s="111">
        <v>0</v>
      </c>
      <c r="AP83" s="40">
        <v>0</v>
      </c>
      <c r="AQ83" s="40">
        <v>0</v>
      </c>
      <c r="AR83" s="10">
        <v>8.6999999999999993</v>
      </c>
      <c r="AS83" s="10">
        <v>9.5</v>
      </c>
      <c r="AT83" s="37">
        <v>0</v>
      </c>
      <c r="AU83" s="37">
        <v>0</v>
      </c>
      <c r="AV83" s="48">
        <v>93</v>
      </c>
      <c r="AW83" s="48">
        <v>111</v>
      </c>
      <c r="AX83" s="40">
        <v>0</v>
      </c>
      <c r="AY83" s="40">
        <v>0</v>
      </c>
      <c r="AZ83" s="37">
        <v>0</v>
      </c>
      <c r="BA83" s="37">
        <v>0</v>
      </c>
      <c r="BB83" s="40">
        <v>0</v>
      </c>
      <c r="BC83" s="40">
        <v>0</v>
      </c>
      <c r="BD83" s="23">
        <f t="shared" ref="BD83:BE83" si="84">1.86*(AX83+AT83)+1.15*(AV83/18)+(AG83/6)+14</f>
        <v>25.274999999999999</v>
      </c>
      <c r="BE83" s="23">
        <f t="shared" si="84"/>
        <v>27.425000000000001</v>
      </c>
      <c r="BF83" s="10">
        <v>4.0999999999999996</v>
      </c>
      <c r="BG83" s="10">
        <v>4.0999999999999996</v>
      </c>
      <c r="BH83" s="4">
        <v>12.2</v>
      </c>
      <c r="BI83" s="4">
        <v>12.5</v>
      </c>
      <c r="BJ83" s="10">
        <v>37.200000000000003</v>
      </c>
      <c r="BK83" s="10">
        <v>37.4</v>
      </c>
      <c r="BL83" s="4">
        <v>91.4</v>
      </c>
      <c r="BM83" s="4">
        <v>90.8</v>
      </c>
      <c r="BN83" s="10">
        <v>30</v>
      </c>
      <c r="BO83" s="10">
        <v>30.3</v>
      </c>
      <c r="BP83" s="4">
        <v>32.799999999999997</v>
      </c>
      <c r="BQ83" s="4">
        <v>33.4</v>
      </c>
      <c r="BR83" s="10">
        <v>296</v>
      </c>
      <c r="BS83" s="10">
        <v>279</v>
      </c>
      <c r="BT83" s="4">
        <v>13.3</v>
      </c>
      <c r="BU83" s="4">
        <v>13.2</v>
      </c>
      <c r="BV83" s="10">
        <v>0</v>
      </c>
      <c r="BW83" s="10">
        <v>0</v>
      </c>
      <c r="BX83" s="12">
        <v>8.66</v>
      </c>
      <c r="BY83" s="12">
        <v>8.3000000000000007</v>
      </c>
      <c r="BZ83" s="10">
        <v>72</v>
      </c>
      <c r="CA83" s="10">
        <v>72</v>
      </c>
      <c r="CB83" s="12">
        <v>19</v>
      </c>
      <c r="CC83" s="12">
        <v>20</v>
      </c>
      <c r="CD83" s="10">
        <v>7</v>
      </c>
      <c r="CE83" s="10">
        <v>7</v>
      </c>
      <c r="CF83" s="12">
        <v>0</v>
      </c>
      <c r="CG83" s="12">
        <v>0</v>
      </c>
      <c r="CH83" s="10">
        <v>0</v>
      </c>
      <c r="CI83" s="10">
        <v>0</v>
      </c>
      <c r="CJ83" s="2" t="b">
        <f t="shared" si="2"/>
        <v>1</v>
      </c>
      <c r="CK83" s="24" t="b">
        <f t="shared" si="3"/>
        <v>0</v>
      </c>
      <c r="CL83" s="4">
        <v>73.13</v>
      </c>
      <c r="CM83" s="25">
        <v>81.900000000000006</v>
      </c>
      <c r="CN83" s="25">
        <v>180.5</v>
      </c>
      <c r="CO83" s="4">
        <v>49.51</v>
      </c>
      <c r="CP83" s="25">
        <v>44.5</v>
      </c>
      <c r="CQ83" s="25">
        <v>46.5</v>
      </c>
      <c r="CR83" s="70">
        <v>11.1</v>
      </c>
      <c r="CS83" s="29"/>
      <c r="CT83" s="29"/>
      <c r="CU83" s="29"/>
      <c r="CV83" s="29"/>
      <c r="CW83" s="29"/>
      <c r="CX83" s="29"/>
      <c r="CY83" s="85"/>
      <c r="CZ83" s="85"/>
      <c r="DA83" s="85"/>
      <c r="DB83" s="85"/>
    </row>
    <row r="84" spans="1:106" ht="15.75" customHeight="1">
      <c r="A84" s="15">
        <v>2018</v>
      </c>
      <c r="B84" s="41" t="s">
        <v>450</v>
      </c>
      <c r="C84" s="51" t="s">
        <v>127</v>
      </c>
      <c r="D84" s="12">
        <v>28</v>
      </c>
      <c r="E84" s="12">
        <v>81</v>
      </c>
      <c r="F84" s="12">
        <v>1</v>
      </c>
      <c r="G84" s="68" t="s">
        <v>112</v>
      </c>
      <c r="H84" s="69" t="s">
        <v>112</v>
      </c>
      <c r="I84" s="69" t="s">
        <v>112</v>
      </c>
      <c r="J84" s="69" t="s">
        <v>112</v>
      </c>
      <c r="K84" s="69" t="s">
        <v>112</v>
      </c>
      <c r="L84" s="69" t="s">
        <v>112</v>
      </c>
      <c r="M84" s="8">
        <v>363</v>
      </c>
      <c r="N84" s="8">
        <v>396</v>
      </c>
      <c r="O84" s="9">
        <v>0</v>
      </c>
      <c r="P84" s="9">
        <v>0</v>
      </c>
      <c r="Q84" s="37">
        <v>0</v>
      </c>
      <c r="R84" s="37">
        <v>0</v>
      </c>
      <c r="S84" s="40">
        <v>0</v>
      </c>
      <c r="T84" s="40">
        <v>0</v>
      </c>
      <c r="U84" s="109">
        <v>0</v>
      </c>
      <c r="V84" s="109">
        <v>0</v>
      </c>
      <c r="W84" s="9">
        <v>4.8499999999999996</v>
      </c>
      <c r="X84" s="9">
        <v>3.5</v>
      </c>
      <c r="Y84" s="109">
        <v>0</v>
      </c>
      <c r="Z84" s="109">
        <v>0</v>
      </c>
      <c r="AA84" s="40">
        <v>0</v>
      </c>
      <c r="AB84" s="40">
        <v>0</v>
      </c>
      <c r="AC84" s="10">
        <v>4.3</v>
      </c>
      <c r="AD84" s="10">
        <v>6.5</v>
      </c>
      <c r="AE84" s="38">
        <v>128.5</v>
      </c>
      <c r="AF84" s="39">
        <v>122.9</v>
      </c>
      <c r="AG84" s="10">
        <v>30</v>
      </c>
      <c r="AH84" s="10">
        <v>25</v>
      </c>
      <c r="AI84" s="92">
        <v>0.69</v>
      </c>
      <c r="AJ84" s="9">
        <v>0.8</v>
      </c>
      <c r="AK84" s="92">
        <f t="shared" si="0"/>
        <v>0.1100000000000001</v>
      </c>
      <c r="AL84" s="10">
        <v>3.35</v>
      </c>
      <c r="AM84" s="10">
        <v>10.5</v>
      </c>
      <c r="AN84" s="111">
        <v>0</v>
      </c>
      <c r="AO84" s="111">
        <v>0</v>
      </c>
      <c r="AP84" s="40">
        <v>0</v>
      </c>
      <c r="AQ84" s="40">
        <v>0</v>
      </c>
      <c r="AR84" s="10">
        <v>10.1</v>
      </c>
      <c r="AS84" s="10">
        <v>10</v>
      </c>
      <c r="AT84" s="37">
        <v>0</v>
      </c>
      <c r="AU84" s="37">
        <v>0</v>
      </c>
      <c r="AV84" s="48">
        <v>105</v>
      </c>
      <c r="AW84" s="48">
        <v>100</v>
      </c>
      <c r="AX84" s="40">
        <v>0</v>
      </c>
      <c r="AY84" s="40">
        <v>0</v>
      </c>
      <c r="AZ84" s="37">
        <v>0</v>
      </c>
      <c r="BA84" s="37">
        <v>0</v>
      </c>
      <c r="BB84" s="40">
        <v>0</v>
      </c>
      <c r="BC84" s="40">
        <v>0</v>
      </c>
      <c r="BD84" s="23">
        <f t="shared" ref="BD84:BE84" si="85">1.86*(AX84+AT84)+1.15*(AV84/18)+(AG84/6)+14</f>
        <v>25.708333333333332</v>
      </c>
      <c r="BE84" s="23">
        <f t="shared" si="85"/>
        <v>24.555555555555557</v>
      </c>
      <c r="BF84" s="10">
        <v>4.5</v>
      </c>
      <c r="BG84" s="10">
        <v>4.0999999999999996</v>
      </c>
      <c r="BH84" s="4">
        <v>14.2</v>
      </c>
      <c r="BI84" s="4">
        <v>11.9</v>
      </c>
      <c r="BJ84" s="10">
        <v>43.7</v>
      </c>
      <c r="BK84" s="10">
        <v>36.700000000000003</v>
      </c>
      <c r="BL84" s="4">
        <v>96.3</v>
      </c>
      <c r="BM84" s="4">
        <v>90</v>
      </c>
      <c r="BN84" s="10">
        <v>31.3</v>
      </c>
      <c r="BO84" s="10">
        <v>29.2</v>
      </c>
      <c r="BP84" s="4">
        <v>32.5</v>
      </c>
      <c r="BQ84" s="4">
        <v>32.4</v>
      </c>
      <c r="BR84" s="10">
        <v>272</v>
      </c>
      <c r="BS84" s="10">
        <v>273</v>
      </c>
      <c r="BT84" s="4">
        <v>13.4</v>
      </c>
      <c r="BU84" s="4">
        <v>13.9</v>
      </c>
      <c r="BV84" s="10">
        <v>0</v>
      </c>
      <c r="BW84" s="10">
        <v>0</v>
      </c>
      <c r="BX84" s="12">
        <v>8.64</v>
      </c>
      <c r="BY84" s="12">
        <v>5.82</v>
      </c>
      <c r="BZ84" s="10">
        <v>73</v>
      </c>
      <c r="CA84" s="10">
        <v>65</v>
      </c>
      <c r="CB84" s="12">
        <v>17</v>
      </c>
      <c r="CC84" s="12">
        <v>25</v>
      </c>
      <c r="CD84" s="10">
        <v>8</v>
      </c>
      <c r="CE84" s="10">
        <v>9</v>
      </c>
      <c r="CF84" s="12">
        <v>0</v>
      </c>
      <c r="CG84" s="12">
        <v>0</v>
      </c>
      <c r="CH84" s="10">
        <v>0</v>
      </c>
      <c r="CI84" s="10">
        <v>0</v>
      </c>
      <c r="CJ84" s="2" t="b">
        <f t="shared" si="2"/>
        <v>0</v>
      </c>
      <c r="CK84" s="24" t="b">
        <f t="shared" si="3"/>
        <v>0</v>
      </c>
      <c r="CL84" s="4">
        <v>71</v>
      </c>
      <c r="CM84" s="25">
        <v>81.099999999999994</v>
      </c>
      <c r="CN84" s="25">
        <v>178</v>
      </c>
      <c r="CO84" s="4">
        <v>50.57</v>
      </c>
      <c r="CP84" s="25">
        <v>45.5</v>
      </c>
      <c r="CQ84" s="25">
        <v>43</v>
      </c>
      <c r="CR84" s="70">
        <v>11.29</v>
      </c>
      <c r="CS84" s="29"/>
      <c r="CT84" s="29"/>
      <c r="CU84" s="29"/>
      <c r="CV84" s="29"/>
      <c r="CW84" s="29"/>
      <c r="CX84" s="29"/>
      <c r="CY84" s="85"/>
      <c r="CZ84" s="85"/>
      <c r="DA84" s="85"/>
      <c r="DB84" s="85"/>
    </row>
    <row r="85" spans="1:106" ht="15.75" customHeight="1">
      <c r="A85" s="15">
        <v>2018</v>
      </c>
      <c r="B85" s="41" t="s">
        <v>450</v>
      </c>
      <c r="C85" s="51" t="s">
        <v>128</v>
      </c>
      <c r="D85" s="12">
        <v>26</v>
      </c>
      <c r="E85" s="12">
        <v>68</v>
      </c>
      <c r="F85" s="12">
        <v>1</v>
      </c>
      <c r="G85" s="68" t="s">
        <v>112</v>
      </c>
      <c r="H85" s="69" t="s">
        <v>112</v>
      </c>
      <c r="I85" s="69" t="s">
        <v>112</v>
      </c>
      <c r="J85" s="69" t="s">
        <v>112</v>
      </c>
      <c r="K85" s="69" t="s">
        <v>112</v>
      </c>
      <c r="L85" s="69" t="s">
        <v>112</v>
      </c>
      <c r="M85" s="8">
        <v>300</v>
      </c>
      <c r="N85" s="8">
        <v>291</v>
      </c>
      <c r="O85" s="9">
        <v>0</v>
      </c>
      <c r="P85" s="9">
        <v>0</v>
      </c>
      <c r="Q85" s="37">
        <v>0</v>
      </c>
      <c r="R85" s="37">
        <v>0</v>
      </c>
      <c r="S85" s="40">
        <v>0</v>
      </c>
      <c r="T85" s="40">
        <v>0</v>
      </c>
      <c r="U85" s="109">
        <v>0</v>
      </c>
      <c r="V85" s="109">
        <v>0</v>
      </c>
      <c r="W85" s="9">
        <v>4.17</v>
      </c>
      <c r="X85" s="9">
        <v>4.8</v>
      </c>
      <c r="Y85" s="109">
        <v>0</v>
      </c>
      <c r="Z85" s="109">
        <v>0</v>
      </c>
      <c r="AA85" s="40">
        <v>0</v>
      </c>
      <c r="AB85" s="40">
        <v>0</v>
      </c>
      <c r="AC85" s="10">
        <v>5.6</v>
      </c>
      <c r="AD85" s="10">
        <v>6.2</v>
      </c>
      <c r="AE85" s="38">
        <v>121.2</v>
      </c>
      <c r="AF85" s="39">
        <v>85.5</v>
      </c>
      <c r="AG85" s="10">
        <v>27</v>
      </c>
      <c r="AH85" s="10">
        <v>46</v>
      </c>
      <c r="AI85" s="92">
        <v>0.89</v>
      </c>
      <c r="AJ85" s="9">
        <v>1.2</v>
      </c>
      <c r="AK85" s="92">
        <f t="shared" si="0"/>
        <v>0.30999999999999994</v>
      </c>
      <c r="AL85" s="10">
        <v>2.9</v>
      </c>
      <c r="AM85" s="10">
        <v>3.8</v>
      </c>
      <c r="AN85" s="111">
        <v>0</v>
      </c>
      <c r="AO85" s="111">
        <v>0</v>
      </c>
      <c r="AP85" s="40">
        <v>0</v>
      </c>
      <c r="AQ85" s="40">
        <v>0</v>
      </c>
      <c r="AR85" s="10">
        <v>9.1</v>
      </c>
      <c r="AS85" s="10">
        <v>10.3</v>
      </c>
      <c r="AT85" s="37">
        <v>0</v>
      </c>
      <c r="AU85" s="37">
        <v>0</v>
      </c>
      <c r="AV85" s="48">
        <v>91</v>
      </c>
      <c r="AW85" s="48">
        <v>85</v>
      </c>
      <c r="AX85" s="40">
        <v>0</v>
      </c>
      <c r="AY85" s="40">
        <v>0</v>
      </c>
      <c r="AZ85" s="37">
        <v>0</v>
      </c>
      <c r="BA85" s="37">
        <v>0</v>
      </c>
      <c r="BB85" s="40">
        <v>0</v>
      </c>
      <c r="BC85" s="40">
        <v>0</v>
      </c>
      <c r="BD85" s="23">
        <f t="shared" ref="BD85:BE85" si="86">1.86*(AX85+AT85)+1.15*(AV85/18)+(AG85/6)+14</f>
        <v>24.31388888888889</v>
      </c>
      <c r="BE85" s="23">
        <f t="shared" si="86"/>
        <v>27.097222222222221</v>
      </c>
      <c r="BF85" s="10">
        <v>4.3</v>
      </c>
      <c r="BG85" s="10">
        <v>4.5999999999999996</v>
      </c>
      <c r="BH85" s="4">
        <v>12.6</v>
      </c>
      <c r="BI85" s="4">
        <v>14.3</v>
      </c>
      <c r="BJ85" s="10">
        <v>39.200000000000003</v>
      </c>
      <c r="BK85" s="10">
        <v>43.4</v>
      </c>
      <c r="BL85" s="4">
        <v>90.5</v>
      </c>
      <c r="BM85" s="4">
        <v>95.2</v>
      </c>
      <c r="BN85" s="10">
        <v>29.1</v>
      </c>
      <c r="BO85" s="10">
        <v>31.4</v>
      </c>
      <c r="BP85" s="4">
        <v>32.1</v>
      </c>
      <c r="BQ85" s="4">
        <v>32.9</v>
      </c>
      <c r="BR85" s="10">
        <v>355</v>
      </c>
      <c r="BS85" s="10">
        <v>279</v>
      </c>
      <c r="BT85" s="4">
        <v>14.2</v>
      </c>
      <c r="BU85" s="4">
        <v>13.3</v>
      </c>
      <c r="BV85" s="10">
        <v>0</v>
      </c>
      <c r="BW85" s="10">
        <v>0</v>
      </c>
      <c r="BX85" s="12">
        <v>6.4</v>
      </c>
      <c r="BY85" s="12">
        <v>8.52</v>
      </c>
      <c r="BZ85" s="10">
        <v>70</v>
      </c>
      <c r="CA85" s="10">
        <v>72</v>
      </c>
      <c r="CB85" s="12">
        <v>20</v>
      </c>
      <c r="CC85" s="12">
        <v>19</v>
      </c>
      <c r="CD85" s="10">
        <v>10</v>
      </c>
      <c r="CE85" s="10">
        <v>8</v>
      </c>
      <c r="CF85" s="12">
        <v>0</v>
      </c>
      <c r="CG85" s="12">
        <v>0</v>
      </c>
      <c r="CH85" s="10">
        <v>0</v>
      </c>
      <c r="CI85" s="10">
        <v>0</v>
      </c>
      <c r="CJ85" s="2" t="b">
        <f t="shared" si="2"/>
        <v>1</v>
      </c>
      <c r="CK85" s="24" t="b">
        <f t="shared" si="3"/>
        <v>0</v>
      </c>
      <c r="CL85" s="4">
        <v>62.76</v>
      </c>
      <c r="CM85" s="25">
        <v>68</v>
      </c>
      <c r="CN85" s="25">
        <v>173</v>
      </c>
      <c r="CO85" s="4">
        <v>55.06</v>
      </c>
      <c r="CP85" s="25">
        <v>39</v>
      </c>
      <c r="CQ85" s="25">
        <v>39</v>
      </c>
      <c r="CR85" s="70">
        <v>8.0299999999999994</v>
      </c>
      <c r="CS85" s="29"/>
      <c r="CT85" s="29"/>
      <c r="CU85" s="29"/>
      <c r="CV85" s="29"/>
      <c r="CW85" s="29"/>
      <c r="CX85" s="29"/>
      <c r="CY85" s="85"/>
      <c r="CZ85" s="85"/>
      <c r="DA85" s="85"/>
      <c r="DB85" s="85"/>
    </row>
    <row r="86" spans="1:106" ht="15.75" customHeight="1">
      <c r="A86" s="15">
        <v>2018</v>
      </c>
      <c r="B86" s="41" t="s">
        <v>450</v>
      </c>
      <c r="C86" s="51" t="s">
        <v>129</v>
      </c>
      <c r="D86" s="12">
        <v>27</v>
      </c>
      <c r="E86" s="12">
        <v>80</v>
      </c>
      <c r="F86" s="12">
        <v>1</v>
      </c>
      <c r="G86" s="68" t="s">
        <v>112</v>
      </c>
      <c r="H86" s="69" t="s">
        <v>112</v>
      </c>
      <c r="I86" s="69" t="s">
        <v>112</v>
      </c>
      <c r="J86" s="69" t="s">
        <v>112</v>
      </c>
      <c r="K86" s="69" t="s">
        <v>112</v>
      </c>
      <c r="L86" s="69" t="s">
        <v>112</v>
      </c>
      <c r="M86" s="8">
        <v>723</v>
      </c>
      <c r="N86" s="8">
        <v>542</v>
      </c>
      <c r="O86" s="9">
        <v>0</v>
      </c>
      <c r="P86" s="9">
        <v>0</v>
      </c>
      <c r="Q86" s="37">
        <v>0</v>
      </c>
      <c r="R86" s="37">
        <v>0</v>
      </c>
      <c r="S86" s="40">
        <v>0</v>
      </c>
      <c r="T86" s="40">
        <v>0</v>
      </c>
      <c r="U86" s="11">
        <v>0</v>
      </c>
      <c r="V86" s="109">
        <v>0</v>
      </c>
      <c r="W86" s="9">
        <v>4.2</v>
      </c>
      <c r="X86" s="9">
        <v>3.5</v>
      </c>
      <c r="Y86" s="109">
        <v>0</v>
      </c>
      <c r="Z86" s="109">
        <v>0</v>
      </c>
      <c r="AA86" s="40">
        <v>0</v>
      </c>
      <c r="AB86" s="40">
        <v>0</v>
      </c>
      <c r="AC86" s="10">
        <v>8</v>
      </c>
      <c r="AD86" s="10">
        <v>8</v>
      </c>
      <c r="AE86" s="71">
        <v>109</v>
      </c>
      <c r="AF86" s="72">
        <v>93.8</v>
      </c>
      <c r="AG86" s="10">
        <v>36</v>
      </c>
      <c r="AH86" s="10">
        <v>40</v>
      </c>
      <c r="AI86" s="92">
        <v>0.97</v>
      </c>
      <c r="AJ86" s="9">
        <v>1.1000000000000001</v>
      </c>
      <c r="AK86" s="92">
        <f t="shared" si="0"/>
        <v>0.13000000000000012</v>
      </c>
      <c r="AL86" s="10">
        <v>3.53</v>
      </c>
      <c r="AM86" s="10">
        <v>2.6</v>
      </c>
      <c r="AN86" s="111">
        <v>0</v>
      </c>
      <c r="AO86" s="111">
        <v>0</v>
      </c>
      <c r="AP86" s="40">
        <v>0</v>
      </c>
      <c r="AQ86" s="40">
        <v>0</v>
      </c>
      <c r="AR86" s="10">
        <v>9</v>
      </c>
      <c r="AS86" s="10">
        <v>9.1</v>
      </c>
      <c r="AT86" s="37">
        <v>0</v>
      </c>
      <c r="AU86" s="37">
        <v>0</v>
      </c>
      <c r="AV86" s="48">
        <v>102</v>
      </c>
      <c r="AW86" s="22">
        <v>95</v>
      </c>
      <c r="AX86" s="40">
        <v>0</v>
      </c>
      <c r="AY86" s="40">
        <v>0</v>
      </c>
      <c r="AZ86" s="37">
        <v>0</v>
      </c>
      <c r="BA86" s="37">
        <v>0</v>
      </c>
      <c r="BB86" s="40">
        <v>0</v>
      </c>
      <c r="BC86" s="40">
        <v>0</v>
      </c>
      <c r="BD86" s="23">
        <f t="shared" ref="BD86:BE86" si="87">1.86*(AX86+AT86)+1.15*(AV86/18)+(AG86/6)+14</f>
        <v>26.516666666666666</v>
      </c>
      <c r="BE86" s="23">
        <f t="shared" si="87"/>
        <v>26.736111111111111</v>
      </c>
      <c r="BF86" s="10">
        <v>4.2</v>
      </c>
      <c r="BG86" s="10">
        <v>5</v>
      </c>
      <c r="BH86" s="4">
        <v>12.3</v>
      </c>
      <c r="BI86" s="4">
        <v>13.8</v>
      </c>
      <c r="BJ86" s="10">
        <v>38.700000000000003</v>
      </c>
      <c r="BK86" s="10">
        <v>41.1</v>
      </c>
      <c r="BL86" s="4">
        <v>91.5</v>
      </c>
      <c r="BM86" s="4">
        <v>82.4</v>
      </c>
      <c r="BN86" s="10">
        <v>29.1</v>
      </c>
      <c r="BO86" s="10">
        <v>27.7</v>
      </c>
      <c r="BP86" s="4">
        <v>31.8</v>
      </c>
      <c r="BQ86" s="4">
        <v>33.6</v>
      </c>
      <c r="BR86" s="10">
        <v>262</v>
      </c>
      <c r="BS86" s="10">
        <v>110</v>
      </c>
      <c r="BT86" s="4">
        <v>14.5</v>
      </c>
      <c r="BU86" s="4">
        <v>13.5</v>
      </c>
      <c r="BV86" s="10">
        <v>0</v>
      </c>
      <c r="BW86" s="10">
        <v>0</v>
      </c>
      <c r="BX86" s="12">
        <v>8.74</v>
      </c>
      <c r="BY86" s="12">
        <v>7.15</v>
      </c>
      <c r="BZ86" s="10">
        <v>73</v>
      </c>
      <c r="CA86" s="10">
        <v>67</v>
      </c>
      <c r="CB86" s="12">
        <v>14</v>
      </c>
      <c r="CC86" s="12">
        <v>26</v>
      </c>
      <c r="CD86" s="10">
        <v>10</v>
      </c>
      <c r="CE86" s="10">
        <v>6</v>
      </c>
      <c r="CF86" s="12">
        <v>1</v>
      </c>
      <c r="CG86" s="12">
        <v>0</v>
      </c>
      <c r="CH86" s="10">
        <v>0</v>
      </c>
      <c r="CI86" s="10">
        <v>0</v>
      </c>
      <c r="CJ86" s="2" t="b">
        <f t="shared" si="2"/>
        <v>0</v>
      </c>
      <c r="CK86" s="24" t="b">
        <f t="shared" si="3"/>
        <v>0</v>
      </c>
      <c r="CL86" s="4">
        <v>66.64</v>
      </c>
      <c r="CM86" s="25">
        <v>82.4</v>
      </c>
      <c r="CN86" s="25">
        <v>168</v>
      </c>
      <c r="CO86" s="4">
        <v>49.86</v>
      </c>
      <c r="CP86" s="25">
        <v>60</v>
      </c>
      <c r="CQ86" s="25">
        <v>58</v>
      </c>
      <c r="CR86" s="70">
        <v>14.68</v>
      </c>
      <c r="CS86" s="29"/>
      <c r="CT86" s="29"/>
      <c r="CU86" s="29"/>
      <c r="CV86" s="29"/>
      <c r="CW86" s="29"/>
      <c r="CX86" s="29"/>
      <c r="CY86" s="85"/>
      <c r="CZ86" s="85"/>
      <c r="DA86" s="85"/>
      <c r="DB86" s="85"/>
    </row>
    <row r="87" spans="1:106" ht="15.75" customHeight="1">
      <c r="A87" s="15">
        <v>2018</v>
      </c>
      <c r="B87" s="41" t="s">
        <v>448</v>
      </c>
      <c r="C87" s="112" t="s">
        <v>101</v>
      </c>
      <c r="D87" s="12">
        <v>26</v>
      </c>
      <c r="E87" s="12">
        <v>70</v>
      </c>
      <c r="F87" s="12">
        <v>1</v>
      </c>
      <c r="G87" s="34" t="s">
        <v>102</v>
      </c>
      <c r="H87" s="35" t="s">
        <v>98</v>
      </c>
      <c r="I87" s="36" t="s">
        <v>103</v>
      </c>
      <c r="J87" s="18" t="s">
        <v>104</v>
      </c>
      <c r="K87" s="19">
        <v>50</v>
      </c>
      <c r="L87" s="35">
        <v>50</v>
      </c>
      <c r="M87" s="8">
        <v>103</v>
      </c>
      <c r="N87" s="8">
        <v>117</v>
      </c>
      <c r="O87" s="9">
        <v>4</v>
      </c>
      <c r="P87" s="9">
        <v>3</v>
      </c>
      <c r="Q87" s="37">
        <v>0</v>
      </c>
      <c r="R87" s="37">
        <v>0</v>
      </c>
      <c r="S87" s="9">
        <v>549</v>
      </c>
      <c r="T87" s="9">
        <v>486</v>
      </c>
      <c r="U87" s="11">
        <v>25</v>
      </c>
      <c r="V87" s="11">
        <v>24</v>
      </c>
      <c r="W87" s="9">
        <v>4.5999999999999996</v>
      </c>
      <c r="X87" s="9">
        <v>4.3</v>
      </c>
      <c r="Y87" s="11">
        <v>41</v>
      </c>
      <c r="Z87" s="11">
        <v>37</v>
      </c>
      <c r="AA87" s="9">
        <v>29</v>
      </c>
      <c r="AB87" s="9">
        <v>35</v>
      </c>
      <c r="AC87" s="10">
        <v>4.5999999999999996</v>
      </c>
      <c r="AD87" s="10">
        <v>5.0999999999999996</v>
      </c>
      <c r="AE87" s="20">
        <v>120</v>
      </c>
      <c r="AF87" s="21">
        <v>105.8</v>
      </c>
      <c r="AG87" s="10">
        <v>43</v>
      </c>
      <c r="AH87" s="10">
        <v>47</v>
      </c>
      <c r="AI87" s="92">
        <v>0.9</v>
      </c>
      <c r="AJ87" s="9">
        <v>1</v>
      </c>
      <c r="AK87" s="92">
        <f t="shared" si="0"/>
        <v>9.9999999999999978E-2</v>
      </c>
      <c r="AL87" s="10">
        <v>5.6</v>
      </c>
      <c r="AM87" s="10">
        <v>5.4</v>
      </c>
      <c r="AN87" s="4">
        <v>7.9</v>
      </c>
      <c r="AO87" s="4">
        <v>7.8</v>
      </c>
      <c r="AP87" s="9">
        <v>72</v>
      </c>
      <c r="AQ87" s="9">
        <v>90</v>
      </c>
      <c r="AR87" s="10">
        <v>10.5</v>
      </c>
      <c r="AS87" s="10">
        <v>10.3</v>
      </c>
      <c r="AT87" s="10">
        <v>5.0999999999999996</v>
      </c>
      <c r="AU87" s="10">
        <v>4.4000000000000004</v>
      </c>
      <c r="AV87" s="63">
        <v>98</v>
      </c>
      <c r="AW87" s="74">
        <v>90</v>
      </c>
      <c r="AX87" s="4">
        <v>140</v>
      </c>
      <c r="AY87" s="4">
        <v>139</v>
      </c>
      <c r="AZ87" s="10">
        <v>2.5</v>
      </c>
      <c r="BA87" s="10">
        <v>2.2000000000000002</v>
      </c>
      <c r="BB87" s="9">
        <v>104</v>
      </c>
      <c r="BC87" s="9">
        <v>101</v>
      </c>
      <c r="BD87" s="23">
        <f t="shared" ref="BD87:BE87" si="88">1.86*(AX87+AT87)+1.15*(AV87/18)+(AG87/6)+14</f>
        <v>297.31377777777783</v>
      </c>
      <c r="BE87" s="23">
        <f t="shared" si="88"/>
        <v>294.30733333333336</v>
      </c>
      <c r="BF87" s="10">
        <v>4.66</v>
      </c>
      <c r="BG87" s="10">
        <v>4.68</v>
      </c>
      <c r="BH87" s="4">
        <v>13.2</v>
      </c>
      <c r="BI87" s="4">
        <v>13.2</v>
      </c>
      <c r="BJ87" s="10">
        <v>40.9</v>
      </c>
      <c r="BK87" s="10">
        <v>41.7</v>
      </c>
      <c r="BL87" s="4">
        <v>87.9</v>
      </c>
      <c r="BM87" s="4">
        <v>89.1</v>
      </c>
      <c r="BN87" s="10">
        <v>28.8</v>
      </c>
      <c r="BO87" s="10">
        <v>28.2</v>
      </c>
      <c r="BP87" s="4">
        <v>32.799999999999997</v>
      </c>
      <c r="BQ87" s="4">
        <v>31.7</v>
      </c>
      <c r="BR87" s="10">
        <v>362</v>
      </c>
      <c r="BS87" s="10">
        <v>285</v>
      </c>
      <c r="BT87" s="4">
        <v>13.4</v>
      </c>
      <c r="BU87" s="4">
        <v>13.7</v>
      </c>
      <c r="BV87" s="10">
        <v>1.66</v>
      </c>
      <c r="BW87" s="10">
        <v>1.68</v>
      </c>
      <c r="BX87" s="12">
        <v>7.11</v>
      </c>
      <c r="BY87" s="4">
        <v>7.55</v>
      </c>
      <c r="BZ87" s="10">
        <v>61.1</v>
      </c>
      <c r="CA87" s="10">
        <v>57.7</v>
      </c>
      <c r="CB87" s="12">
        <v>27.7</v>
      </c>
      <c r="CC87" s="4">
        <v>31.9</v>
      </c>
      <c r="CD87" s="10">
        <v>9.8000000000000007</v>
      </c>
      <c r="CE87" s="10">
        <v>9.1</v>
      </c>
      <c r="CF87" s="12">
        <v>1.1000000000000001</v>
      </c>
      <c r="CG87" s="4">
        <v>1.2</v>
      </c>
      <c r="CH87" s="10">
        <v>0.3</v>
      </c>
      <c r="CI87" s="10">
        <v>0.1</v>
      </c>
      <c r="CJ87" s="2" t="b">
        <f t="shared" si="2"/>
        <v>0</v>
      </c>
      <c r="CK87" s="24" t="b">
        <f t="shared" si="3"/>
        <v>0</v>
      </c>
      <c r="CL87" s="4">
        <v>69.489999999999995</v>
      </c>
      <c r="CM87" s="25">
        <v>75.900000000000006</v>
      </c>
      <c r="CN87" s="25">
        <v>171</v>
      </c>
      <c r="CO87" s="4">
        <v>51.98</v>
      </c>
      <c r="CP87" s="25">
        <v>42</v>
      </c>
      <c r="CQ87" s="25">
        <v>43</v>
      </c>
      <c r="CR87" s="70">
        <v>6.08</v>
      </c>
      <c r="CS87" s="29"/>
      <c r="CT87" s="29"/>
      <c r="CU87" s="29"/>
      <c r="CV87" s="29"/>
      <c r="CW87" s="29"/>
      <c r="CX87" s="29"/>
      <c r="CY87" s="85"/>
      <c r="CZ87" s="85"/>
      <c r="DA87" s="85"/>
      <c r="DB87" s="85"/>
    </row>
    <row r="88" spans="1:106" ht="15.75" customHeight="1">
      <c r="A88" s="15">
        <v>2018</v>
      </c>
      <c r="B88" s="41" t="s">
        <v>448</v>
      </c>
      <c r="C88" s="51" t="s">
        <v>105</v>
      </c>
      <c r="D88" s="12">
        <v>26</v>
      </c>
      <c r="E88" s="12">
        <v>74</v>
      </c>
      <c r="F88" s="12">
        <v>1</v>
      </c>
      <c r="G88" s="34" t="s">
        <v>106</v>
      </c>
      <c r="H88" s="35" t="s">
        <v>107</v>
      </c>
      <c r="I88" s="36" t="s">
        <v>99</v>
      </c>
      <c r="J88" s="35" t="s">
        <v>108</v>
      </c>
      <c r="K88" s="19">
        <v>50</v>
      </c>
      <c r="L88" s="35">
        <v>50</v>
      </c>
      <c r="M88" s="8">
        <v>129</v>
      </c>
      <c r="N88" s="8">
        <v>0</v>
      </c>
      <c r="O88" s="9">
        <v>4</v>
      </c>
      <c r="P88" s="9">
        <v>0</v>
      </c>
      <c r="Q88" s="37">
        <v>0</v>
      </c>
      <c r="R88" s="37">
        <v>0</v>
      </c>
      <c r="S88" s="9">
        <v>497</v>
      </c>
      <c r="T88" s="9">
        <v>0</v>
      </c>
      <c r="U88" s="11">
        <v>23</v>
      </c>
      <c r="V88" s="11">
        <v>0</v>
      </c>
      <c r="W88" s="9">
        <v>4.4000000000000004</v>
      </c>
      <c r="X88" s="9">
        <v>0</v>
      </c>
      <c r="Y88" s="11">
        <v>33</v>
      </c>
      <c r="Z88" s="11">
        <v>0</v>
      </c>
      <c r="AA88" s="9">
        <v>24</v>
      </c>
      <c r="AB88" s="9">
        <v>0</v>
      </c>
      <c r="AC88" s="10">
        <v>4.5</v>
      </c>
      <c r="AD88" s="10">
        <v>0</v>
      </c>
      <c r="AE88" s="38">
        <v>94.4</v>
      </c>
      <c r="AF88" s="39">
        <v>0</v>
      </c>
      <c r="AG88" s="10">
        <v>40</v>
      </c>
      <c r="AH88" s="10">
        <v>0</v>
      </c>
      <c r="AI88" s="9">
        <v>1.1000000000000001</v>
      </c>
      <c r="AJ88" s="9">
        <v>0</v>
      </c>
      <c r="AK88" s="9">
        <f t="shared" si="0"/>
        <v>0</v>
      </c>
      <c r="AL88" s="10">
        <v>5.4</v>
      </c>
      <c r="AM88" s="10">
        <v>0</v>
      </c>
      <c r="AN88" s="4">
        <v>7.2</v>
      </c>
      <c r="AO88" s="4">
        <v>0</v>
      </c>
      <c r="AP88" s="9">
        <v>112</v>
      </c>
      <c r="AQ88" s="9">
        <v>0</v>
      </c>
      <c r="AR88" s="10">
        <v>10.5</v>
      </c>
      <c r="AS88" s="10">
        <v>0</v>
      </c>
      <c r="AT88" s="10">
        <v>4.5</v>
      </c>
      <c r="AU88" s="10">
        <v>0</v>
      </c>
      <c r="AV88" s="63">
        <v>63</v>
      </c>
      <c r="AW88" s="74">
        <v>82</v>
      </c>
      <c r="AX88" s="4">
        <v>140</v>
      </c>
      <c r="AY88" s="4">
        <v>0</v>
      </c>
      <c r="AZ88" s="10">
        <v>2.2000000000000002</v>
      </c>
      <c r="BA88" s="10">
        <v>0</v>
      </c>
      <c r="BB88" s="9">
        <v>100</v>
      </c>
      <c r="BC88" s="9">
        <v>0</v>
      </c>
      <c r="BD88" s="23">
        <f t="shared" ref="BD88:BE88" si="89">1.86*(AX88+AT88)+1.15*(AV88/18)+(AG88/6)+14</f>
        <v>293.4616666666667</v>
      </c>
      <c r="BE88" s="23">
        <f t="shared" si="89"/>
        <v>19.238888888888887</v>
      </c>
      <c r="BF88" s="10">
        <v>5.15</v>
      </c>
      <c r="BG88" s="10">
        <v>5.19</v>
      </c>
      <c r="BH88" s="4">
        <v>15.2</v>
      </c>
      <c r="BI88" s="4">
        <v>15.4</v>
      </c>
      <c r="BJ88" s="10">
        <v>46.2</v>
      </c>
      <c r="BK88" s="10">
        <v>47.6</v>
      </c>
      <c r="BL88" s="4">
        <v>89.7</v>
      </c>
      <c r="BM88" s="4">
        <v>91.7</v>
      </c>
      <c r="BN88" s="10">
        <v>29.5</v>
      </c>
      <c r="BO88" s="10">
        <v>29.7</v>
      </c>
      <c r="BP88" s="4">
        <v>32.9</v>
      </c>
      <c r="BQ88" s="4">
        <v>32.4</v>
      </c>
      <c r="BR88" s="10">
        <v>272</v>
      </c>
      <c r="BS88" s="10">
        <v>248</v>
      </c>
      <c r="BT88" s="4">
        <v>12.1</v>
      </c>
      <c r="BU88" s="4">
        <v>11.9</v>
      </c>
      <c r="BV88" s="10">
        <v>1.65</v>
      </c>
      <c r="BW88" s="10">
        <v>0</v>
      </c>
      <c r="BX88" s="12">
        <v>6.02</v>
      </c>
      <c r="BY88" s="4">
        <v>5.71</v>
      </c>
      <c r="BZ88" s="10">
        <v>62.6</v>
      </c>
      <c r="CA88" s="10">
        <v>51.6</v>
      </c>
      <c r="CB88" s="12">
        <v>29.7</v>
      </c>
      <c r="CC88" s="4">
        <v>37.799999999999997</v>
      </c>
      <c r="CD88" s="10">
        <v>6</v>
      </c>
      <c r="CE88" s="10">
        <v>7.9</v>
      </c>
      <c r="CF88" s="12">
        <v>1.2</v>
      </c>
      <c r="CG88" s="4">
        <v>2.2999999999999998</v>
      </c>
      <c r="CH88" s="10">
        <v>0.5</v>
      </c>
      <c r="CI88" s="10">
        <v>0.4</v>
      </c>
      <c r="CJ88" s="2" t="b">
        <f t="shared" si="2"/>
        <v>0</v>
      </c>
      <c r="CK88" s="24" t="b">
        <f t="shared" si="3"/>
        <v>0</v>
      </c>
      <c r="CL88" s="4">
        <v>72.069999999999993</v>
      </c>
      <c r="CM88" s="25">
        <v>79.2</v>
      </c>
      <c r="CN88" s="25">
        <v>174</v>
      </c>
      <c r="CO88" s="4">
        <v>52.42</v>
      </c>
      <c r="CP88" s="25">
        <v>49.5</v>
      </c>
      <c r="CQ88" s="25">
        <v>49.5</v>
      </c>
      <c r="CR88" s="70">
        <v>8.7200000000000006</v>
      </c>
      <c r="CS88" s="29"/>
      <c r="CT88" s="29"/>
      <c r="CU88" s="29"/>
      <c r="CV88" s="29"/>
      <c r="CW88" s="29"/>
      <c r="CX88" s="29"/>
      <c r="CY88" s="85"/>
      <c r="CZ88" s="85"/>
      <c r="DA88" s="85"/>
      <c r="DB88" s="85"/>
    </row>
    <row r="89" spans="1:106" ht="15.75" customHeight="1">
      <c r="A89" s="15">
        <v>2018</v>
      </c>
      <c r="B89" s="41" t="s">
        <v>448</v>
      </c>
      <c r="C89" s="51" t="s">
        <v>109</v>
      </c>
      <c r="D89" s="12">
        <v>25</v>
      </c>
      <c r="E89" s="12">
        <v>84</v>
      </c>
      <c r="F89" s="12">
        <v>1</v>
      </c>
      <c r="G89" s="17" t="s">
        <v>102</v>
      </c>
      <c r="H89" s="18" t="s">
        <v>110</v>
      </c>
      <c r="I89" s="19" t="s">
        <v>111</v>
      </c>
      <c r="J89" s="35" t="s">
        <v>104</v>
      </c>
      <c r="K89" s="42" t="s">
        <v>112</v>
      </c>
      <c r="L89" s="43" t="s">
        <v>112</v>
      </c>
      <c r="M89" s="8">
        <v>130</v>
      </c>
      <c r="N89" s="8">
        <v>148</v>
      </c>
      <c r="O89" s="9">
        <v>3</v>
      </c>
      <c r="P89" s="9">
        <v>4</v>
      </c>
      <c r="Q89" s="37">
        <v>0</v>
      </c>
      <c r="R89" s="37">
        <v>0</v>
      </c>
      <c r="S89" s="9">
        <v>342</v>
      </c>
      <c r="T89" s="9">
        <v>203</v>
      </c>
      <c r="U89" s="11">
        <v>32</v>
      </c>
      <c r="V89" s="11">
        <v>30</v>
      </c>
      <c r="W89" s="9">
        <v>4.3</v>
      </c>
      <c r="X89" s="9">
        <v>4.2</v>
      </c>
      <c r="Y89" s="11">
        <v>30</v>
      </c>
      <c r="Z89" s="11">
        <v>37</v>
      </c>
      <c r="AA89" s="9">
        <v>18</v>
      </c>
      <c r="AB89" s="9">
        <v>18</v>
      </c>
      <c r="AC89" s="10">
        <v>5.0999999999999996</v>
      </c>
      <c r="AD89" s="10">
        <v>5.4</v>
      </c>
      <c r="AE89" s="38">
        <v>106.5</v>
      </c>
      <c r="AF89" s="39">
        <v>94.9</v>
      </c>
      <c r="AG89" s="10">
        <v>41</v>
      </c>
      <c r="AH89" s="10">
        <v>41</v>
      </c>
      <c r="AI89" s="9">
        <v>1</v>
      </c>
      <c r="AJ89" s="9">
        <v>1.1000000000000001</v>
      </c>
      <c r="AK89" s="9">
        <f t="shared" si="0"/>
        <v>0.10000000000000009</v>
      </c>
      <c r="AL89" s="10">
        <v>5</v>
      </c>
      <c r="AM89" s="10">
        <v>4.8</v>
      </c>
      <c r="AN89" s="4">
        <v>7.4</v>
      </c>
      <c r="AO89" s="4">
        <v>7.3</v>
      </c>
      <c r="AP89" s="9">
        <v>87</v>
      </c>
      <c r="AQ89" s="9">
        <v>96</v>
      </c>
      <c r="AR89" s="10">
        <v>10.1</v>
      </c>
      <c r="AS89" s="10">
        <v>10</v>
      </c>
      <c r="AT89" s="10">
        <v>6</v>
      </c>
      <c r="AU89" s="10">
        <v>4.5</v>
      </c>
      <c r="AV89" s="63">
        <v>93</v>
      </c>
      <c r="AW89" s="74">
        <v>88</v>
      </c>
      <c r="AX89" s="4">
        <v>138</v>
      </c>
      <c r="AY89" s="4">
        <v>139</v>
      </c>
      <c r="AZ89" s="10">
        <v>2</v>
      </c>
      <c r="BA89" s="10">
        <v>2.1</v>
      </c>
      <c r="BB89" s="9">
        <v>104</v>
      </c>
      <c r="BC89" s="9">
        <v>104</v>
      </c>
      <c r="BD89" s="23">
        <f t="shared" ref="BD89:BE89" si="90">1.86*(AX89+AT89)+1.15*(AV89/18)+(AG89/6)+14</f>
        <v>294.61500000000001</v>
      </c>
      <c r="BE89" s="23">
        <f t="shared" si="90"/>
        <v>293.36555555555555</v>
      </c>
      <c r="BF89" s="10">
        <v>5.12</v>
      </c>
      <c r="BG89" s="10">
        <v>5.1100000000000003</v>
      </c>
      <c r="BH89" s="4">
        <v>14.2</v>
      </c>
      <c r="BI89" s="4">
        <v>14.3</v>
      </c>
      <c r="BJ89" s="10">
        <v>44.2</v>
      </c>
      <c r="BK89" s="10">
        <v>45.2</v>
      </c>
      <c r="BL89" s="4">
        <v>86.3</v>
      </c>
      <c r="BM89" s="4">
        <v>88.5</v>
      </c>
      <c r="BN89" s="10">
        <v>27.7</v>
      </c>
      <c r="BO89" s="10">
        <v>28</v>
      </c>
      <c r="BP89" s="4">
        <v>32.1</v>
      </c>
      <c r="BQ89" s="4">
        <v>31.6</v>
      </c>
      <c r="BR89" s="10">
        <v>245</v>
      </c>
      <c r="BS89" s="10">
        <v>246</v>
      </c>
      <c r="BT89" s="4">
        <v>12.5</v>
      </c>
      <c r="BU89" s="4">
        <v>12.6</v>
      </c>
      <c r="BV89" s="10">
        <v>1.48</v>
      </c>
      <c r="BW89" s="10">
        <v>0</v>
      </c>
      <c r="BX89" s="12">
        <v>5.15</v>
      </c>
      <c r="BY89" s="4">
        <v>5.48</v>
      </c>
      <c r="BZ89" s="10">
        <v>45.5</v>
      </c>
      <c r="CA89" s="10">
        <v>34.200000000000003</v>
      </c>
      <c r="CB89" s="12">
        <v>43.3</v>
      </c>
      <c r="CC89" s="4">
        <v>51.8</v>
      </c>
      <c r="CD89" s="10">
        <v>8.3000000000000007</v>
      </c>
      <c r="CE89" s="10">
        <v>9.1</v>
      </c>
      <c r="CF89" s="12">
        <v>1.9</v>
      </c>
      <c r="CG89" s="4">
        <v>3.6</v>
      </c>
      <c r="CH89" s="10">
        <v>1</v>
      </c>
      <c r="CI89" s="10">
        <v>1.3</v>
      </c>
      <c r="CJ89" s="2" t="b">
        <f t="shared" si="2"/>
        <v>0</v>
      </c>
      <c r="CK89" s="24" t="b">
        <f t="shared" si="3"/>
        <v>0</v>
      </c>
      <c r="CL89" s="4">
        <v>75.260000000000005</v>
      </c>
      <c r="CM89" s="25">
        <v>84.3</v>
      </c>
      <c r="CN89" s="25">
        <v>178</v>
      </c>
      <c r="CO89" s="4">
        <v>50.68</v>
      </c>
      <c r="CP89" s="25">
        <v>60</v>
      </c>
      <c r="CQ89" s="25">
        <v>57</v>
      </c>
      <c r="CR89" s="70">
        <v>10.61</v>
      </c>
      <c r="CS89" s="29"/>
      <c r="CT89" s="29"/>
      <c r="CU89" s="29"/>
      <c r="CV89" s="29"/>
      <c r="CW89" s="29"/>
      <c r="CX89" s="29"/>
      <c r="CY89" s="85"/>
      <c r="CZ89" s="85"/>
      <c r="DA89" s="85"/>
      <c r="DB89" s="85"/>
    </row>
    <row r="90" spans="1:106" ht="15.75" customHeight="1">
      <c r="A90" s="15">
        <v>2018</v>
      </c>
      <c r="B90" s="41" t="s">
        <v>448</v>
      </c>
      <c r="C90" s="51" t="s">
        <v>114</v>
      </c>
      <c r="D90" s="12">
        <v>31</v>
      </c>
      <c r="E90" s="12">
        <v>89</v>
      </c>
      <c r="F90" s="12">
        <v>1</v>
      </c>
      <c r="G90" s="61" t="s">
        <v>97</v>
      </c>
      <c r="H90" s="18" t="s">
        <v>98</v>
      </c>
      <c r="I90" s="19" t="s">
        <v>99</v>
      </c>
      <c r="J90" s="18" t="s">
        <v>100</v>
      </c>
      <c r="K90" s="19">
        <v>100</v>
      </c>
      <c r="L90" s="18">
        <v>0</v>
      </c>
      <c r="M90" s="8">
        <v>202</v>
      </c>
      <c r="N90" s="8">
        <v>181</v>
      </c>
      <c r="O90" s="9">
        <v>3</v>
      </c>
      <c r="P90" s="9">
        <v>3</v>
      </c>
      <c r="Q90" s="37">
        <v>0</v>
      </c>
      <c r="R90" s="37">
        <v>0</v>
      </c>
      <c r="S90" s="9">
        <v>485</v>
      </c>
      <c r="T90" s="9">
        <v>510</v>
      </c>
      <c r="U90" s="11">
        <v>29</v>
      </c>
      <c r="V90" s="11">
        <v>37</v>
      </c>
      <c r="W90" s="9">
        <v>4.2</v>
      </c>
      <c r="X90" s="9">
        <v>4.4000000000000004</v>
      </c>
      <c r="Y90" s="11">
        <v>30</v>
      </c>
      <c r="Z90" s="11">
        <v>43</v>
      </c>
      <c r="AA90" s="9">
        <v>19</v>
      </c>
      <c r="AB90" s="9">
        <v>20</v>
      </c>
      <c r="AC90" s="10">
        <v>8.1</v>
      </c>
      <c r="AD90" s="10">
        <v>7.4</v>
      </c>
      <c r="AE90" s="38">
        <v>102.6</v>
      </c>
      <c r="AF90" s="39">
        <v>116.4</v>
      </c>
      <c r="AG90" s="10">
        <v>42</v>
      </c>
      <c r="AH90" s="10">
        <v>42</v>
      </c>
      <c r="AI90" s="9">
        <v>1</v>
      </c>
      <c r="AJ90" s="9">
        <v>0.9</v>
      </c>
      <c r="AK90" s="9">
        <f t="shared" si="0"/>
        <v>0</v>
      </c>
      <c r="AL90" s="10">
        <v>5.4</v>
      </c>
      <c r="AM90" s="10">
        <v>5.6</v>
      </c>
      <c r="AN90" s="4">
        <v>8</v>
      </c>
      <c r="AO90" s="4">
        <v>8.3000000000000007</v>
      </c>
      <c r="AP90" s="9">
        <v>76</v>
      </c>
      <c r="AQ90" s="9">
        <v>94</v>
      </c>
      <c r="AR90" s="10">
        <v>10</v>
      </c>
      <c r="AS90" s="10">
        <v>9.9</v>
      </c>
      <c r="AT90" s="10">
        <v>4.9000000000000004</v>
      </c>
      <c r="AU90" s="10">
        <v>4.7</v>
      </c>
      <c r="AV90" s="63">
        <v>57</v>
      </c>
      <c r="AW90" s="74">
        <v>91</v>
      </c>
      <c r="AX90" s="4">
        <v>141</v>
      </c>
      <c r="AY90" s="4">
        <v>142</v>
      </c>
      <c r="AZ90" s="10">
        <v>2.2000000000000002</v>
      </c>
      <c r="BA90" s="10">
        <v>2.2000000000000002</v>
      </c>
      <c r="BB90" s="9">
        <v>101</v>
      </c>
      <c r="BC90" s="9">
        <v>103</v>
      </c>
      <c r="BD90" s="23">
        <f t="shared" ref="BD90:BE90" si="91">1.86*(AX90+AT90)+1.15*(AV90/18)+(AG90/6)+14</f>
        <v>296.01566666666668</v>
      </c>
      <c r="BE90" s="23">
        <f t="shared" si="91"/>
        <v>299.67588888888884</v>
      </c>
      <c r="BF90" s="10">
        <v>4.7</v>
      </c>
      <c r="BG90" s="10">
        <v>4.75</v>
      </c>
      <c r="BH90" s="4">
        <v>13.1</v>
      </c>
      <c r="BI90" s="4">
        <v>13.3</v>
      </c>
      <c r="BJ90" s="10">
        <v>42.4</v>
      </c>
      <c r="BK90" s="10">
        <v>43.7</v>
      </c>
      <c r="BL90" s="4">
        <v>90.2</v>
      </c>
      <c r="BM90" s="4">
        <v>92</v>
      </c>
      <c r="BN90" s="10">
        <v>27.9</v>
      </c>
      <c r="BO90" s="10">
        <v>28</v>
      </c>
      <c r="BP90" s="4">
        <v>30.9</v>
      </c>
      <c r="BQ90" s="4">
        <v>30.4</v>
      </c>
      <c r="BR90" s="10">
        <v>272</v>
      </c>
      <c r="BS90" s="10">
        <v>279</v>
      </c>
      <c r="BT90" s="4">
        <v>13.7</v>
      </c>
      <c r="BU90" s="4">
        <v>13.7</v>
      </c>
      <c r="BV90" s="10">
        <v>1.22</v>
      </c>
      <c r="BW90" s="10">
        <v>0</v>
      </c>
      <c r="BX90" s="12">
        <v>10.38</v>
      </c>
      <c r="BY90" s="4">
        <v>9.77</v>
      </c>
      <c r="BZ90" s="10">
        <v>69.400000000000006</v>
      </c>
      <c r="CA90" s="10">
        <v>63.5</v>
      </c>
      <c r="CB90" s="12">
        <v>20.6</v>
      </c>
      <c r="CC90" s="4">
        <v>24.9</v>
      </c>
      <c r="CD90" s="10">
        <v>8.3000000000000007</v>
      </c>
      <c r="CE90" s="10">
        <v>9.6</v>
      </c>
      <c r="CF90" s="12">
        <v>1.3</v>
      </c>
      <c r="CG90" s="4">
        <v>1.3</v>
      </c>
      <c r="CH90" s="10">
        <v>0.4</v>
      </c>
      <c r="CI90" s="10">
        <v>0.7</v>
      </c>
      <c r="CJ90" s="2" t="b">
        <f t="shared" si="2"/>
        <v>0</v>
      </c>
      <c r="CK90" s="24" t="b">
        <f t="shared" si="3"/>
        <v>0</v>
      </c>
      <c r="CL90" s="4">
        <v>73.989999999999995</v>
      </c>
      <c r="CM90" s="25">
        <v>90.2</v>
      </c>
      <c r="CN90" s="25">
        <v>184.5</v>
      </c>
      <c r="CO90" s="4">
        <v>47.05</v>
      </c>
      <c r="CP90" s="25">
        <v>54</v>
      </c>
      <c r="CQ90" s="25">
        <v>47</v>
      </c>
      <c r="CR90" s="70">
        <v>16.899999999999999</v>
      </c>
      <c r="CS90" s="29"/>
      <c r="CT90" s="29"/>
      <c r="CU90" s="29"/>
      <c r="CV90" s="29"/>
      <c r="CW90" s="29"/>
      <c r="CX90" s="29"/>
      <c r="CY90" s="85"/>
      <c r="CZ90" s="85"/>
      <c r="DA90" s="85"/>
      <c r="DB90" s="85"/>
    </row>
    <row r="91" spans="1:106" ht="15.75" customHeight="1">
      <c r="A91" s="15">
        <v>2018</v>
      </c>
      <c r="B91" s="41" t="s">
        <v>448</v>
      </c>
      <c r="C91" s="51" t="s">
        <v>115</v>
      </c>
      <c r="D91" s="12">
        <v>32</v>
      </c>
      <c r="E91" s="12">
        <v>96</v>
      </c>
      <c r="F91" s="12">
        <v>2</v>
      </c>
      <c r="G91" s="34" t="s">
        <v>106</v>
      </c>
      <c r="H91" s="35" t="s">
        <v>107</v>
      </c>
      <c r="I91" s="36" t="s">
        <v>99</v>
      </c>
      <c r="J91" s="35" t="s">
        <v>108</v>
      </c>
      <c r="K91" s="49">
        <v>45.8333333333333</v>
      </c>
      <c r="L91" s="50">
        <v>54.1666666666667</v>
      </c>
      <c r="M91" s="8">
        <v>226</v>
      </c>
      <c r="N91" s="8">
        <v>514</v>
      </c>
      <c r="O91" s="9">
        <v>3</v>
      </c>
      <c r="P91" s="9">
        <v>10</v>
      </c>
      <c r="Q91" s="37">
        <v>0</v>
      </c>
      <c r="R91" s="37">
        <v>0</v>
      </c>
      <c r="S91" s="9">
        <v>523</v>
      </c>
      <c r="T91" s="9">
        <v>534</v>
      </c>
      <c r="U91" s="11">
        <v>29</v>
      </c>
      <c r="V91" s="11">
        <v>42</v>
      </c>
      <c r="W91" s="9">
        <v>4.5999999999999996</v>
      </c>
      <c r="X91" s="9">
        <v>4.3</v>
      </c>
      <c r="Y91" s="11">
        <v>39</v>
      </c>
      <c r="Z91" s="11">
        <v>51</v>
      </c>
      <c r="AA91" s="9">
        <v>22</v>
      </c>
      <c r="AB91" s="9">
        <v>23</v>
      </c>
      <c r="AC91" s="10">
        <v>4.5999999999999996</v>
      </c>
      <c r="AD91" s="10">
        <v>4.2</v>
      </c>
      <c r="AE91" s="38">
        <v>102.6</v>
      </c>
      <c r="AF91" s="39">
        <v>102.6</v>
      </c>
      <c r="AG91" s="10">
        <v>44</v>
      </c>
      <c r="AH91" s="10">
        <v>38</v>
      </c>
      <c r="AI91" s="9">
        <v>1</v>
      </c>
      <c r="AJ91" s="9">
        <v>1</v>
      </c>
      <c r="AK91" s="9">
        <f t="shared" si="0"/>
        <v>0</v>
      </c>
      <c r="AL91" s="10">
        <v>4.5</v>
      </c>
      <c r="AM91" s="10">
        <v>5.3</v>
      </c>
      <c r="AN91" s="4">
        <v>8.5</v>
      </c>
      <c r="AO91" s="113">
        <v>7.8</v>
      </c>
      <c r="AP91" s="9">
        <v>83</v>
      </c>
      <c r="AQ91" s="9">
        <v>106</v>
      </c>
      <c r="AR91" s="10">
        <v>10.7</v>
      </c>
      <c r="AS91" s="10">
        <v>10.3</v>
      </c>
      <c r="AT91" s="10">
        <v>5.6</v>
      </c>
      <c r="AU91" s="10">
        <v>4.3</v>
      </c>
      <c r="AV91" s="63">
        <v>84</v>
      </c>
      <c r="AW91" s="74">
        <v>87</v>
      </c>
      <c r="AX91" s="4">
        <v>139</v>
      </c>
      <c r="AY91" s="4">
        <v>138</v>
      </c>
      <c r="AZ91" s="10">
        <v>2</v>
      </c>
      <c r="BA91" s="10">
        <v>1.8</v>
      </c>
      <c r="BB91" s="9">
        <v>102</v>
      </c>
      <c r="BC91" s="9">
        <v>103</v>
      </c>
      <c r="BD91" s="23">
        <f t="shared" ref="BD91:BE91" si="92">1.86*(AX91+AT91)+1.15*(AV91/18)+(AG91/6)+14</f>
        <v>295.65600000000001</v>
      </c>
      <c r="BE91" s="23">
        <f t="shared" si="92"/>
        <v>290.56966666666671</v>
      </c>
      <c r="BF91" s="10">
        <v>5.04</v>
      </c>
      <c r="BG91" s="10">
        <v>4.9000000000000004</v>
      </c>
      <c r="BH91" s="4">
        <v>14.4</v>
      </c>
      <c r="BI91" s="4">
        <v>14</v>
      </c>
      <c r="BJ91" s="10">
        <v>45.4</v>
      </c>
      <c r="BK91" s="10">
        <v>44.3</v>
      </c>
      <c r="BL91" s="4">
        <v>90.1</v>
      </c>
      <c r="BM91" s="4">
        <v>90.4</v>
      </c>
      <c r="BN91" s="10">
        <v>28.6</v>
      </c>
      <c r="BO91" s="10">
        <v>28.6</v>
      </c>
      <c r="BP91" s="4">
        <v>31.7</v>
      </c>
      <c r="BQ91" s="4">
        <v>31.6</v>
      </c>
      <c r="BR91" s="10">
        <v>192</v>
      </c>
      <c r="BS91" s="10">
        <v>191</v>
      </c>
      <c r="BT91" s="4">
        <v>12.8</v>
      </c>
      <c r="BU91" s="4">
        <v>12.6</v>
      </c>
      <c r="BV91" s="10">
        <v>1.2</v>
      </c>
      <c r="BW91" s="10">
        <v>0</v>
      </c>
      <c r="BX91" s="12">
        <v>6.11</v>
      </c>
      <c r="BY91" s="4">
        <v>8.1</v>
      </c>
      <c r="BZ91" s="10">
        <v>41.3</v>
      </c>
      <c r="CA91" s="10">
        <v>40</v>
      </c>
      <c r="CB91" s="12">
        <v>46.8</v>
      </c>
      <c r="CC91" s="4">
        <v>50.5</v>
      </c>
      <c r="CD91" s="10">
        <v>6.9</v>
      </c>
      <c r="CE91" s="10">
        <v>6.9</v>
      </c>
      <c r="CF91" s="12">
        <v>4.3</v>
      </c>
      <c r="CG91" s="4">
        <v>2.2000000000000002</v>
      </c>
      <c r="CH91" s="10">
        <v>0.04</v>
      </c>
      <c r="CI91" s="10">
        <v>0.4</v>
      </c>
      <c r="CJ91" s="2" t="b">
        <f t="shared" si="2"/>
        <v>0</v>
      </c>
      <c r="CK91" s="24" t="b">
        <f t="shared" si="3"/>
        <v>0</v>
      </c>
      <c r="CL91" s="4">
        <v>84.04</v>
      </c>
      <c r="CM91" s="25">
        <v>90.7</v>
      </c>
      <c r="CN91" s="25">
        <v>191</v>
      </c>
      <c r="CO91" s="4">
        <v>46.55</v>
      </c>
      <c r="CP91" s="25">
        <v>56.5</v>
      </c>
      <c r="CQ91" s="25">
        <v>54.5</v>
      </c>
      <c r="CR91" s="70">
        <v>9.56</v>
      </c>
      <c r="CS91" s="29"/>
      <c r="CT91" s="29"/>
      <c r="CU91" s="29"/>
      <c r="CV91" s="29"/>
      <c r="CW91" s="29"/>
      <c r="CX91" s="29"/>
      <c r="CY91" s="85"/>
      <c r="CZ91" s="85"/>
      <c r="DA91" s="85"/>
      <c r="DB91" s="85"/>
    </row>
    <row r="92" spans="1:106" ht="15.75" customHeight="1">
      <c r="A92" s="15">
        <v>2018</v>
      </c>
      <c r="B92" s="41" t="s">
        <v>448</v>
      </c>
      <c r="C92" s="51" t="s">
        <v>117</v>
      </c>
      <c r="D92" s="12">
        <v>28</v>
      </c>
      <c r="E92" s="12">
        <v>82</v>
      </c>
      <c r="F92" s="12">
        <v>0</v>
      </c>
      <c r="G92" s="17" t="s">
        <v>106</v>
      </c>
      <c r="H92" s="18" t="s">
        <v>98</v>
      </c>
      <c r="I92" s="19" t="s">
        <v>99</v>
      </c>
      <c r="J92" s="18" t="s">
        <v>104</v>
      </c>
      <c r="K92" s="49">
        <v>54.1666666666667</v>
      </c>
      <c r="L92" s="53">
        <v>45.8333333333333</v>
      </c>
      <c r="M92" s="8">
        <v>135</v>
      </c>
      <c r="N92" s="8">
        <v>188</v>
      </c>
      <c r="O92" s="9">
        <v>3</v>
      </c>
      <c r="P92" s="9">
        <v>3</v>
      </c>
      <c r="Q92" s="37">
        <v>0</v>
      </c>
      <c r="R92" s="37">
        <v>0</v>
      </c>
      <c r="S92" s="9">
        <v>456</v>
      </c>
      <c r="T92" s="9">
        <v>462</v>
      </c>
      <c r="U92" s="11">
        <v>26</v>
      </c>
      <c r="V92" s="11">
        <v>28</v>
      </c>
      <c r="W92" s="9">
        <v>4.3</v>
      </c>
      <c r="X92" s="9">
        <v>4.0999999999999996</v>
      </c>
      <c r="Y92" s="11">
        <v>37</v>
      </c>
      <c r="Z92" s="11">
        <v>35</v>
      </c>
      <c r="AA92" s="9">
        <v>19</v>
      </c>
      <c r="AB92" s="9">
        <v>20</v>
      </c>
      <c r="AC92" s="10">
        <v>4.4000000000000004</v>
      </c>
      <c r="AD92" s="10">
        <v>4.3</v>
      </c>
      <c r="AE92" s="38">
        <v>105.1</v>
      </c>
      <c r="AF92" s="39">
        <v>93.8</v>
      </c>
      <c r="AG92" s="10">
        <v>49</v>
      </c>
      <c r="AH92" s="10">
        <v>53</v>
      </c>
      <c r="AI92" s="9">
        <v>1</v>
      </c>
      <c r="AJ92" s="9">
        <v>1.1000000000000001</v>
      </c>
      <c r="AK92" s="9">
        <f t="shared" si="0"/>
        <v>0.10000000000000009</v>
      </c>
      <c r="AL92" s="10">
        <v>5.4</v>
      </c>
      <c r="AM92" s="10">
        <v>4.4000000000000004</v>
      </c>
      <c r="AN92" s="4">
        <v>7.2</v>
      </c>
      <c r="AO92" s="113">
        <v>7.2</v>
      </c>
      <c r="AP92" s="9">
        <v>74</v>
      </c>
      <c r="AQ92" s="9">
        <v>126</v>
      </c>
      <c r="AR92" s="10">
        <v>10.1</v>
      </c>
      <c r="AS92" s="10">
        <v>10.1</v>
      </c>
      <c r="AT92" s="10">
        <v>5.3</v>
      </c>
      <c r="AU92" s="10">
        <v>4.7</v>
      </c>
      <c r="AV92" s="63">
        <v>105</v>
      </c>
      <c r="AW92" s="74">
        <v>94</v>
      </c>
      <c r="AX92" s="4">
        <v>138</v>
      </c>
      <c r="AY92" s="4">
        <v>139</v>
      </c>
      <c r="AZ92" s="10">
        <v>2</v>
      </c>
      <c r="BA92" s="10">
        <v>1.8</v>
      </c>
      <c r="BB92" s="9">
        <v>102</v>
      </c>
      <c r="BC92" s="9">
        <v>102</v>
      </c>
      <c r="BD92" s="23">
        <f t="shared" ref="BD92:BE92" si="93">1.86*(AX92+AT92)+1.15*(AV92/18)+(AG92/6)+14</f>
        <v>295.41300000000001</v>
      </c>
      <c r="BE92" s="23">
        <f t="shared" si="93"/>
        <v>296.12088888888883</v>
      </c>
      <c r="BF92" s="10">
        <v>4.9000000000000004</v>
      </c>
      <c r="BG92" s="10">
        <v>5.0199999999999996</v>
      </c>
      <c r="BH92" s="4">
        <v>14.7</v>
      </c>
      <c r="BI92" s="4">
        <v>15</v>
      </c>
      <c r="BJ92" s="10">
        <v>44.9</v>
      </c>
      <c r="BK92" s="10">
        <v>47</v>
      </c>
      <c r="BL92" s="4">
        <v>91.6</v>
      </c>
      <c r="BM92" s="4">
        <v>93.6</v>
      </c>
      <c r="BN92" s="10">
        <v>30</v>
      </c>
      <c r="BO92" s="10">
        <v>29.9</v>
      </c>
      <c r="BP92" s="4">
        <v>32.700000000000003</v>
      </c>
      <c r="BQ92" s="4">
        <v>31.9</v>
      </c>
      <c r="BR92" s="10">
        <v>253</v>
      </c>
      <c r="BS92" s="10">
        <v>236</v>
      </c>
      <c r="BT92" s="4">
        <v>12.4</v>
      </c>
      <c r="BU92" s="4">
        <v>12.5</v>
      </c>
      <c r="BV92" s="10">
        <v>1.34</v>
      </c>
      <c r="BW92" s="10">
        <v>1.21</v>
      </c>
      <c r="BX92" s="12">
        <v>6.7</v>
      </c>
      <c r="BY92" s="4">
        <v>6.37</v>
      </c>
      <c r="BZ92" s="10">
        <v>67.2</v>
      </c>
      <c r="CA92" s="10">
        <v>50.8</v>
      </c>
      <c r="CB92" s="12">
        <v>22.2</v>
      </c>
      <c r="CC92" s="4">
        <v>33</v>
      </c>
      <c r="CD92" s="10">
        <v>7.8</v>
      </c>
      <c r="CE92" s="10">
        <v>11.9</v>
      </c>
      <c r="CF92" s="12">
        <v>2.5</v>
      </c>
      <c r="CG92" s="4">
        <v>3.8</v>
      </c>
      <c r="CH92" s="10">
        <v>0.3</v>
      </c>
      <c r="CI92" s="10">
        <v>0.5</v>
      </c>
      <c r="CJ92" s="2" t="b">
        <f t="shared" si="2"/>
        <v>0</v>
      </c>
      <c r="CK92" s="24" t="b">
        <f t="shared" si="3"/>
        <v>0</v>
      </c>
      <c r="CL92" s="4">
        <v>77.709999999999994</v>
      </c>
      <c r="CM92" s="25">
        <v>84.3</v>
      </c>
      <c r="CN92" s="25">
        <v>190</v>
      </c>
      <c r="CO92" s="4">
        <v>48.34</v>
      </c>
      <c r="CP92" s="25">
        <v>54.5</v>
      </c>
      <c r="CQ92" s="25">
        <v>50.5</v>
      </c>
      <c r="CR92" s="70">
        <v>8.24</v>
      </c>
      <c r="CS92" s="29"/>
      <c r="CT92" s="29"/>
      <c r="CU92" s="29"/>
      <c r="CV92" s="29"/>
      <c r="CW92" s="29"/>
      <c r="CX92" s="29"/>
      <c r="CY92" s="85"/>
      <c r="CZ92" s="85"/>
      <c r="DA92" s="85"/>
      <c r="DB92" s="85"/>
    </row>
    <row r="93" spans="1:106" ht="15.75" customHeight="1">
      <c r="A93" s="15">
        <v>2018</v>
      </c>
      <c r="B93" s="41" t="s">
        <v>448</v>
      </c>
      <c r="C93" s="51" t="s">
        <v>118</v>
      </c>
      <c r="D93" s="12">
        <v>26</v>
      </c>
      <c r="E93" s="12">
        <v>90</v>
      </c>
      <c r="F93" s="12">
        <v>1</v>
      </c>
      <c r="G93" s="56" t="s">
        <v>112</v>
      </c>
      <c r="H93" s="43" t="s">
        <v>112</v>
      </c>
      <c r="I93" s="42" t="s">
        <v>112</v>
      </c>
      <c r="J93" s="43" t="s">
        <v>112</v>
      </c>
      <c r="K93" s="42" t="s">
        <v>112</v>
      </c>
      <c r="L93" s="43" t="s">
        <v>112</v>
      </c>
      <c r="M93" s="8">
        <v>114</v>
      </c>
      <c r="N93" s="8">
        <v>151</v>
      </c>
      <c r="O93" s="9">
        <v>3</v>
      </c>
      <c r="P93" s="9">
        <v>9</v>
      </c>
      <c r="Q93" s="37">
        <v>0</v>
      </c>
      <c r="R93" s="37">
        <v>0</v>
      </c>
      <c r="S93" s="9">
        <v>390</v>
      </c>
      <c r="T93" s="9">
        <v>466</v>
      </c>
      <c r="U93" s="11">
        <v>21</v>
      </c>
      <c r="V93" s="11">
        <v>23</v>
      </c>
      <c r="W93" s="9">
        <v>3.9</v>
      </c>
      <c r="X93" s="9">
        <v>4.2</v>
      </c>
      <c r="Y93" s="11">
        <v>29</v>
      </c>
      <c r="Z93" s="11">
        <v>34</v>
      </c>
      <c r="AA93" s="9">
        <v>17</v>
      </c>
      <c r="AB93" s="9">
        <v>21</v>
      </c>
      <c r="AC93" s="10">
        <v>4.4000000000000004</v>
      </c>
      <c r="AD93" s="10">
        <v>4.5999999999999996</v>
      </c>
      <c r="AE93" s="38">
        <v>124.4</v>
      </c>
      <c r="AF93" s="39">
        <v>124.4</v>
      </c>
      <c r="AG93" s="10">
        <v>34</v>
      </c>
      <c r="AH93" s="10">
        <v>29</v>
      </c>
      <c r="AI93" s="9">
        <v>0.8</v>
      </c>
      <c r="AJ93" s="9">
        <v>0.8</v>
      </c>
      <c r="AK93" s="9">
        <f t="shared" si="0"/>
        <v>0</v>
      </c>
      <c r="AL93" s="10">
        <v>5.0999999999999996</v>
      </c>
      <c r="AM93" s="10">
        <v>5.8</v>
      </c>
      <c r="AN93" s="4">
        <v>7.1</v>
      </c>
      <c r="AO93" s="4">
        <v>7.5</v>
      </c>
      <c r="AP93" s="9">
        <v>66</v>
      </c>
      <c r="AQ93" s="9">
        <v>97</v>
      </c>
      <c r="AR93" s="10">
        <v>9.6</v>
      </c>
      <c r="AS93" s="10">
        <v>9.6999999999999993</v>
      </c>
      <c r="AT93" s="10">
        <v>4.4000000000000004</v>
      </c>
      <c r="AU93" s="10">
        <v>4.4000000000000004</v>
      </c>
      <c r="AV93" s="63">
        <v>72</v>
      </c>
      <c r="AW93" s="18">
        <v>84</v>
      </c>
      <c r="AX93" s="4">
        <v>140</v>
      </c>
      <c r="AY93" s="4">
        <v>140</v>
      </c>
      <c r="AZ93" s="10">
        <v>1.9</v>
      </c>
      <c r="BA93" s="10">
        <v>2.1</v>
      </c>
      <c r="BB93" s="9">
        <v>103</v>
      </c>
      <c r="BC93" s="9">
        <v>104</v>
      </c>
      <c r="BD93" s="23">
        <f t="shared" ref="BD93:BE93" si="94">1.86*(AX93+AT93)+1.15*(AV93/18)+(AG93/6)+14</f>
        <v>292.85066666666671</v>
      </c>
      <c r="BE93" s="23">
        <f t="shared" si="94"/>
        <v>292.78399999999999</v>
      </c>
      <c r="BF93" s="10">
        <v>4.68</v>
      </c>
      <c r="BG93" s="10">
        <v>4.8499999999999996</v>
      </c>
      <c r="BH93" s="4">
        <v>13.4</v>
      </c>
      <c r="BI93" s="4">
        <v>14</v>
      </c>
      <c r="BJ93" s="10">
        <v>41.4</v>
      </c>
      <c r="BK93" s="10">
        <v>43.5</v>
      </c>
      <c r="BL93" s="4">
        <v>88.5</v>
      </c>
      <c r="BM93" s="4">
        <v>89.7</v>
      </c>
      <c r="BN93" s="10">
        <v>28.6</v>
      </c>
      <c r="BO93" s="10">
        <v>28.9</v>
      </c>
      <c r="BP93" s="4">
        <v>32.4</v>
      </c>
      <c r="BQ93" s="4">
        <v>32.200000000000003</v>
      </c>
      <c r="BR93" s="10">
        <v>279</v>
      </c>
      <c r="BS93" s="10">
        <v>255</v>
      </c>
      <c r="BT93" s="4">
        <v>12.9</v>
      </c>
      <c r="BU93" s="4">
        <v>12.9</v>
      </c>
      <c r="BV93" s="10">
        <v>1.55</v>
      </c>
      <c r="BW93" s="10">
        <v>1.58</v>
      </c>
      <c r="BX93" s="12">
        <v>6.96</v>
      </c>
      <c r="BY93" s="4">
        <v>7.41</v>
      </c>
      <c r="BZ93" s="10">
        <v>52.1</v>
      </c>
      <c r="CA93" s="10">
        <v>44.6</v>
      </c>
      <c r="CB93" s="12">
        <v>31.6</v>
      </c>
      <c r="CC93" s="4">
        <v>36.200000000000003</v>
      </c>
      <c r="CD93" s="10">
        <v>9.8000000000000007</v>
      </c>
      <c r="CE93" s="10">
        <v>10.8</v>
      </c>
      <c r="CF93" s="12">
        <v>6.2</v>
      </c>
      <c r="CG93" s="4">
        <v>8</v>
      </c>
      <c r="CH93" s="10">
        <v>0.3</v>
      </c>
      <c r="CI93" s="10">
        <v>0.4</v>
      </c>
      <c r="CJ93" s="2" t="b">
        <f t="shared" si="2"/>
        <v>0</v>
      </c>
      <c r="CK93" s="24" t="b">
        <f t="shared" si="3"/>
        <v>0</v>
      </c>
      <c r="CL93" s="4">
        <v>80.25</v>
      </c>
      <c r="CM93" s="25">
        <v>92</v>
      </c>
      <c r="CN93" s="25">
        <v>174.4</v>
      </c>
      <c r="CO93" s="4">
        <v>48.49</v>
      </c>
      <c r="CP93" s="25">
        <v>55</v>
      </c>
      <c r="CQ93" s="25">
        <v>55.5</v>
      </c>
      <c r="CR93" s="70">
        <v>10.39</v>
      </c>
      <c r="CS93" s="29"/>
      <c r="CT93" s="29"/>
      <c r="CU93" s="29"/>
      <c r="CV93" s="29"/>
      <c r="CW93" s="29"/>
      <c r="CX93" s="29"/>
      <c r="CY93" s="85"/>
      <c r="CZ93" s="85"/>
      <c r="DA93" s="85"/>
      <c r="DB93" s="85"/>
    </row>
    <row r="94" spans="1:106" ht="15.75" customHeight="1">
      <c r="A94" s="15">
        <v>2018</v>
      </c>
      <c r="B94" s="41" t="s">
        <v>448</v>
      </c>
      <c r="C94" s="51" t="s">
        <v>122</v>
      </c>
      <c r="D94" s="12">
        <v>25</v>
      </c>
      <c r="E94" s="12">
        <v>85</v>
      </c>
      <c r="F94" s="12">
        <v>1</v>
      </c>
      <c r="G94" s="17" t="s">
        <v>106</v>
      </c>
      <c r="H94" s="18" t="s">
        <v>107</v>
      </c>
      <c r="I94" s="19" t="s">
        <v>103</v>
      </c>
      <c r="J94" s="18" t="s">
        <v>104</v>
      </c>
      <c r="K94" s="19">
        <v>25</v>
      </c>
      <c r="L94" s="18">
        <v>75</v>
      </c>
      <c r="M94" s="8">
        <v>145</v>
      </c>
      <c r="N94" s="8">
        <v>116</v>
      </c>
      <c r="O94" s="9">
        <v>3</v>
      </c>
      <c r="P94" s="9">
        <v>3</v>
      </c>
      <c r="Q94" s="37">
        <v>0</v>
      </c>
      <c r="R94" s="37">
        <v>0</v>
      </c>
      <c r="S94" s="9">
        <v>442</v>
      </c>
      <c r="T94" s="9">
        <v>360</v>
      </c>
      <c r="U94" s="11">
        <v>40</v>
      </c>
      <c r="V94" s="11">
        <v>29</v>
      </c>
      <c r="W94" s="9">
        <v>4.8</v>
      </c>
      <c r="X94" s="9">
        <v>4.0999999999999996</v>
      </c>
      <c r="Y94" s="11">
        <v>55</v>
      </c>
      <c r="Z94" s="11">
        <v>41</v>
      </c>
      <c r="AA94" s="9">
        <v>32</v>
      </c>
      <c r="AB94" s="9">
        <v>29</v>
      </c>
      <c r="AC94" s="10">
        <v>5.0999999999999996</v>
      </c>
      <c r="AD94" s="10">
        <v>4.8</v>
      </c>
      <c r="AE94" s="38">
        <v>106.5</v>
      </c>
      <c r="AF94" s="39">
        <v>106.5</v>
      </c>
      <c r="AG94" s="10">
        <v>36</v>
      </c>
      <c r="AH94" s="10">
        <v>30</v>
      </c>
      <c r="AI94" s="9">
        <v>1</v>
      </c>
      <c r="AJ94" s="9">
        <v>1</v>
      </c>
      <c r="AK94" s="9">
        <f t="shared" si="0"/>
        <v>0</v>
      </c>
      <c r="AL94" s="10">
        <v>5.3</v>
      </c>
      <c r="AM94" s="10">
        <v>5</v>
      </c>
      <c r="AN94" s="4">
        <v>8.3000000000000007</v>
      </c>
      <c r="AO94" s="113">
        <v>7.4</v>
      </c>
      <c r="AP94" s="9">
        <v>40</v>
      </c>
      <c r="AQ94" s="9">
        <v>54</v>
      </c>
      <c r="AR94" s="10">
        <v>10.4</v>
      </c>
      <c r="AS94" s="10">
        <v>9.9</v>
      </c>
      <c r="AT94" s="10">
        <v>4.4000000000000004</v>
      </c>
      <c r="AU94" s="10">
        <v>4.5</v>
      </c>
      <c r="AV94" s="63">
        <v>59</v>
      </c>
      <c r="AW94" s="74">
        <v>90</v>
      </c>
      <c r="AX94" s="4">
        <v>141</v>
      </c>
      <c r="AY94" s="4">
        <v>140</v>
      </c>
      <c r="AZ94" s="10">
        <v>2.2000000000000002</v>
      </c>
      <c r="BA94" s="10">
        <v>2.2000000000000002</v>
      </c>
      <c r="BB94" s="9">
        <v>103</v>
      </c>
      <c r="BC94" s="9">
        <v>101</v>
      </c>
      <c r="BD94" s="23">
        <f t="shared" ref="BD94:BE94" si="95">1.86*(AX94+AT94)+1.15*(AV94/18)+(AG94/6)+14</f>
        <v>294.21344444444446</v>
      </c>
      <c r="BE94" s="23">
        <f t="shared" si="95"/>
        <v>293.52000000000004</v>
      </c>
      <c r="BF94" s="10">
        <v>4.93</v>
      </c>
      <c r="BG94" s="10">
        <v>4.62</v>
      </c>
      <c r="BH94" s="4">
        <v>14</v>
      </c>
      <c r="BI94" s="4">
        <v>13.3</v>
      </c>
      <c r="BJ94" s="10">
        <v>42.5</v>
      </c>
      <c r="BK94" s="10">
        <v>40.5</v>
      </c>
      <c r="BL94" s="4">
        <v>86.2</v>
      </c>
      <c r="BM94" s="4">
        <v>87.7</v>
      </c>
      <c r="BN94" s="10">
        <v>28.4</v>
      </c>
      <c r="BO94" s="10">
        <v>28.8</v>
      </c>
      <c r="BP94" s="4">
        <v>32.9</v>
      </c>
      <c r="BQ94" s="4">
        <v>32.799999999999997</v>
      </c>
      <c r="BR94" s="10">
        <v>289</v>
      </c>
      <c r="BS94" s="10">
        <v>293</v>
      </c>
      <c r="BT94" s="4">
        <v>12.9</v>
      </c>
      <c r="BU94" s="4">
        <v>12.8</v>
      </c>
      <c r="BV94" s="10">
        <v>1.35</v>
      </c>
      <c r="BW94" s="10">
        <v>1.25</v>
      </c>
      <c r="BX94" s="12">
        <v>6.56</v>
      </c>
      <c r="BY94" s="4">
        <v>8.9</v>
      </c>
      <c r="BZ94" s="10">
        <v>58.3</v>
      </c>
      <c r="CA94" s="10">
        <v>59.8</v>
      </c>
      <c r="CB94" s="12">
        <v>26.2</v>
      </c>
      <c r="CC94" s="4">
        <v>29.7</v>
      </c>
      <c r="CD94" s="10">
        <v>8.6999999999999993</v>
      </c>
      <c r="CE94" s="10">
        <v>6.7</v>
      </c>
      <c r="CF94" s="12">
        <v>6.3</v>
      </c>
      <c r="CG94" s="4">
        <v>3.6</v>
      </c>
      <c r="CH94" s="10">
        <v>0.5</v>
      </c>
      <c r="CI94" s="10">
        <v>0.2</v>
      </c>
      <c r="CJ94" s="2" t="b">
        <f t="shared" si="2"/>
        <v>0</v>
      </c>
      <c r="CK94" s="24" t="b">
        <f t="shared" si="3"/>
        <v>0</v>
      </c>
      <c r="CL94" s="4">
        <v>80</v>
      </c>
      <c r="CM94" s="25">
        <v>85.7</v>
      </c>
      <c r="CN94" s="25">
        <v>185</v>
      </c>
      <c r="CO94" s="4">
        <v>50.84</v>
      </c>
      <c r="CP94" s="25">
        <v>50</v>
      </c>
      <c r="CQ94" s="25">
        <v>50</v>
      </c>
      <c r="CR94" s="70">
        <v>7.22</v>
      </c>
      <c r="CS94" s="29"/>
      <c r="CT94" s="29"/>
      <c r="CU94" s="29"/>
      <c r="CV94" s="29"/>
      <c r="CW94" s="29"/>
      <c r="CX94" s="29"/>
      <c r="CY94" s="85"/>
      <c r="CZ94" s="85"/>
      <c r="DA94" s="85"/>
      <c r="DB94" s="85"/>
    </row>
    <row r="95" spans="1:106" ht="15.75" customHeight="1">
      <c r="A95" s="15">
        <v>2018</v>
      </c>
      <c r="B95" s="41" t="s">
        <v>448</v>
      </c>
      <c r="C95" s="51" t="s">
        <v>123</v>
      </c>
      <c r="D95" s="12">
        <v>28</v>
      </c>
      <c r="E95" s="12">
        <v>77</v>
      </c>
      <c r="F95" s="12">
        <v>2</v>
      </c>
      <c r="G95" s="61" t="s">
        <v>102</v>
      </c>
      <c r="H95" s="18" t="s">
        <v>98</v>
      </c>
      <c r="I95" s="19" t="s">
        <v>99</v>
      </c>
      <c r="J95" s="18" t="s">
        <v>104</v>
      </c>
      <c r="K95" s="19">
        <v>212.5</v>
      </c>
      <c r="L95" s="18">
        <v>-112.5</v>
      </c>
      <c r="M95" s="8">
        <v>51</v>
      </c>
      <c r="N95" s="8">
        <v>113</v>
      </c>
      <c r="O95" s="9">
        <v>3</v>
      </c>
      <c r="P95" s="9">
        <v>3</v>
      </c>
      <c r="Q95" s="37">
        <v>0</v>
      </c>
      <c r="R95" s="37">
        <v>0</v>
      </c>
      <c r="S95" s="9">
        <v>382</v>
      </c>
      <c r="T95" s="9">
        <v>415</v>
      </c>
      <c r="U95" s="11">
        <v>21</v>
      </c>
      <c r="V95" s="11">
        <v>32</v>
      </c>
      <c r="W95" s="9">
        <v>4.0999999999999996</v>
      </c>
      <c r="X95" s="9">
        <v>4.2</v>
      </c>
      <c r="Y95" s="11">
        <v>33</v>
      </c>
      <c r="Z95" s="11">
        <v>49</v>
      </c>
      <c r="AA95" s="9">
        <v>38</v>
      </c>
      <c r="AB95" s="9">
        <v>52</v>
      </c>
      <c r="AC95" s="10">
        <v>6.3</v>
      </c>
      <c r="AD95" s="10">
        <v>5</v>
      </c>
      <c r="AE95" s="38">
        <v>118.6</v>
      </c>
      <c r="AF95" s="39">
        <v>122.9</v>
      </c>
      <c r="AG95" s="10">
        <v>35</v>
      </c>
      <c r="AH95" s="10">
        <v>45</v>
      </c>
      <c r="AI95" s="9">
        <v>0.9</v>
      </c>
      <c r="AJ95" s="9">
        <v>0.8</v>
      </c>
      <c r="AK95" s="9">
        <f t="shared" si="0"/>
        <v>0</v>
      </c>
      <c r="AL95" s="10">
        <v>5.0999999999999996</v>
      </c>
      <c r="AM95" s="10">
        <v>4.4000000000000004</v>
      </c>
      <c r="AN95" s="4">
        <v>7.1</v>
      </c>
      <c r="AO95" s="4">
        <v>7.1</v>
      </c>
      <c r="AP95" s="9">
        <v>85</v>
      </c>
      <c r="AQ95" s="9">
        <v>150</v>
      </c>
      <c r="AR95" s="10">
        <v>9.9</v>
      </c>
      <c r="AS95" s="10">
        <v>10.199999999999999</v>
      </c>
      <c r="AT95" s="10">
        <v>4.5</v>
      </c>
      <c r="AU95" s="10">
        <v>4.4000000000000004</v>
      </c>
      <c r="AV95" s="63">
        <v>91</v>
      </c>
      <c r="AW95" s="74">
        <v>99</v>
      </c>
      <c r="AX95" s="4">
        <v>140</v>
      </c>
      <c r="AY95" s="4">
        <v>140</v>
      </c>
      <c r="AZ95" s="10">
        <v>2</v>
      </c>
      <c r="BA95" s="10">
        <v>1.9</v>
      </c>
      <c r="BB95" s="9">
        <v>103</v>
      </c>
      <c r="BC95" s="9">
        <v>104</v>
      </c>
      <c r="BD95" s="23">
        <f t="shared" ref="BD95:BE95" si="96">1.86*(AX95+AT95)+1.15*(AV95/18)+(AG95/6)+14</f>
        <v>294.41722222222222</v>
      </c>
      <c r="BE95" s="23">
        <f t="shared" si="96"/>
        <v>296.40899999999999</v>
      </c>
      <c r="BF95" s="10">
        <v>4.55</v>
      </c>
      <c r="BG95" s="10">
        <v>4.5</v>
      </c>
      <c r="BH95" s="4">
        <v>13.9</v>
      </c>
      <c r="BI95" s="4">
        <v>13.6</v>
      </c>
      <c r="BJ95" s="10">
        <v>41.9</v>
      </c>
      <c r="BK95" s="10">
        <v>42</v>
      </c>
      <c r="BL95" s="4">
        <v>92.1</v>
      </c>
      <c r="BM95" s="4">
        <v>93.3</v>
      </c>
      <c r="BN95" s="10">
        <v>30.5</v>
      </c>
      <c r="BO95" s="10">
        <v>30.2</v>
      </c>
      <c r="BP95" s="4">
        <v>33.200000000000003</v>
      </c>
      <c r="BQ95" s="4">
        <v>32.4</v>
      </c>
      <c r="BR95" s="10">
        <v>196</v>
      </c>
      <c r="BS95" s="10">
        <v>197</v>
      </c>
      <c r="BT95" s="4">
        <v>13</v>
      </c>
      <c r="BU95" s="4">
        <v>12.9</v>
      </c>
      <c r="BV95" s="10">
        <v>1.86</v>
      </c>
      <c r="BW95" s="10">
        <v>1.58</v>
      </c>
      <c r="BX95" s="12">
        <v>8.1199999999999992</v>
      </c>
      <c r="BY95" s="4">
        <v>15.11</v>
      </c>
      <c r="BZ95" s="10">
        <v>65.099999999999994</v>
      </c>
      <c r="CA95" s="10">
        <v>77.3</v>
      </c>
      <c r="CB95" s="12">
        <v>26</v>
      </c>
      <c r="CC95" s="4">
        <v>15.1</v>
      </c>
      <c r="CD95" s="10">
        <v>7.8</v>
      </c>
      <c r="CE95" s="10">
        <v>7.4</v>
      </c>
      <c r="CF95" s="12">
        <v>1</v>
      </c>
      <c r="CG95" s="4">
        <v>0.1</v>
      </c>
      <c r="CH95" s="10">
        <v>0.1</v>
      </c>
      <c r="CI95" s="10">
        <v>0.1</v>
      </c>
      <c r="CJ95" s="2" t="b">
        <f t="shared" si="2"/>
        <v>0</v>
      </c>
      <c r="CK95" s="24" t="b">
        <f t="shared" si="3"/>
        <v>0</v>
      </c>
      <c r="CL95" s="4">
        <v>69.06</v>
      </c>
      <c r="CM95" s="25">
        <v>78.599999999999994</v>
      </c>
      <c r="CN95" s="25">
        <v>179</v>
      </c>
      <c r="CO95" s="4">
        <v>51.18</v>
      </c>
      <c r="CP95" s="25">
        <v>50</v>
      </c>
      <c r="CQ95" s="25">
        <v>44</v>
      </c>
      <c r="CR95" s="70">
        <v>9.9700000000000006</v>
      </c>
      <c r="CS95" s="29"/>
      <c r="CT95" s="29"/>
      <c r="CU95" s="29"/>
      <c r="CV95" s="29"/>
      <c r="CW95" s="29"/>
      <c r="CX95" s="29"/>
      <c r="CY95" s="85"/>
      <c r="CZ95" s="85"/>
      <c r="DA95" s="85"/>
      <c r="DB95" s="85"/>
    </row>
    <row r="96" spans="1:106" ht="15.75" customHeight="1">
      <c r="A96" s="15">
        <v>2018</v>
      </c>
      <c r="B96" s="41" t="s">
        <v>448</v>
      </c>
      <c r="C96" s="51" t="s">
        <v>124</v>
      </c>
      <c r="D96" s="12">
        <v>29</v>
      </c>
      <c r="E96" s="12">
        <v>80</v>
      </c>
      <c r="F96" s="12">
        <v>1</v>
      </c>
      <c r="G96" s="56" t="s">
        <v>112</v>
      </c>
      <c r="H96" s="43" t="s">
        <v>112</v>
      </c>
      <c r="I96" s="42" t="s">
        <v>112</v>
      </c>
      <c r="J96" s="43" t="s">
        <v>112</v>
      </c>
      <c r="K96" s="42" t="s">
        <v>112</v>
      </c>
      <c r="L96" s="63" t="s">
        <v>112</v>
      </c>
      <c r="M96" s="8">
        <v>186</v>
      </c>
      <c r="N96" s="8">
        <v>195</v>
      </c>
      <c r="O96" s="9">
        <v>3</v>
      </c>
      <c r="P96" s="9">
        <v>3</v>
      </c>
      <c r="Q96" s="37">
        <v>0</v>
      </c>
      <c r="R96" s="37">
        <v>0</v>
      </c>
      <c r="S96" s="9">
        <v>634</v>
      </c>
      <c r="T96" s="9">
        <v>552</v>
      </c>
      <c r="U96" s="11">
        <v>32</v>
      </c>
      <c r="V96" s="11">
        <v>34</v>
      </c>
      <c r="W96" s="9">
        <v>4.0999999999999996</v>
      </c>
      <c r="X96" s="9">
        <v>4.2</v>
      </c>
      <c r="Y96" s="11">
        <v>26</v>
      </c>
      <c r="Z96" s="11">
        <v>30</v>
      </c>
      <c r="AA96" s="9">
        <v>21</v>
      </c>
      <c r="AB96" s="9">
        <v>21</v>
      </c>
      <c r="AC96" s="10">
        <v>3.8</v>
      </c>
      <c r="AD96" s="10">
        <v>4.5999999999999996</v>
      </c>
      <c r="AE96" s="38">
        <v>122.9</v>
      </c>
      <c r="AF96" s="39">
        <v>118.6</v>
      </c>
      <c r="AG96" s="10">
        <v>33</v>
      </c>
      <c r="AH96" s="10">
        <v>43</v>
      </c>
      <c r="AI96" s="9">
        <v>0.8</v>
      </c>
      <c r="AJ96" s="9">
        <v>0.9</v>
      </c>
      <c r="AK96" s="9">
        <f t="shared" si="0"/>
        <v>9.9999999999999978E-2</v>
      </c>
      <c r="AL96" s="10">
        <v>4.7</v>
      </c>
      <c r="AM96" s="10">
        <v>4.5</v>
      </c>
      <c r="AN96" s="4">
        <v>7.2</v>
      </c>
      <c r="AO96" s="4">
        <v>7.2</v>
      </c>
      <c r="AP96" s="9">
        <v>54</v>
      </c>
      <c r="AQ96" s="9">
        <v>98</v>
      </c>
      <c r="AR96" s="10">
        <v>9.6999999999999993</v>
      </c>
      <c r="AS96" s="10">
        <v>9.8000000000000007</v>
      </c>
      <c r="AT96" s="10">
        <v>4.5999999999999996</v>
      </c>
      <c r="AU96" s="10">
        <v>4.0999999999999996</v>
      </c>
      <c r="AV96" s="63">
        <v>71</v>
      </c>
      <c r="AW96" s="74">
        <v>91</v>
      </c>
      <c r="AX96" s="4">
        <v>139</v>
      </c>
      <c r="AY96" s="4">
        <v>139</v>
      </c>
      <c r="AZ96" s="10">
        <v>2.1</v>
      </c>
      <c r="BA96" s="10">
        <v>2</v>
      </c>
      <c r="BB96" s="9">
        <v>100</v>
      </c>
      <c r="BC96" s="9">
        <v>101</v>
      </c>
      <c r="BD96" s="23">
        <f t="shared" ref="BD96:BE96" si="97">1.86*(AX96+AT96)+1.15*(AV96/18)+(AG96/6)+14</f>
        <v>291.1321111111111</v>
      </c>
      <c r="BE96" s="23">
        <f t="shared" si="97"/>
        <v>293.14655555555555</v>
      </c>
      <c r="BF96" s="10">
        <v>4.6900000000000004</v>
      </c>
      <c r="BG96" s="10">
        <v>4.63</v>
      </c>
      <c r="BH96" s="4">
        <v>13.7</v>
      </c>
      <c r="BI96" s="4">
        <v>13.5</v>
      </c>
      <c r="BJ96" s="10">
        <v>42.9</v>
      </c>
      <c r="BK96" s="10">
        <v>43.4</v>
      </c>
      <c r="BL96" s="4">
        <v>91.5</v>
      </c>
      <c r="BM96" s="4">
        <v>93.7</v>
      </c>
      <c r="BN96" s="10">
        <v>29.2</v>
      </c>
      <c r="BO96" s="10">
        <v>29.2</v>
      </c>
      <c r="BP96" s="4">
        <v>31.9</v>
      </c>
      <c r="BQ96" s="4">
        <v>31.1</v>
      </c>
      <c r="BR96" s="10">
        <v>258</v>
      </c>
      <c r="BS96" s="10">
        <v>250</v>
      </c>
      <c r="BT96" s="4">
        <v>13.6</v>
      </c>
      <c r="BU96" s="4">
        <v>13.6</v>
      </c>
      <c r="BV96" s="10">
        <v>1</v>
      </c>
      <c r="BW96" s="10">
        <v>0.91</v>
      </c>
      <c r="BX96" s="12">
        <v>7.23</v>
      </c>
      <c r="BY96" s="4">
        <v>6.62</v>
      </c>
      <c r="BZ96" s="10">
        <v>66.400000000000006</v>
      </c>
      <c r="CA96" s="10">
        <v>63.5</v>
      </c>
      <c r="CB96" s="12">
        <v>26</v>
      </c>
      <c r="CC96" s="4">
        <v>26.4</v>
      </c>
      <c r="CD96" s="10">
        <v>6.2</v>
      </c>
      <c r="CE96" s="10">
        <v>8</v>
      </c>
      <c r="CF96" s="12">
        <v>1</v>
      </c>
      <c r="CG96" s="4">
        <v>1.8</v>
      </c>
      <c r="CH96" s="10">
        <v>0.4</v>
      </c>
      <c r="CI96" s="10">
        <v>0.3</v>
      </c>
      <c r="CJ96" s="2" t="b">
        <f t="shared" si="2"/>
        <v>0</v>
      </c>
      <c r="CK96" s="24" t="b">
        <f t="shared" si="3"/>
        <v>0</v>
      </c>
      <c r="CL96" s="4">
        <v>70.709999999999994</v>
      </c>
      <c r="CM96" s="25">
        <v>81.5</v>
      </c>
      <c r="CN96" s="25">
        <v>175</v>
      </c>
      <c r="CO96" s="4">
        <v>47.46</v>
      </c>
      <c r="CP96" s="25">
        <v>49.5</v>
      </c>
      <c r="CQ96" s="25">
        <v>41</v>
      </c>
      <c r="CR96" s="70">
        <v>11.47</v>
      </c>
      <c r="CS96" s="29"/>
      <c r="CT96" s="29"/>
      <c r="CU96" s="29"/>
      <c r="CV96" s="29"/>
      <c r="CW96" s="29"/>
      <c r="CX96" s="29"/>
      <c r="CY96" s="85"/>
      <c r="CZ96" s="85"/>
      <c r="DA96" s="85"/>
      <c r="DB96" s="85"/>
    </row>
    <row r="97" spans="1:106" ht="15.75" customHeight="1">
      <c r="A97" s="15">
        <v>2018</v>
      </c>
      <c r="B97" s="41" t="s">
        <v>448</v>
      </c>
      <c r="C97" s="51" t="s">
        <v>126</v>
      </c>
      <c r="D97" s="12">
        <v>29</v>
      </c>
      <c r="E97" s="12">
        <v>83</v>
      </c>
      <c r="F97" s="12">
        <v>0</v>
      </c>
      <c r="G97" s="68" t="s">
        <v>112</v>
      </c>
      <c r="H97" s="69" t="s">
        <v>112</v>
      </c>
      <c r="I97" s="69" t="s">
        <v>112</v>
      </c>
      <c r="J97" s="69" t="s">
        <v>112</v>
      </c>
      <c r="K97" s="69" t="s">
        <v>112</v>
      </c>
      <c r="L97" s="69" t="s">
        <v>112</v>
      </c>
      <c r="M97" s="8">
        <v>53</v>
      </c>
      <c r="N97" s="8">
        <v>82</v>
      </c>
      <c r="O97" s="9">
        <v>3</v>
      </c>
      <c r="P97" s="9">
        <v>3</v>
      </c>
      <c r="Q97" s="37">
        <v>0</v>
      </c>
      <c r="R97" s="37">
        <v>0</v>
      </c>
      <c r="S97" s="9">
        <v>276</v>
      </c>
      <c r="T97" s="9">
        <v>318</v>
      </c>
      <c r="U97" s="11">
        <v>17</v>
      </c>
      <c r="V97" s="11">
        <v>18</v>
      </c>
      <c r="W97" s="9">
        <v>4.3</v>
      </c>
      <c r="X97" s="9">
        <v>4.3</v>
      </c>
      <c r="Y97" s="11">
        <v>27</v>
      </c>
      <c r="Z97" s="11">
        <v>28</v>
      </c>
      <c r="AA97" s="9">
        <v>19</v>
      </c>
      <c r="AB97" s="9">
        <v>24</v>
      </c>
      <c r="AC97" s="10">
        <v>5.2</v>
      </c>
      <c r="AD97" s="10">
        <v>5.0999999999999996</v>
      </c>
      <c r="AE97" s="38">
        <v>117.8</v>
      </c>
      <c r="AF97" s="39">
        <v>117.8</v>
      </c>
      <c r="AG97" s="10">
        <v>32</v>
      </c>
      <c r="AH97" s="10">
        <v>38</v>
      </c>
      <c r="AI97" s="9">
        <v>0.9</v>
      </c>
      <c r="AJ97" s="9">
        <v>0.9</v>
      </c>
      <c r="AK97" s="9">
        <f t="shared" si="0"/>
        <v>0</v>
      </c>
      <c r="AL97" s="10">
        <v>5.8</v>
      </c>
      <c r="AM97" s="10">
        <v>5.3</v>
      </c>
      <c r="AN97" s="4">
        <v>7.3</v>
      </c>
      <c r="AO97" s="4">
        <v>7.6</v>
      </c>
      <c r="AP97" s="9">
        <v>78</v>
      </c>
      <c r="AQ97" s="9">
        <v>119</v>
      </c>
      <c r="AR97" s="10">
        <v>9.6</v>
      </c>
      <c r="AS97" s="10">
        <v>10.3</v>
      </c>
      <c r="AT97" s="10">
        <v>4.4000000000000004</v>
      </c>
      <c r="AU97" s="10">
        <v>4.9000000000000004</v>
      </c>
      <c r="AV97" s="63">
        <v>95</v>
      </c>
      <c r="AW97" s="18">
        <v>90</v>
      </c>
      <c r="AX97" s="4">
        <v>140</v>
      </c>
      <c r="AY97" s="4">
        <v>141</v>
      </c>
      <c r="AZ97" s="10">
        <v>2.1</v>
      </c>
      <c r="BA97" s="10">
        <v>2.2000000000000002</v>
      </c>
      <c r="BB97" s="9">
        <v>103</v>
      </c>
      <c r="BC97" s="9">
        <v>101</v>
      </c>
      <c r="BD97" s="23">
        <f t="shared" ref="BD97:BE97" si="98">1.86*(AX97+AT97)+1.15*(AV97/18)+(AG97/6)+14</f>
        <v>293.98677777777777</v>
      </c>
      <c r="BE97" s="23">
        <f t="shared" si="98"/>
        <v>297.45733333333334</v>
      </c>
      <c r="BF97" s="10">
        <v>4.51</v>
      </c>
      <c r="BG97" s="10">
        <v>4.76</v>
      </c>
      <c r="BH97" s="4">
        <v>13.1</v>
      </c>
      <c r="BI97" s="4">
        <v>13.9</v>
      </c>
      <c r="BJ97" s="10">
        <v>40.700000000000003</v>
      </c>
      <c r="BK97" s="10">
        <v>43.1</v>
      </c>
      <c r="BL97" s="4">
        <v>90.2</v>
      </c>
      <c r="BM97" s="4">
        <v>90.5</v>
      </c>
      <c r="BN97" s="10">
        <v>29</v>
      </c>
      <c r="BO97" s="10">
        <v>29.2</v>
      </c>
      <c r="BP97" s="4">
        <v>32.200000000000003</v>
      </c>
      <c r="BQ97" s="4">
        <v>32.299999999999997</v>
      </c>
      <c r="BR97" s="10">
        <v>278</v>
      </c>
      <c r="BS97" s="10">
        <v>303</v>
      </c>
      <c r="BT97" s="4">
        <v>12.9</v>
      </c>
      <c r="BU97" s="4">
        <v>12.6</v>
      </c>
      <c r="BV97" s="10">
        <v>1.19</v>
      </c>
      <c r="BW97" s="10">
        <v>1.1599999999999999</v>
      </c>
      <c r="BX97" s="12">
        <v>7.82</v>
      </c>
      <c r="BY97" s="4">
        <v>8.4</v>
      </c>
      <c r="BZ97" s="10">
        <v>60.1</v>
      </c>
      <c r="CA97" s="10">
        <v>54.5</v>
      </c>
      <c r="CB97" s="12">
        <v>26.9</v>
      </c>
      <c r="CC97" s="4">
        <v>35.1</v>
      </c>
      <c r="CD97" s="10">
        <v>10.4</v>
      </c>
      <c r="CE97" s="10">
        <v>8.3000000000000007</v>
      </c>
      <c r="CF97" s="12">
        <v>2.2000000000000002</v>
      </c>
      <c r="CG97" s="4">
        <v>1.7</v>
      </c>
      <c r="CH97" s="10">
        <v>0.4</v>
      </c>
      <c r="CI97" s="10">
        <v>0.4</v>
      </c>
      <c r="CJ97" s="2" t="b">
        <f t="shared" si="2"/>
        <v>0</v>
      </c>
      <c r="CK97" s="24" t="b">
        <f t="shared" si="3"/>
        <v>0</v>
      </c>
      <c r="CL97" s="4">
        <v>73.13</v>
      </c>
      <c r="CM97" s="25">
        <v>81.900000000000006</v>
      </c>
      <c r="CN97" s="25">
        <v>180.5</v>
      </c>
      <c r="CO97" s="4">
        <v>49.51</v>
      </c>
      <c r="CP97" s="25">
        <v>44.5</v>
      </c>
      <c r="CQ97" s="25">
        <v>46.5</v>
      </c>
      <c r="CR97" s="70">
        <v>11.1</v>
      </c>
      <c r="CS97" s="29"/>
      <c r="CT97" s="29"/>
      <c r="CU97" s="29"/>
      <c r="CV97" s="29"/>
      <c r="CW97" s="29"/>
      <c r="CX97" s="29"/>
      <c r="CY97" s="85"/>
      <c r="CZ97" s="85"/>
      <c r="DA97" s="85"/>
      <c r="DB97" s="85"/>
    </row>
    <row r="98" spans="1:106" ht="15.75" customHeight="1">
      <c r="A98" s="15">
        <v>2018</v>
      </c>
      <c r="B98" s="41" t="s">
        <v>448</v>
      </c>
      <c r="C98" s="51" t="s">
        <v>127</v>
      </c>
      <c r="D98" s="12">
        <v>28</v>
      </c>
      <c r="E98" s="12">
        <v>81</v>
      </c>
      <c r="F98" s="12">
        <v>1</v>
      </c>
      <c r="G98" s="68" t="s">
        <v>112</v>
      </c>
      <c r="H98" s="69" t="s">
        <v>112</v>
      </c>
      <c r="I98" s="69" t="s">
        <v>112</v>
      </c>
      <c r="J98" s="69" t="s">
        <v>112</v>
      </c>
      <c r="K98" s="69" t="s">
        <v>112</v>
      </c>
      <c r="L98" s="69" t="s">
        <v>112</v>
      </c>
      <c r="M98" s="8">
        <v>53</v>
      </c>
      <c r="N98" s="8">
        <v>110</v>
      </c>
      <c r="O98" s="9">
        <v>3</v>
      </c>
      <c r="P98" s="9">
        <v>3</v>
      </c>
      <c r="Q98" s="37">
        <v>0</v>
      </c>
      <c r="R98" s="37">
        <v>0</v>
      </c>
      <c r="S98" s="9">
        <v>367</v>
      </c>
      <c r="T98" s="9">
        <v>437</v>
      </c>
      <c r="U98" s="11">
        <v>20</v>
      </c>
      <c r="V98" s="11">
        <v>27</v>
      </c>
      <c r="W98" s="9">
        <v>4.2</v>
      </c>
      <c r="X98" s="9">
        <v>4.2</v>
      </c>
      <c r="Y98" s="11">
        <v>16</v>
      </c>
      <c r="Z98" s="11">
        <v>22</v>
      </c>
      <c r="AA98" s="9">
        <v>11</v>
      </c>
      <c r="AB98" s="9">
        <v>16</v>
      </c>
      <c r="AC98" s="10">
        <v>6.3</v>
      </c>
      <c r="AD98" s="10">
        <v>6.6</v>
      </c>
      <c r="AE98" s="38">
        <v>104.5</v>
      </c>
      <c r="AF98" s="39">
        <v>104.5</v>
      </c>
      <c r="AG98" s="10">
        <v>25</v>
      </c>
      <c r="AH98" s="10">
        <v>42</v>
      </c>
      <c r="AI98" s="9">
        <v>1</v>
      </c>
      <c r="AJ98" s="9">
        <v>1</v>
      </c>
      <c r="AK98" s="9">
        <f t="shared" si="0"/>
        <v>0</v>
      </c>
      <c r="AL98" s="10">
        <v>4.3</v>
      </c>
      <c r="AM98" s="10">
        <v>4.5</v>
      </c>
      <c r="AN98" s="4">
        <v>7.6</v>
      </c>
      <c r="AO98" s="4">
        <v>7.9</v>
      </c>
      <c r="AP98" s="9">
        <v>90</v>
      </c>
      <c r="AQ98" s="9">
        <v>107</v>
      </c>
      <c r="AR98" s="10">
        <v>9.6999999999999993</v>
      </c>
      <c r="AS98" s="10">
        <v>10</v>
      </c>
      <c r="AT98" s="10">
        <v>4.9000000000000004</v>
      </c>
      <c r="AU98" s="10">
        <v>4.5999999999999996</v>
      </c>
      <c r="AV98" s="63">
        <v>76</v>
      </c>
      <c r="AW98" s="74">
        <v>95</v>
      </c>
      <c r="AX98" s="4">
        <v>140</v>
      </c>
      <c r="AY98" s="4">
        <v>140</v>
      </c>
      <c r="AZ98" s="10">
        <v>2.1</v>
      </c>
      <c r="BA98" s="10">
        <v>2.2000000000000002</v>
      </c>
      <c r="BB98" s="9">
        <v>102</v>
      </c>
      <c r="BC98" s="9">
        <v>102</v>
      </c>
      <c r="BD98" s="23">
        <f t="shared" ref="BD98:BE98" si="99">1.86*(AX98+AT98)+1.15*(AV98/18)+(AG98/6)+14</f>
        <v>292.53622222222225</v>
      </c>
      <c r="BE98" s="23">
        <f t="shared" si="99"/>
        <v>296.02544444444447</v>
      </c>
      <c r="BF98" s="10">
        <v>4.6399999999999997</v>
      </c>
      <c r="BG98" s="10">
        <v>4.76</v>
      </c>
      <c r="BH98" s="4">
        <v>13</v>
      </c>
      <c r="BI98" s="4">
        <v>13.4</v>
      </c>
      <c r="BJ98" s="10">
        <v>41</v>
      </c>
      <c r="BK98" s="10">
        <v>42.7</v>
      </c>
      <c r="BL98" s="4">
        <v>88.4</v>
      </c>
      <c r="BM98" s="4">
        <v>89.7</v>
      </c>
      <c r="BN98" s="10">
        <v>28</v>
      </c>
      <c r="BO98" s="10">
        <v>28.2</v>
      </c>
      <c r="BP98" s="4">
        <v>31.7</v>
      </c>
      <c r="BQ98" s="4">
        <v>31.4</v>
      </c>
      <c r="BR98" s="10">
        <v>246</v>
      </c>
      <c r="BS98" s="10">
        <v>283</v>
      </c>
      <c r="BT98" s="4">
        <v>13.9</v>
      </c>
      <c r="BU98" s="4">
        <v>13.8</v>
      </c>
      <c r="BV98" s="10">
        <v>1.68</v>
      </c>
      <c r="BW98" s="10">
        <v>1.37</v>
      </c>
      <c r="BX98" s="12">
        <v>5.09</v>
      </c>
      <c r="BY98" s="4">
        <v>7.39</v>
      </c>
      <c r="BZ98" s="10">
        <v>56.4</v>
      </c>
      <c r="CA98" s="10">
        <v>59.2</v>
      </c>
      <c r="CB98" s="12">
        <v>32</v>
      </c>
      <c r="CC98" s="4">
        <v>30.9</v>
      </c>
      <c r="CD98" s="10">
        <v>9.6</v>
      </c>
      <c r="CE98" s="10">
        <v>8.4</v>
      </c>
      <c r="CF98" s="12">
        <v>1.6</v>
      </c>
      <c r="CG98" s="4">
        <v>1.2</v>
      </c>
      <c r="CH98" s="10">
        <v>0.4</v>
      </c>
      <c r="CI98" s="10">
        <v>0.3</v>
      </c>
      <c r="CJ98" s="2" t="b">
        <f t="shared" si="2"/>
        <v>0</v>
      </c>
      <c r="CK98" s="24" t="b">
        <f t="shared" si="3"/>
        <v>0</v>
      </c>
      <c r="CL98" s="4">
        <v>71</v>
      </c>
      <c r="CM98" s="25">
        <v>81.099999999999994</v>
      </c>
      <c r="CN98" s="25">
        <v>178</v>
      </c>
      <c r="CO98" s="4">
        <v>50.57</v>
      </c>
      <c r="CP98" s="25">
        <v>45.5</v>
      </c>
      <c r="CQ98" s="25">
        <v>43</v>
      </c>
      <c r="CR98" s="70">
        <v>11.29</v>
      </c>
      <c r="CS98" s="29"/>
      <c r="CT98" s="29"/>
      <c r="CU98" s="29"/>
      <c r="CV98" s="29"/>
      <c r="CW98" s="29"/>
      <c r="CX98" s="29"/>
      <c r="CY98" s="85"/>
      <c r="CZ98" s="85"/>
      <c r="DA98" s="85"/>
      <c r="DB98" s="85"/>
    </row>
    <row r="99" spans="1:106" ht="15.75" customHeight="1">
      <c r="A99" s="15">
        <v>2018</v>
      </c>
      <c r="B99" s="41" t="s">
        <v>448</v>
      </c>
      <c r="C99" s="51" t="s">
        <v>128</v>
      </c>
      <c r="D99" s="12">
        <v>26</v>
      </c>
      <c r="E99" s="12">
        <v>68</v>
      </c>
      <c r="F99" s="12">
        <v>1</v>
      </c>
      <c r="G99" s="68" t="s">
        <v>112</v>
      </c>
      <c r="H99" s="69" t="s">
        <v>112</v>
      </c>
      <c r="I99" s="69" t="s">
        <v>112</v>
      </c>
      <c r="J99" s="69" t="s">
        <v>112</v>
      </c>
      <c r="K99" s="69" t="s">
        <v>112</v>
      </c>
      <c r="L99" s="69" t="s">
        <v>112</v>
      </c>
      <c r="M99" s="8">
        <v>53</v>
      </c>
      <c r="N99" s="8">
        <v>312</v>
      </c>
      <c r="O99" s="9">
        <v>3</v>
      </c>
      <c r="P99" s="9">
        <v>3</v>
      </c>
      <c r="Q99" s="37">
        <v>0</v>
      </c>
      <c r="R99" s="37">
        <v>0</v>
      </c>
      <c r="S99" s="9">
        <v>406</v>
      </c>
      <c r="T99" s="9">
        <v>421</v>
      </c>
      <c r="U99" s="11">
        <v>28</v>
      </c>
      <c r="V99" s="11">
        <v>39</v>
      </c>
      <c r="W99" s="9">
        <v>4.9000000000000004</v>
      </c>
      <c r="X99" s="9">
        <v>4.5999999999999996</v>
      </c>
      <c r="Y99" s="11">
        <v>45</v>
      </c>
      <c r="Z99" s="11">
        <v>49</v>
      </c>
      <c r="AA99" s="9">
        <v>17</v>
      </c>
      <c r="AB99" s="9">
        <v>19</v>
      </c>
      <c r="AC99" s="10">
        <v>4.8</v>
      </c>
      <c r="AD99" s="90">
        <v>5</v>
      </c>
      <c r="AE99" s="38">
        <v>125.2</v>
      </c>
      <c r="AF99" s="39">
        <v>120.8</v>
      </c>
      <c r="AG99" s="10">
        <v>33</v>
      </c>
      <c r="AH99" s="10">
        <v>40</v>
      </c>
      <c r="AI99" s="9">
        <v>0.8</v>
      </c>
      <c r="AJ99" s="9">
        <v>0.9</v>
      </c>
      <c r="AK99" s="9">
        <f t="shared" si="0"/>
        <v>9.9999999999999978E-2</v>
      </c>
      <c r="AL99" s="10">
        <v>5.5</v>
      </c>
      <c r="AM99" s="10">
        <v>5.6</v>
      </c>
      <c r="AN99" s="4">
        <v>8</v>
      </c>
      <c r="AO99" s="4">
        <v>8.1</v>
      </c>
      <c r="AP99" s="9">
        <v>109</v>
      </c>
      <c r="AQ99" s="9">
        <v>105</v>
      </c>
      <c r="AR99" s="10">
        <v>10</v>
      </c>
      <c r="AS99" s="10">
        <v>10.3</v>
      </c>
      <c r="AT99" s="10">
        <v>4.5999999999999996</v>
      </c>
      <c r="AU99" s="10">
        <v>4.5999999999999996</v>
      </c>
      <c r="AV99" s="63">
        <v>59</v>
      </c>
      <c r="AW99" s="74">
        <v>98</v>
      </c>
      <c r="AX99" s="4">
        <v>139</v>
      </c>
      <c r="AY99" s="4">
        <v>141</v>
      </c>
      <c r="AZ99" s="10">
        <v>1.9</v>
      </c>
      <c r="BA99" s="10">
        <v>2.1</v>
      </c>
      <c r="BB99" s="9">
        <v>99</v>
      </c>
      <c r="BC99" s="9">
        <v>100</v>
      </c>
      <c r="BD99" s="23">
        <f t="shared" ref="BD99:BE99" si="100">1.86*(AX99+AT99)+1.15*(AV99/18)+(AG99/6)+14</f>
        <v>290.36544444444445</v>
      </c>
      <c r="BE99" s="23">
        <f t="shared" si="100"/>
        <v>297.74377777777784</v>
      </c>
      <c r="BF99" s="10">
        <v>4.75</v>
      </c>
      <c r="BG99" s="10">
        <v>4.75</v>
      </c>
      <c r="BH99" s="4">
        <v>14.6</v>
      </c>
      <c r="BI99" s="4">
        <v>14.5</v>
      </c>
      <c r="BJ99" s="10">
        <v>44.2</v>
      </c>
      <c r="BK99" s="10">
        <v>45.1</v>
      </c>
      <c r="BL99" s="4">
        <v>93.1</v>
      </c>
      <c r="BM99" s="4">
        <v>94.9</v>
      </c>
      <c r="BN99" s="10">
        <v>30.7</v>
      </c>
      <c r="BO99" s="10">
        <v>30.5</v>
      </c>
      <c r="BP99" s="4">
        <v>33</v>
      </c>
      <c r="BQ99" s="4">
        <v>32.200000000000003</v>
      </c>
      <c r="BR99" s="10">
        <v>270</v>
      </c>
      <c r="BS99" s="10">
        <v>259</v>
      </c>
      <c r="BT99" s="4">
        <v>12.8</v>
      </c>
      <c r="BU99" s="4">
        <v>12.9</v>
      </c>
      <c r="BV99" s="10">
        <v>1.52</v>
      </c>
      <c r="BW99" s="10">
        <v>1.1000000000000001</v>
      </c>
      <c r="BX99" s="12">
        <v>8.9499999999999993</v>
      </c>
      <c r="BY99" s="4">
        <v>7.67</v>
      </c>
      <c r="BZ99" s="10">
        <v>66.599999999999994</v>
      </c>
      <c r="CA99" s="10">
        <v>48.6</v>
      </c>
      <c r="CB99" s="12">
        <v>21.5</v>
      </c>
      <c r="CC99" s="4">
        <v>33.4</v>
      </c>
      <c r="CD99" s="10">
        <v>9.9</v>
      </c>
      <c r="CE99" s="10">
        <v>14</v>
      </c>
      <c r="CF99" s="12">
        <v>1.8</v>
      </c>
      <c r="CG99" s="4">
        <v>3.3</v>
      </c>
      <c r="CH99" s="10">
        <v>0.2</v>
      </c>
      <c r="CI99" s="10">
        <v>0.7</v>
      </c>
      <c r="CJ99" s="2" t="b">
        <f t="shared" si="2"/>
        <v>0</v>
      </c>
      <c r="CK99" s="24" t="b">
        <f t="shared" si="3"/>
        <v>0</v>
      </c>
      <c r="CL99" s="4">
        <v>62.76</v>
      </c>
      <c r="CM99" s="25">
        <v>68</v>
      </c>
      <c r="CN99" s="25">
        <v>173</v>
      </c>
      <c r="CO99" s="4">
        <v>55.06</v>
      </c>
      <c r="CP99" s="25">
        <v>39</v>
      </c>
      <c r="CQ99" s="25">
        <v>39</v>
      </c>
      <c r="CR99" s="70">
        <v>8.0299999999999994</v>
      </c>
      <c r="CS99" s="29"/>
      <c r="CT99" s="29"/>
      <c r="CU99" s="29"/>
      <c r="CV99" s="29"/>
      <c r="CW99" s="29"/>
      <c r="CX99" s="29"/>
      <c r="CY99" s="85"/>
      <c r="CZ99" s="85"/>
      <c r="DA99" s="85"/>
      <c r="DB99" s="85"/>
    </row>
    <row r="100" spans="1:106" ht="15.75" customHeight="1">
      <c r="A100" s="15">
        <v>2018</v>
      </c>
      <c r="B100" s="41" t="s">
        <v>448</v>
      </c>
      <c r="C100" s="51" t="s">
        <v>129</v>
      </c>
      <c r="D100" s="12">
        <v>27</v>
      </c>
      <c r="E100" s="12">
        <v>83</v>
      </c>
      <c r="F100" s="12">
        <v>1</v>
      </c>
      <c r="G100" s="68" t="s">
        <v>112</v>
      </c>
      <c r="H100" s="69" t="s">
        <v>112</v>
      </c>
      <c r="I100" s="69" t="s">
        <v>112</v>
      </c>
      <c r="J100" s="69" t="s">
        <v>112</v>
      </c>
      <c r="K100" s="69" t="s">
        <v>112</v>
      </c>
      <c r="L100" s="69" t="s">
        <v>112</v>
      </c>
      <c r="M100" s="8">
        <v>236</v>
      </c>
      <c r="N100" s="8">
        <v>164</v>
      </c>
      <c r="O100" s="9">
        <v>4</v>
      </c>
      <c r="P100" s="9">
        <v>3</v>
      </c>
      <c r="Q100" s="37">
        <v>0</v>
      </c>
      <c r="R100" s="37">
        <v>0</v>
      </c>
      <c r="S100" s="9">
        <v>527</v>
      </c>
      <c r="T100" s="9">
        <v>532</v>
      </c>
      <c r="U100" s="11">
        <v>30</v>
      </c>
      <c r="V100" s="11">
        <v>25</v>
      </c>
      <c r="W100" s="9">
        <v>4.5</v>
      </c>
      <c r="X100" s="9">
        <v>4.4000000000000004</v>
      </c>
      <c r="Y100" s="11">
        <v>39</v>
      </c>
      <c r="Z100" s="11">
        <v>43</v>
      </c>
      <c r="AA100" s="9">
        <v>26</v>
      </c>
      <c r="AB100" s="9">
        <v>33</v>
      </c>
      <c r="AC100" s="10">
        <v>6.5</v>
      </c>
      <c r="AD100" s="10">
        <v>6.7</v>
      </c>
      <c r="AE100" s="71">
        <v>93.8</v>
      </c>
      <c r="AF100" s="72">
        <v>93.8</v>
      </c>
      <c r="AG100" s="10">
        <v>39</v>
      </c>
      <c r="AH100" s="10">
        <v>38</v>
      </c>
      <c r="AI100" s="9">
        <v>1.1000000000000001</v>
      </c>
      <c r="AJ100" s="9">
        <v>1.1000000000000001</v>
      </c>
      <c r="AK100" s="9">
        <f t="shared" si="0"/>
        <v>0</v>
      </c>
      <c r="AL100" s="10">
        <v>5.0999999999999996</v>
      </c>
      <c r="AM100" s="10">
        <v>5.0999999999999996</v>
      </c>
      <c r="AN100" s="4">
        <v>7.8</v>
      </c>
      <c r="AO100" s="4">
        <v>8</v>
      </c>
      <c r="AP100" s="9">
        <v>71</v>
      </c>
      <c r="AQ100" s="9">
        <v>95</v>
      </c>
      <c r="AR100" s="10">
        <v>9.8000000000000007</v>
      </c>
      <c r="AS100" s="10">
        <v>10.199999999999999</v>
      </c>
      <c r="AT100" s="10">
        <v>4.7</v>
      </c>
      <c r="AU100" s="10">
        <v>4.5</v>
      </c>
      <c r="AV100" s="63">
        <v>66</v>
      </c>
      <c r="AW100" s="74">
        <v>95</v>
      </c>
      <c r="AX100" s="4">
        <v>140</v>
      </c>
      <c r="AY100" s="4">
        <v>141</v>
      </c>
      <c r="AZ100" s="10">
        <v>2.1</v>
      </c>
      <c r="BA100" s="10">
        <v>2.1</v>
      </c>
      <c r="BB100" s="9">
        <v>101</v>
      </c>
      <c r="BC100" s="9">
        <v>101</v>
      </c>
      <c r="BD100" s="23">
        <f t="shared" ref="BD100:BE100" si="101">1.86*(AX100+AT100)+1.15*(AV100/18)+(AG100/6)+14</f>
        <v>293.85866666666664</v>
      </c>
      <c r="BE100" s="23">
        <f t="shared" si="101"/>
        <v>297.03277777777777</v>
      </c>
      <c r="BF100" s="10">
        <v>5.59</v>
      </c>
      <c r="BG100" s="10">
        <v>5.57</v>
      </c>
      <c r="BH100" s="4">
        <v>14.8</v>
      </c>
      <c r="BI100" s="4">
        <v>14.8</v>
      </c>
      <c r="BJ100" s="10">
        <v>46.3</v>
      </c>
      <c r="BK100" s="10">
        <v>47.1</v>
      </c>
      <c r="BL100" s="4">
        <v>82.8</v>
      </c>
      <c r="BM100" s="4">
        <v>84.6</v>
      </c>
      <c r="BN100" s="10">
        <v>26.5</v>
      </c>
      <c r="BO100" s="10">
        <v>26.6</v>
      </c>
      <c r="BP100" s="4">
        <v>32</v>
      </c>
      <c r="BQ100" s="4">
        <v>31.4</v>
      </c>
      <c r="BR100" s="10">
        <v>166</v>
      </c>
      <c r="BS100" s="10">
        <v>288</v>
      </c>
      <c r="BT100" s="4">
        <v>13</v>
      </c>
      <c r="BU100" s="4">
        <v>12.8</v>
      </c>
      <c r="BV100" s="10">
        <v>1.65</v>
      </c>
      <c r="BW100" s="10">
        <v>1.1299999999999999</v>
      </c>
      <c r="BX100" s="12">
        <v>7.06</v>
      </c>
      <c r="BY100" s="4">
        <v>9.8000000000000007</v>
      </c>
      <c r="BZ100" s="10">
        <v>58.9</v>
      </c>
      <c r="CA100" s="10">
        <v>49.7</v>
      </c>
      <c r="CB100" s="12">
        <v>28.5</v>
      </c>
      <c r="CC100" s="4">
        <v>41.1</v>
      </c>
      <c r="CD100" s="10">
        <v>8.8000000000000007</v>
      </c>
      <c r="CE100" s="10">
        <v>7.1</v>
      </c>
      <c r="CF100" s="12">
        <v>3.4</v>
      </c>
      <c r="CG100" s="4">
        <v>1.7</v>
      </c>
      <c r="CH100" s="10">
        <v>0.4</v>
      </c>
      <c r="CI100" s="10">
        <v>0.4</v>
      </c>
      <c r="CJ100" s="2" t="b">
        <f t="shared" si="2"/>
        <v>0</v>
      </c>
      <c r="CK100" s="24" t="b">
        <f t="shared" si="3"/>
        <v>0</v>
      </c>
      <c r="CL100" s="4">
        <v>66.64</v>
      </c>
      <c r="CM100" s="25">
        <v>82.4</v>
      </c>
      <c r="CN100" s="25">
        <v>168</v>
      </c>
      <c r="CO100" s="4">
        <v>49.86</v>
      </c>
      <c r="CP100" s="25">
        <v>60</v>
      </c>
      <c r="CQ100" s="25">
        <v>58</v>
      </c>
      <c r="CR100" s="70">
        <v>14.68</v>
      </c>
      <c r="CS100" s="29"/>
      <c r="CT100" s="29"/>
      <c r="CU100" s="29"/>
      <c r="CV100" s="29"/>
      <c r="CW100" s="29"/>
      <c r="CX100" s="29"/>
      <c r="CY100" s="85"/>
      <c r="CZ100" s="85"/>
      <c r="DA100" s="85"/>
      <c r="DB100" s="85"/>
    </row>
    <row r="101" spans="1:106" ht="15.75" customHeight="1">
      <c r="A101" s="15">
        <v>2018</v>
      </c>
      <c r="B101" s="41" t="s">
        <v>449</v>
      </c>
      <c r="C101" s="112" t="s">
        <v>101</v>
      </c>
      <c r="D101" s="4">
        <v>26</v>
      </c>
      <c r="E101" s="4">
        <v>70</v>
      </c>
      <c r="F101" s="4">
        <v>1</v>
      </c>
      <c r="G101" s="34" t="s">
        <v>102</v>
      </c>
      <c r="H101" s="35" t="s">
        <v>98</v>
      </c>
      <c r="I101" s="36" t="s">
        <v>103</v>
      </c>
      <c r="J101" s="18" t="s">
        <v>104</v>
      </c>
      <c r="K101" s="19">
        <v>50</v>
      </c>
      <c r="L101" s="35">
        <v>50</v>
      </c>
      <c r="M101" s="8">
        <v>168</v>
      </c>
      <c r="N101" s="8">
        <v>517</v>
      </c>
      <c r="O101" s="9">
        <v>23</v>
      </c>
      <c r="P101" s="9">
        <v>22</v>
      </c>
      <c r="Q101" s="37">
        <v>0</v>
      </c>
      <c r="R101" s="37">
        <v>0</v>
      </c>
      <c r="S101" s="40">
        <v>0</v>
      </c>
      <c r="T101" s="40">
        <v>0</v>
      </c>
      <c r="U101" s="11">
        <v>28</v>
      </c>
      <c r="V101" s="11">
        <v>36</v>
      </c>
      <c r="W101" s="9">
        <v>4.5999999999999996</v>
      </c>
      <c r="X101" s="9">
        <v>3.9</v>
      </c>
      <c r="Y101" s="11">
        <v>39</v>
      </c>
      <c r="Z101" s="11">
        <v>37</v>
      </c>
      <c r="AA101" s="9">
        <v>0</v>
      </c>
      <c r="AB101" s="9">
        <v>0</v>
      </c>
      <c r="AC101" s="10">
        <v>5.8</v>
      </c>
      <c r="AD101" s="10">
        <v>5.3</v>
      </c>
      <c r="AE101" s="20">
        <v>105.8</v>
      </c>
      <c r="AF101" s="21">
        <v>124.4</v>
      </c>
      <c r="AG101" s="10">
        <v>46</v>
      </c>
      <c r="AH101" s="10">
        <v>44</v>
      </c>
      <c r="AI101" s="9">
        <v>1</v>
      </c>
      <c r="AJ101" s="9">
        <v>0.8</v>
      </c>
      <c r="AK101" s="9">
        <f t="shared" si="0"/>
        <v>0</v>
      </c>
      <c r="AL101" s="10">
        <v>0</v>
      </c>
      <c r="AM101" s="37">
        <v>0</v>
      </c>
      <c r="AN101" s="4">
        <v>7.6</v>
      </c>
      <c r="AO101" s="4">
        <v>6.6</v>
      </c>
      <c r="AP101" s="40">
        <v>0</v>
      </c>
      <c r="AQ101" s="40">
        <v>0</v>
      </c>
      <c r="AR101" s="10">
        <v>10.7</v>
      </c>
      <c r="AS101" s="10">
        <v>9.1999999999999993</v>
      </c>
      <c r="AT101" s="10">
        <v>4.7</v>
      </c>
      <c r="AU101" s="10">
        <v>3.8</v>
      </c>
      <c r="AV101" s="114">
        <v>100</v>
      </c>
      <c r="AW101" s="63">
        <v>86</v>
      </c>
      <c r="AX101" s="4">
        <v>143</v>
      </c>
      <c r="AY101" s="4">
        <v>137</v>
      </c>
      <c r="AZ101" s="37">
        <v>0</v>
      </c>
      <c r="BA101" s="37">
        <v>0</v>
      </c>
      <c r="BB101" s="40">
        <v>0</v>
      </c>
      <c r="BC101" s="40">
        <v>0</v>
      </c>
      <c r="BD101" s="23">
        <f t="shared" ref="BD101:BE101" si="102">1.86*(AX101+AT101)+1.15*(AV101/18)+(AG101/6)+14</f>
        <v>302.77755555555558</v>
      </c>
      <c r="BE101" s="23">
        <f t="shared" si="102"/>
        <v>288.71577777777782</v>
      </c>
      <c r="BF101" s="10">
        <v>5.15</v>
      </c>
      <c r="BG101" s="10">
        <v>4.45</v>
      </c>
      <c r="BH101" s="4">
        <v>14.4</v>
      </c>
      <c r="BI101" s="4">
        <v>12.7</v>
      </c>
      <c r="BJ101" s="10">
        <v>45.1</v>
      </c>
      <c r="BK101" s="10">
        <v>38.9</v>
      </c>
      <c r="BL101" s="4">
        <v>87.6</v>
      </c>
      <c r="BM101" s="4">
        <v>87.4</v>
      </c>
      <c r="BN101" s="10">
        <v>28</v>
      </c>
      <c r="BO101" s="10">
        <v>28.5</v>
      </c>
      <c r="BP101" s="4">
        <v>31.9</v>
      </c>
      <c r="BQ101" s="4">
        <v>32.6</v>
      </c>
      <c r="BR101" s="10">
        <v>0</v>
      </c>
      <c r="BS101" s="10">
        <v>232</v>
      </c>
      <c r="BT101" s="4">
        <v>0</v>
      </c>
      <c r="BU101" s="4">
        <v>13.4</v>
      </c>
      <c r="BV101" s="10">
        <v>0</v>
      </c>
      <c r="BW101" s="10">
        <v>1.4</v>
      </c>
      <c r="BX101" s="4">
        <v>7.13</v>
      </c>
      <c r="BY101" s="12">
        <v>6.63</v>
      </c>
      <c r="BZ101" s="10">
        <v>68.8</v>
      </c>
      <c r="CA101" s="10">
        <v>64.5</v>
      </c>
      <c r="CB101" s="4">
        <v>21.9</v>
      </c>
      <c r="CC101" s="4">
        <v>25.9</v>
      </c>
      <c r="CD101" s="10">
        <v>8</v>
      </c>
      <c r="CE101" s="10">
        <v>8.4</v>
      </c>
      <c r="CF101" s="4">
        <v>1.3</v>
      </c>
      <c r="CG101" s="4">
        <v>1.2</v>
      </c>
      <c r="CH101" s="10">
        <v>0</v>
      </c>
      <c r="CI101" s="10">
        <v>0</v>
      </c>
      <c r="CJ101" s="2" t="b">
        <f t="shared" si="2"/>
        <v>0</v>
      </c>
      <c r="CK101" s="24" t="b">
        <f t="shared" si="3"/>
        <v>0</v>
      </c>
      <c r="CL101" s="4">
        <v>69.489999999999995</v>
      </c>
      <c r="CM101" s="25">
        <v>75.900000000000006</v>
      </c>
      <c r="CN101" s="25">
        <v>171</v>
      </c>
      <c r="CO101" s="4">
        <v>51.98</v>
      </c>
      <c r="CP101" s="25">
        <v>42</v>
      </c>
      <c r="CQ101" s="25">
        <v>43</v>
      </c>
      <c r="CR101" s="70">
        <v>6.08</v>
      </c>
      <c r="CS101" s="29"/>
      <c r="CT101" s="29"/>
      <c r="CU101" s="29"/>
      <c r="CV101" s="29"/>
      <c r="CW101" s="29"/>
      <c r="CX101" s="29"/>
      <c r="CY101" s="85"/>
      <c r="CZ101" s="85"/>
      <c r="DA101" s="85"/>
      <c r="DB101" s="85"/>
    </row>
    <row r="102" spans="1:106" ht="15.75" customHeight="1">
      <c r="A102" s="15">
        <v>2018</v>
      </c>
      <c r="B102" s="41" t="s">
        <v>449</v>
      </c>
      <c r="C102" s="51" t="s">
        <v>105</v>
      </c>
      <c r="D102" s="4">
        <v>26</v>
      </c>
      <c r="E102" s="4">
        <v>74</v>
      </c>
      <c r="F102" s="4">
        <v>1</v>
      </c>
      <c r="G102" s="34" t="s">
        <v>106</v>
      </c>
      <c r="H102" s="35" t="s">
        <v>107</v>
      </c>
      <c r="I102" s="36" t="s">
        <v>99</v>
      </c>
      <c r="J102" s="35" t="s">
        <v>108</v>
      </c>
      <c r="K102" s="19">
        <v>50</v>
      </c>
      <c r="L102" s="35">
        <v>50</v>
      </c>
      <c r="M102" s="8">
        <v>183</v>
      </c>
      <c r="N102" s="8">
        <v>978</v>
      </c>
      <c r="O102" s="9">
        <v>24</v>
      </c>
      <c r="P102" s="9">
        <v>27</v>
      </c>
      <c r="Q102" s="37">
        <v>0</v>
      </c>
      <c r="R102" s="37">
        <v>0</v>
      </c>
      <c r="S102" s="40">
        <v>0</v>
      </c>
      <c r="T102" s="40">
        <v>0</v>
      </c>
      <c r="U102" s="11">
        <v>35</v>
      </c>
      <c r="V102" s="11">
        <v>49</v>
      </c>
      <c r="W102" s="9">
        <v>4.2</v>
      </c>
      <c r="X102" s="9">
        <v>4.4000000000000004</v>
      </c>
      <c r="Y102" s="11">
        <v>29</v>
      </c>
      <c r="Z102" s="11">
        <v>39</v>
      </c>
      <c r="AA102" s="9">
        <v>0</v>
      </c>
      <c r="AB102" s="9">
        <v>0</v>
      </c>
      <c r="AC102" s="10">
        <v>4.8</v>
      </c>
      <c r="AD102" s="10">
        <v>4.9000000000000004</v>
      </c>
      <c r="AE102" s="38">
        <v>85</v>
      </c>
      <c r="AF102" s="39">
        <v>105.8</v>
      </c>
      <c r="AG102" s="10">
        <v>45</v>
      </c>
      <c r="AH102" s="10">
        <v>48</v>
      </c>
      <c r="AI102" s="9">
        <v>1.2</v>
      </c>
      <c r="AJ102" s="9">
        <v>1</v>
      </c>
      <c r="AK102" s="9">
        <f t="shared" si="0"/>
        <v>0</v>
      </c>
      <c r="AL102" s="10">
        <v>0</v>
      </c>
      <c r="AM102" s="37">
        <v>0</v>
      </c>
      <c r="AN102" s="4">
        <v>7</v>
      </c>
      <c r="AO102" s="4">
        <v>7.2</v>
      </c>
      <c r="AP102" s="40">
        <v>0</v>
      </c>
      <c r="AQ102" s="40">
        <v>0</v>
      </c>
      <c r="AR102" s="10">
        <v>9.5</v>
      </c>
      <c r="AS102" s="10">
        <v>9.6999999999999993</v>
      </c>
      <c r="AT102" s="10">
        <v>4.4000000000000004</v>
      </c>
      <c r="AU102" s="10">
        <v>4.0999999999999996</v>
      </c>
      <c r="AV102" s="114">
        <v>117</v>
      </c>
      <c r="AW102" s="63">
        <v>87</v>
      </c>
      <c r="AX102" s="4">
        <v>141</v>
      </c>
      <c r="AY102" s="4">
        <v>137</v>
      </c>
      <c r="AZ102" s="37">
        <v>0</v>
      </c>
      <c r="BA102" s="37">
        <v>0</v>
      </c>
      <c r="BB102" s="40">
        <v>0</v>
      </c>
      <c r="BC102" s="40">
        <v>0</v>
      </c>
      <c r="BD102" s="23">
        <f t="shared" ref="BD102:BE102" si="103">1.86*(AX102+AT102)+1.15*(AV102/18)+(AG102/6)+14</f>
        <v>299.41900000000004</v>
      </c>
      <c r="BE102" s="23">
        <f t="shared" si="103"/>
        <v>290.00433333333336</v>
      </c>
      <c r="BF102" s="10">
        <v>5.08</v>
      </c>
      <c r="BG102" s="10">
        <v>4.8899999999999997</v>
      </c>
      <c r="BH102" s="4">
        <v>14.8</v>
      </c>
      <c r="BI102" s="4">
        <v>14.6</v>
      </c>
      <c r="BJ102" s="10">
        <v>45.8</v>
      </c>
      <c r="BK102" s="10">
        <v>43.6</v>
      </c>
      <c r="BL102" s="4">
        <v>90.2</v>
      </c>
      <c r="BM102" s="4">
        <v>89.2</v>
      </c>
      <c r="BN102" s="10">
        <v>29.1</v>
      </c>
      <c r="BO102" s="10">
        <v>29.9</v>
      </c>
      <c r="BP102" s="4">
        <v>32.299999999999997</v>
      </c>
      <c r="BQ102" s="4">
        <v>33.5</v>
      </c>
      <c r="BR102" s="10">
        <v>0</v>
      </c>
      <c r="BS102" s="10">
        <v>205</v>
      </c>
      <c r="BT102" s="4">
        <v>0</v>
      </c>
      <c r="BU102" s="4">
        <v>11.8</v>
      </c>
      <c r="BV102" s="10">
        <v>0</v>
      </c>
      <c r="BW102" s="10">
        <v>1.31</v>
      </c>
      <c r="BX102" s="4">
        <v>4.68</v>
      </c>
      <c r="BY102" s="12">
        <v>3.95</v>
      </c>
      <c r="BZ102" s="10">
        <v>74.099999999999994</v>
      </c>
      <c r="CA102" s="10">
        <v>60.7</v>
      </c>
      <c r="CB102" s="4">
        <v>19.7</v>
      </c>
      <c r="CC102" s="4">
        <v>29.6</v>
      </c>
      <c r="CD102" s="10">
        <v>5.6</v>
      </c>
      <c r="CE102" s="10">
        <v>8.4</v>
      </c>
      <c r="CF102" s="4">
        <v>0.6</v>
      </c>
      <c r="CG102" s="4">
        <v>1.3</v>
      </c>
      <c r="CH102" s="10">
        <v>0</v>
      </c>
      <c r="CI102" s="10">
        <v>0</v>
      </c>
      <c r="CJ102" s="2" t="b">
        <f t="shared" si="2"/>
        <v>0</v>
      </c>
      <c r="CK102" s="24" t="b">
        <f t="shared" si="3"/>
        <v>0</v>
      </c>
      <c r="CL102" s="4">
        <v>72.069999999999993</v>
      </c>
      <c r="CM102" s="25">
        <v>79.2</v>
      </c>
      <c r="CN102" s="25">
        <v>174</v>
      </c>
      <c r="CO102" s="4">
        <v>52.42</v>
      </c>
      <c r="CP102" s="25">
        <v>49.5</v>
      </c>
      <c r="CQ102" s="25">
        <v>49.5</v>
      </c>
      <c r="CR102" s="70">
        <v>8.7200000000000006</v>
      </c>
      <c r="CS102" s="29"/>
      <c r="CT102" s="29"/>
      <c r="CU102" s="29"/>
      <c r="CV102" s="29"/>
      <c r="CW102" s="29"/>
      <c r="CX102" s="29"/>
      <c r="CY102" s="85"/>
      <c r="CZ102" s="85"/>
      <c r="DA102" s="85"/>
      <c r="DB102" s="85"/>
    </row>
    <row r="103" spans="1:106" ht="15.75" customHeight="1">
      <c r="A103" s="15">
        <v>2018</v>
      </c>
      <c r="B103" s="41" t="s">
        <v>449</v>
      </c>
      <c r="C103" s="51" t="s">
        <v>109</v>
      </c>
      <c r="D103" s="4">
        <v>25</v>
      </c>
      <c r="E103" s="4">
        <v>84</v>
      </c>
      <c r="F103" s="4">
        <v>1</v>
      </c>
      <c r="G103" s="17" t="s">
        <v>102</v>
      </c>
      <c r="H103" s="18" t="s">
        <v>110</v>
      </c>
      <c r="I103" s="19" t="s">
        <v>111</v>
      </c>
      <c r="J103" s="35" t="s">
        <v>104</v>
      </c>
      <c r="K103" s="42" t="s">
        <v>112</v>
      </c>
      <c r="L103" s="43" t="s">
        <v>112</v>
      </c>
      <c r="M103" s="8">
        <v>205</v>
      </c>
      <c r="N103" s="8">
        <v>497</v>
      </c>
      <c r="O103" s="9">
        <v>22</v>
      </c>
      <c r="P103" s="9">
        <v>20</v>
      </c>
      <c r="Q103" s="37">
        <v>0</v>
      </c>
      <c r="R103" s="37">
        <v>0</v>
      </c>
      <c r="S103" s="40">
        <v>0</v>
      </c>
      <c r="T103" s="40">
        <v>0</v>
      </c>
      <c r="U103" s="11">
        <v>30</v>
      </c>
      <c r="V103" s="11">
        <v>36</v>
      </c>
      <c r="W103" s="9">
        <v>4.3</v>
      </c>
      <c r="X103" s="9">
        <v>4</v>
      </c>
      <c r="Y103" s="11">
        <v>39</v>
      </c>
      <c r="Z103" s="11">
        <v>37</v>
      </c>
      <c r="AA103" s="9">
        <v>0</v>
      </c>
      <c r="AB103" s="9">
        <v>0</v>
      </c>
      <c r="AC103" s="10">
        <v>5.6</v>
      </c>
      <c r="AD103" s="10">
        <v>6.2</v>
      </c>
      <c r="AE103" s="38">
        <v>85.5</v>
      </c>
      <c r="AF103" s="39">
        <v>94.9</v>
      </c>
      <c r="AG103" s="10">
        <v>40</v>
      </c>
      <c r="AH103" s="10">
        <v>53</v>
      </c>
      <c r="AI103" s="9">
        <v>1.2</v>
      </c>
      <c r="AJ103" s="9">
        <v>1.1000000000000001</v>
      </c>
      <c r="AK103" s="9">
        <f t="shared" si="0"/>
        <v>0</v>
      </c>
      <c r="AL103" s="10">
        <v>0</v>
      </c>
      <c r="AM103" s="37">
        <v>0</v>
      </c>
      <c r="AN103" s="4">
        <v>7.1</v>
      </c>
      <c r="AO103" s="4">
        <v>6.9</v>
      </c>
      <c r="AP103" s="40">
        <v>0</v>
      </c>
      <c r="AQ103" s="40">
        <v>0</v>
      </c>
      <c r="AR103" s="10">
        <v>9.8000000000000007</v>
      </c>
      <c r="AS103" s="10">
        <v>9.5</v>
      </c>
      <c r="AT103" s="10">
        <v>4</v>
      </c>
      <c r="AU103" s="10">
        <v>4.2</v>
      </c>
      <c r="AV103" s="114">
        <v>107</v>
      </c>
      <c r="AW103" s="63">
        <v>84</v>
      </c>
      <c r="AX103" s="4">
        <v>140</v>
      </c>
      <c r="AY103" s="4">
        <v>135</v>
      </c>
      <c r="AZ103" s="37">
        <v>0</v>
      </c>
      <c r="BA103" s="37">
        <v>0</v>
      </c>
      <c r="BB103" s="40">
        <v>0</v>
      </c>
      <c r="BC103" s="40">
        <v>0</v>
      </c>
      <c r="BD103" s="23">
        <f t="shared" ref="BD103:BE103" si="104">1.86*(AX103+AT103)+1.15*(AV103/18)+(AG103/6)+14</f>
        <v>295.34277777777783</v>
      </c>
      <c r="BE103" s="23">
        <f t="shared" si="104"/>
        <v>287.11199999999997</v>
      </c>
      <c r="BF103" s="10">
        <v>5.27</v>
      </c>
      <c r="BG103" s="10">
        <v>5.07</v>
      </c>
      <c r="BH103" s="4">
        <v>14.4</v>
      </c>
      <c r="BI103" s="4">
        <v>13.9</v>
      </c>
      <c r="BJ103" s="10">
        <v>45.6</v>
      </c>
      <c r="BK103" s="10">
        <v>43.5</v>
      </c>
      <c r="BL103" s="4">
        <v>86.5</v>
      </c>
      <c r="BM103" s="4">
        <v>85.8</v>
      </c>
      <c r="BN103" s="10">
        <v>27.3</v>
      </c>
      <c r="BO103" s="10">
        <v>27.4</v>
      </c>
      <c r="BP103" s="4">
        <v>31.6</v>
      </c>
      <c r="BQ103" s="4">
        <v>32</v>
      </c>
      <c r="BR103" s="10">
        <v>0</v>
      </c>
      <c r="BS103" s="10">
        <v>237</v>
      </c>
      <c r="BT103" s="4">
        <v>0</v>
      </c>
      <c r="BU103" s="4">
        <v>12.3</v>
      </c>
      <c r="BV103" s="10">
        <v>0</v>
      </c>
      <c r="BW103" s="10">
        <v>1.08</v>
      </c>
      <c r="BX103" s="4">
        <v>4.6399999999999997</v>
      </c>
      <c r="BY103" s="12">
        <v>4.41</v>
      </c>
      <c r="BZ103" s="10">
        <v>50.7</v>
      </c>
      <c r="CA103" s="10">
        <v>47.4</v>
      </c>
      <c r="CB103" s="4">
        <v>40.700000000000003</v>
      </c>
      <c r="CC103" s="4">
        <v>42.9</v>
      </c>
      <c r="CD103" s="10">
        <v>6.9</v>
      </c>
      <c r="CE103" s="10">
        <v>7.9</v>
      </c>
      <c r="CF103" s="4">
        <v>1.7</v>
      </c>
      <c r="CG103" s="4">
        <v>1.8</v>
      </c>
      <c r="CH103" s="10">
        <v>0</v>
      </c>
      <c r="CI103" s="10">
        <v>0</v>
      </c>
      <c r="CJ103" s="2" t="b">
        <f t="shared" si="2"/>
        <v>0</v>
      </c>
      <c r="CK103" s="24" t="b">
        <f t="shared" si="3"/>
        <v>0</v>
      </c>
      <c r="CL103" s="4">
        <v>75.260000000000005</v>
      </c>
      <c r="CM103" s="25">
        <v>84.3</v>
      </c>
      <c r="CN103" s="25">
        <v>178</v>
      </c>
      <c r="CO103" s="4">
        <v>50.68</v>
      </c>
      <c r="CP103" s="25">
        <v>60</v>
      </c>
      <c r="CQ103" s="25">
        <v>57</v>
      </c>
      <c r="CR103" s="70">
        <v>10.61</v>
      </c>
      <c r="CS103" s="29"/>
      <c r="CT103" s="29"/>
      <c r="CU103" s="29"/>
      <c r="CV103" s="29"/>
      <c r="CW103" s="29"/>
      <c r="CX103" s="29"/>
      <c r="CY103" s="85"/>
      <c r="CZ103" s="85"/>
      <c r="DA103" s="85"/>
      <c r="DB103" s="85"/>
    </row>
    <row r="104" spans="1:106" ht="15.75" customHeight="1">
      <c r="A104" s="15">
        <v>2018</v>
      </c>
      <c r="B104" s="41" t="s">
        <v>449</v>
      </c>
      <c r="C104" s="51" t="s">
        <v>114</v>
      </c>
      <c r="D104" s="4">
        <v>31</v>
      </c>
      <c r="E104" s="4">
        <v>89</v>
      </c>
      <c r="F104" s="4">
        <v>1</v>
      </c>
      <c r="G104" s="61" t="s">
        <v>97</v>
      </c>
      <c r="H104" s="18" t="s">
        <v>98</v>
      </c>
      <c r="I104" s="19" t="s">
        <v>99</v>
      </c>
      <c r="J104" s="18" t="s">
        <v>100</v>
      </c>
      <c r="K104" s="19">
        <v>100</v>
      </c>
      <c r="L104" s="18">
        <v>0</v>
      </c>
      <c r="M104" s="8">
        <v>181</v>
      </c>
      <c r="N104" s="8">
        <v>787</v>
      </c>
      <c r="O104" s="9">
        <v>17</v>
      </c>
      <c r="P104" s="9">
        <v>19</v>
      </c>
      <c r="Q104" s="37">
        <v>0</v>
      </c>
      <c r="R104" s="37">
        <v>0</v>
      </c>
      <c r="S104" s="40">
        <v>0</v>
      </c>
      <c r="T104" s="40">
        <v>0</v>
      </c>
      <c r="U104" s="11">
        <v>30</v>
      </c>
      <c r="V104" s="11">
        <v>50</v>
      </c>
      <c r="W104" s="9">
        <v>4.5999999999999996</v>
      </c>
      <c r="X104" s="9">
        <v>3.9</v>
      </c>
      <c r="Y104" s="11">
        <v>41</v>
      </c>
      <c r="Z104" s="11">
        <v>36</v>
      </c>
      <c r="AA104" s="9">
        <v>0</v>
      </c>
      <c r="AB104" s="9">
        <v>0</v>
      </c>
      <c r="AC104" s="10">
        <v>8.4</v>
      </c>
      <c r="AD104" s="10">
        <v>7.9</v>
      </c>
      <c r="AE104" s="38">
        <v>91.5</v>
      </c>
      <c r="AF104" s="39">
        <v>116.4</v>
      </c>
      <c r="AG104" s="10">
        <v>46</v>
      </c>
      <c r="AH104" s="10">
        <v>44</v>
      </c>
      <c r="AI104" s="9">
        <v>1.1000000000000001</v>
      </c>
      <c r="AJ104" s="9">
        <v>0.9</v>
      </c>
      <c r="AK104" s="9">
        <f t="shared" si="0"/>
        <v>0</v>
      </c>
      <c r="AL104" s="10">
        <v>0</v>
      </c>
      <c r="AM104" s="37">
        <v>0</v>
      </c>
      <c r="AN104" s="4">
        <v>7.9</v>
      </c>
      <c r="AO104" s="4">
        <v>7.3</v>
      </c>
      <c r="AP104" s="40">
        <v>0</v>
      </c>
      <c r="AQ104" s="40">
        <v>0</v>
      </c>
      <c r="AR104" s="10">
        <v>9.6999999999999993</v>
      </c>
      <c r="AS104" s="10">
        <v>9.1999999999999993</v>
      </c>
      <c r="AT104" s="10">
        <v>4.0999999999999996</v>
      </c>
      <c r="AU104" s="10">
        <v>4.2</v>
      </c>
      <c r="AV104" s="114">
        <v>116</v>
      </c>
      <c r="AW104" s="63">
        <v>0</v>
      </c>
      <c r="AX104" s="4">
        <v>142</v>
      </c>
      <c r="AY104" s="4">
        <v>138</v>
      </c>
      <c r="AZ104" s="37">
        <v>0</v>
      </c>
      <c r="BA104" s="37">
        <v>0</v>
      </c>
      <c r="BB104" s="40">
        <v>0</v>
      </c>
      <c r="BC104" s="40">
        <v>0</v>
      </c>
      <c r="BD104" s="23">
        <f t="shared" ref="BD104:BE104" si="105">1.86*(AX104+AT104)+1.15*(AV104/18)+(AG104/6)+14</f>
        <v>300.82377777777776</v>
      </c>
      <c r="BE104" s="23">
        <f t="shared" si="105"/>
        <v>285.82533333333333</v>
      </c>
      <c r="BF104" s="10">
        <v>4.87</v>
      </c>
      <c r="BG104" s="10">
        <v>4.41</v>
      </c>
      <c r="BH104" s="4">
        <v>13.4</v>
      </c>
      <c r="BI104" s="4">
        <v>12.4</v>
      </c>
      <c r="BJ104" s="10">
        <v>43.3</v>
      </c>
      <c r="BK104" s="10">
        <v>39.5</v>
      </c>
      <c r="BL104" s="4">
        <v>88.9</v>
      </c>
      <c r="BM104" s="4">
        <v>89.6</v>
      </c>
      <c r="BN104" s="10">
        <v>27.5</v>
      </c>
      <c r="BO104" s="10">
        <v>28.1</v>
      </c>
      <c r="BP104" s="4">
        <v>30.9</v>
      </c>
      <c r="BQ104" s="4">
        <v>31.4</v>
      </c>
      <c r="BR104" s="10">
        <v>0</v>
      </c>
      <c r="BS104" s="10">
        <v>240</v>
      </c>
      <c r="BT104" s="4">
        <v>0</v>
      </c>
      <c r="BU104" s="4">
        <v>13.5</v>
      </c>
      <c r="BV104" s="10">
        <v>0</v>
      </c>
      <c r="BW104" s="10">
        <v>1.06</v>
      </c>
      <c r="BX104" s="4">
        <v>11.19</v>
      </c>
      <c r="BY104" s="12">
        <v>7.66</v>
      </c>
      <c r="BZ104" s="10">
        <v>77.599999999999994</v>
      </c>
      <c r="CA104" s="10">
        <v>74.3</v>
      </c>
      <c r="CB104" s="4">
        <v>16.2</v>
      </c>
      <c r="CC104" s="4">
        <v>16.100000000000001</v>
      </c>
      <c r="CD104" s="10">
        <v>5.6</v>
      </c>
      <c r="CE104" s="10">
        <v>8.4</v>
      </c>
      <c r="CF104" s="4">
        <v>0.6</v>
      </c>
      <c r="CG104" s="4">
        <v>1.2</v>
      </c>
      <c r="CH104" s="10">
        <v>0</v>
      </c>
      <c r="CI104" s="10">
        <v>0</v>
      </c>
      <c r="CJ104" s="2" t="b">
        <f t="shared" si="2"/>
        <v>0</v>
      </c>
      <c r="CK104" s="24" t="b">
        <f t="shared" si="3"/>
        <v>0</v>
      </c>
      <c r="CL104" s="4">
        <v>73.989999999999995</v>
      </c>
      <c r="CM104" s="25">
        <v>90.2</v>
      </c>
      <c r="CN104" s="25">
        <v>184.5</v>
      </c>
      <c r="CO104" s="4">
        <v>47.05</v>
      </c>
      <c r="CP104" s="25">
        <v>54</v>
      </c>
      <c r="CQ104" s="25">
        <v>47</v>
      </c>
      <c r="CR104" s="70">
        <v>16.899999999999999</v>
      </c>
      <c r="CS104" s="29"/>
      <c r="CT104" s="29"/>
      <c r="CU104" s="29"/>
      <c r="CV104" s="29"/>
      <c r="CW104" s="29"/>
      <c r="CX104" s="29"/>
      <c r="CY104" s="85"/>
      <c r="CZ104" s="85"/>
      <c r="DA104" s="85"/>
      <c r="DB104" s="85"/>
    </row>
    <row r="105" spans="1:106" ht="15.75" customHeight="1">
      <c r="A105" s="15">
        <v>2018</v>
      </c>
      <c r="B105" s="41" t="s">
        <v>449</v>
      </c>
      <c r="C105" s="51" t="s">
        <v>115</v>
      </c>
      <c r="D105" s="4">
        <v>32</v>
      </c>
      <c r="E105" s="4">
        <v>96</v>
      </c>
      <c r="F105" s="4">
        <v>2</v>
      </c>
      <c r="G105" s="34" t="s">
        <v>106</v>
      </c>
      <c r="H105" s="35" t="s">
        <v>107</v>
      </c>
      <c r="I105" s="36" t="s">
        <v>99</v>
      </c>
      <c r="J105" s="35" t="s">
        <v>108</v>
      </c>
      <c r="K105" s="49">
        <v>45.8333333333333</v>
      </c>
      <c r="L105" s="50">
        <v>54.1666666666667</v>
      </c>
      <c r="M105" s="8">
        <v>264</v>
      </c>
      <c r="N105" s="8">
        <v>989</v>
      </c>
      <c r="O105" s="9">
        <v>23</v>
      </c>
      <c r="P105" s="9">
        <v>29</v>
      </c>
      <c r="Q105" s="37">
        <v>0</v>
      </c>
      <c r="R105" s="37">
        <v>0</v>
      </c>
      <c r="S105" s="40">
        <v>0</v>
      </c>
      <c r="T105" s="40">
        <v>0</v>
      </c>
      <c r="U105" s="11">
        <v>32</v>
      </c>
      <c r="V105" s="11">
        <v>47</v>
      </c>
      <c r="W105" s="9">
        <v>4.5</v>
      </c>
      <c r="X105" s="9">
        <v>4.0999999999999996</v>
      </c>
      <c r="Y105" s="11">
        <v>42</v>
      </c>
      <c r="Z105" s="11">
        <v>44</v>
      </c>
      <c r="AA105" s="9">
        <v>0</v>
      </c>
      <c r="AB105" s="9">
        <v>0</v>
      </c>
      <c r="AC105" s="10">
        <v>4.7</v>
      </c>
      <c r="AD105" s="10">
        <v>5.0999999999999996</v>
      </c>
      <c r="AE105" s="38">
        <v>91.5</v>
      </c>
      <c r="AF105" s="39">
        <v>105.1</v>
      </c>
      <c r="AG105" s="10">
        <v>45</v>
      </c>
      <c r="AH105" s="10">
        <v>48</v>
      </c>
      <c r="AI105" s="9">
        <v>1.1000000000000001</v>
      </c>
      <c r="AJ105" s="9">
        <v>0.9</v>
      </c>
      <c r="AK105" s="9">
        <f t="shared" si="0"/>
        <v>0</v>
      </c>
      <c r="AL105" s="10">
        <v>0</v>
      </c>
      <c r="AM105" s="37">
        <v>0</v>
      </c>
      <c r="AN105" s="4">
        <v>7.6</v>
      </c>
      <c r="AO105" s="4">
        <v>7.4</v>
      </c>
      <c r="AP105" s="40">
        <v>0</v>
      </c>
      <c r="AQ105" s="40">
        <v>0</v>
      </c>
      <c r="AR105" s="10">
        <v>10.1</v>
      </c>
      <c r="AS105" s="10">
        <v>9.6</v>
      </c>
      <c r="AT105" s="10">
        <v>4</v>
      </c>
      <c r="AU105" s="10">
        <v>3.9</v>
      </c>
      <c r="AV105" s="114">
        <v>114</v>
      </c>
      <c r="AW105" s="63">
        <v>0</v>
      </c>
      <c r="AX105" s="4">
        <v>142</v>
      </c>
      <c r="AY105" s="4">
        <v>136</v>
      </c>
      <c r="AZ105" s="37">
        <v>0</v>
      </c>
      <c r="BA105" s="37">
        <v>0</v>
      </c>
      <c r="BB105" s="40">
        <v>0</v>
      </c>
      <c r="BC105" s="40">
        <v>0</v>
      </c>
      <c r="BD105" s="23">
        <f t="shared" ref="BD105:BE105" si="106">1.86*(AX105+AT105)+1.15*(AV105/18)+(AG105/6)+14</f>
        <v>300.34333333333336</v>
      </c>
      <c r="BE105" s="23">
        <f t="shared" si="106"/>
        <v>282.214</v>
      </c>
      <c r="BF105" s="10">
        <v>4.8600000000000003</v>
      </c>
      <c r="BG105" s="10">
        <v>4.67</v>
      </c>
      <c r="BH105" s="4">
        <v>13.8</v>
      </c>
      <c r="BI105" s="4">
        <v>13.2</v>
      </c>
      <c r="BJ105" s="10">
        <v>43.6</v>
      </c>
      <c r="BK105" s="10">
        <v>41.7</v>
      </c>
      <c r="BL105" s="4">
        <v>89.7</v>
      </c>
      <c r="BM105" s="4">
        <v>89.3</v>
      </c>
      <c r="BN105" s="10">
        <v>28.4</v>
      </c>
      <c r="BO105" s="10">
        <v>28.3</v>
      </c>
      <c r="BP105" s="4">
        <v>31.7</v>
      </c>
      <c r="BQ105" s="4">
        <v>31.7</v>
      </c>
      <c r="BR105" s="10">
        <v>0</v>
      </c>
      <c r="BS105" s="10">
        <v>165</v>
      </c>
      <c r="BT105" s="4">
        <v>0</v>
      </c>
      <c r="BU105" s="4">
        <v>12.4</v>
      </c>
      <c r="BV105" s="10">
        <v>0</v>
      </c>
      <c r="BW105" s="10">
        <v>0.98</v>
      </c>
      <c r="BX105" s="4">
        <v>5.52</v>
      </c>
      <c r="BY105" s="12">
        <v>5.2</v>
      </c>
      <c r="BZ105" s="10">
        <v>52.9</v>
      </c>
      <c r="CA105" s="10">
        <v>47.7</v>
      </c>
      <c r="CB105" s="4">
        <v>36.6</v>
      </c>
      <c r="CC105" s="4">
        <v>41.5</v>
      </c>
      <c r="CD105" s="10">
        <v>7.6</v>
      </c>
      <c r="CE105" s="10">
        <v>8.5</v>
      </c>
      <c r="CF105" s="4">
        <v>2.9</v>
      </c>
      <c r="CG105" s="4">
        <v>2.2999999999999998</v>
      </c>
      <c r="CH105" s="10">
        <v>0</v>
      </c>
      <c r="CI105" s="10">
        <v>0</v>
      </c>
      <c r="CJ105" s="2" t="b">
        <f t="shared" si="2"/>
        <v>0</v>
      </c>
      <c r="CK105" s="24" t="b">
        <f t="shared" si="3"/>
        <v>0</v>
      </c>
      <c r="CL105" s="4">
        <v>84.04</v>
      </c>
      <c r="CM105" s="25">
        <v>90.7</v>
      </c>
      <c r="CN105" s="25">
        <v>191</v>
      </c>
      <c r="CO105" s="4">
        <v>46.55</v>
      </c>
      <c r="CP105" s="25">
        <v>56.5</v>
      </c>
      <c r="CQ105" s="25">
        <v>54.5</v>
      </c>
      <c r="CR105" s="70">
        <v>9.56</v>
      </c>
      <c r="CS105" s="29"/>
      <c r="CT105" s="29"/>
      <c r="CU105" s="29"/>
      <c r="CV105" s="29"/>
      <c r="CW105" s="29"/>
      <c r="CX105" s="29"/>
      <c r="CY105" s="85"/>
      <c r="CZ105" s="85"/>
      <c r="DA105" s="85"/>
      <c r="DB105" s="85"/>
    </row>
    <row r="106" spans="1:106" ht="15.75" customHeight="1">
      <c r="A106" s="15">
        <v>2018</v>
      </c>
      <c r="B106" s="41" t="s">
        <v>449</v>
      </c>
      <c r="C106" s="51" t="s">
        <v>117</v>
      </c>
      <c r="D106" s="4">
        <v>28</v>
      </c>
      <c r="E106" s="4">
        <v>82</v>
      </c>
      <c r="F106" s="4">
        <v>0</v>
      </c>
      <c r="G106" s="17" t="s">
        <v>106</v>
      </c>
      <c r="H106" s="18" t="s">
        <v>98</v>
      </c>
      <c r="I106" s="19" t="s">
        <v>99</v>
      </c>
      <c r="J106" s="18" t="s">
        <v>104</v>
      </c>
      <c r="K106" s="49">
        <v>54.1666666666667</v>
      </c>
      <c r="L106" s="53">
        <v>45.8333333333333</v>
      </c>
      <c r="M106" s="8">
        <v>197</v>
      </c>
      <c r="N106" s="8">
        <v>871</v>
      </c>
      <c r="O106" s="9">
        <v>23</v>
      </c>
      <c r="P106" s="9">
        <v>26</v>
      </c>
      <c r="Q106" s="37">
        <v>0</v>
      </c>
      <c r="R106" s="37">
        <v>0</v>
      </c>
      <c r="S106" s="40">
        <v>0</v>
      </c>
      <c r="T106" s="40">
        <v>0</v>
      </c>
      <c r="U106" s="11">
        <v>34</v>
      </c>
      <c r="V106" s="11">
        <v>44</v>
      </c>
      <c r="W106" s="9">
        <v>4.0999999999999996</v>
      </c>
      <c r="X106" s="9">
        <v>3.7</v>
      </c>
      <c r="Y106" s="11">
        <v>27</v>
      </c>
      <c r="Z106" s="11">
        <v>37</v>
      </c>
      <c r="AA106" s="9">
        <v>0</v>
      </c>
      <c r="AB106" s="9">
        <v>0</v>
      </c>
      <c r="AC106" s="10">
        <v>4.5999999999999996</v>
      </c>
      <c r="AD106" s="10">
        <v>4</v>
      </c>
      <c r="AE106" s="38">
        <v>93.8</v>
      </c>
      <c r="AF106" s="39">
        <v>119.3</v>
      </c>
      <c r="AG106" s="10">
        <v>46</v>
      </c>
      <c r="AH106" s="10">
        <v>43</v>
      </c>
      <c r="AI106" s="9">
        <v>1.1000000000000001</v>
      </c>
      <c r="AJ106" s="9">
        <v>0.9</v>
      </c>
      <c r="AK106" s="9">
        <f t="shared" si="0"/>
        <v>0</v>
      </c>
      <c r="AL106" s="10">
        <v>0</v>
      </c>
      <c r="AM106" s="37">
        <v>0</v>
      </c>
      <c r="AN106" s="4">
        <v>6.9</v>
      </c>
      <c r="AO106" s="4">
        <v>6.7</v>
      </c>
      <c r="AP106" s="40">
        <v>0</v>
      </c>
      <c r="AQ106" s="40">
        <v>0</v>
      </c>
      <c r="AR106" s="10">
        <v>9.4</v>
      </c>
      <c r="AS106" s="10">
        <v>9.4</v>
      </c>
      <c r="AT106" s="10">
        <v>4</v>
      </c>
      <c r="AU106" s="10">
        <v>4.2</v>
      </c>
      <c r="AV106" s="114">
        <v>117</v>
      </c>
      <c r="AW106" s="63">
        <v>0</v>
      </c>
      <c r="AX106" s="4">
        <v>141</v>
      </c>
      <c r="AY106" s="4">
        <v>136</v>
      </c>
      <c r="AZ106" s="37">
        <v>0</v>
      </c>
      <c r="BA106" s="37">
        <v>0</v>
      </c>
      <c r="BB106" s="40">
        <v>0</v>
      </c>
      <c r="BC106" s="40">
        <v>0</v>
      </c>
      <c r="BD106" s="23">
        <f t="shared" ref="BD106:BE106" si="107">1.86*(AX106+AT106)+1.15*(AV106/18)+(AG106/6)+14</f>
        <v>298.8416666666667</v>
      </c>
      <c r="BE106" s="23">
        <f t="shared" si="107"/>
        <v>281.93866666666668</v>
      </c>
      <c r="BF106" s="10">
        <v>4.87</v>
      </c>
      <c r="BG106" s="10">
        <v>4.75</v>
      </c>
      <c r="BH106" s="4">
        <v>14.4</v>
      </c>
      <c r="BI106" s="4">
        <v>14.1</v>
      </c>
      <c r="BJ106" s="10">
        <v>44.4</v>
      </c>
      <c r="BK106" s="10">
        <v>42.9</v>
      </c>
      <c r="BL106" s="4">
        <v>91.2</v>
      </c>
      <c r="BM106" s="4">
        <v>90.3</v>
      </c>
      <c r="BN106" s="10">
        <v>29.6</v>
      </c>
      <c r="BO106" s="10">
        <v>2.7</v>
      </c>
      <c r="BP106" s="4">
        <v>32.4</v>
      </c>
      <c r="BQ106" s="4">
        <v>32.9</v>
      </c>
      <c r="BR106" s="10">
        <v>0</v>
      </c>
      <c r="BS106" s="10">
        <v>213</v>
      </c>
      <c r="BT106" s="4">
        <v>0</v>
      </c>
      <c r="BU106" s="4">
        <v>11.8</v>
      </c>
      <c r="BV106" s="10">
        <v>0</v>
      </c>
      <c r="BW106" s="10">
        <v>1.1399999999999999</v>
      </c>
      <c r="BX106" s="4">
        <v>5.96</v>
      </c>
      <c r="BY106" s="12">
        <v>4.97</v>
      </c>
      <c r="BZ106" s="10">
        <v>70.099999999999994</v>
      </c>
      <c r="CA106" s="10">
        <v>59.7</v>
      </c>
      <c r="CB106" s="4">
        <v>19.600000000000001</v>
      </c>
      <c r="CC106" s="4">
        <v>27.8</v>
      </c>
      <c r="CD106" s="10">
        <v>8.1</v>
      </c>
      <c r="CE106" s="10">
        <v>9.3000000000000007</v>
      </c>
      <c r="CF106" s="4">
        <v>2.2000000000000002</v>
      </c>
      <c r="CG106" s="4">
        <v>3.2</v>
      </c>
      <c r="CH106" s="10">
        <v>0</v>
      </c>
      <c r="CI106" s="10">
        <v>0</v>
      </c>
      <c r="CJ106" s="2" t="b">
        <f t="shared" si="2"/>
        <v>0</v>
      </c>
      <c r="CK106" s="24" t="b">
        <f t="shared" si="3"/>
        <v>0</v>
      </c>
      <c r="CL106" s="4">
        <v>77.709999999999994</v>
      </c>
      <c r="CM106" s="25">
        <v>84.3</v>
      </c>
      <c r="CN106" s="25">
        <v>190</v>
      </c>
      <c r="CO106" s="4">
        <v>48.34</v>
      </c>
      <c r="CP106" s="25">
        <v>54.5</v>
      </c>
      <c r="CQ106" s="25">
        <v>50.5</v>
      </c>
      <c r="CR106" s="70">
        <v>8.24</v>
      </c>
      <c r="CS106" s="29"/>
      <c r="CT106" s="29"/>
      <c r="CU106" s="29"/>
      <c r="CV106" s="29"/>
      <c r="CW106" s="29"/>
      <c r="CX106" s="29"/>
      <c r="CY106" s="85"/>
      <c r="CZ106" s="85"/>
      <c r="DA106" s="85"/>
      <c r="DB106" s="85"/>
    </row>
    <row r="107" spans="1:106" ht="15.75" customHeight="1">
      <c r="A107" s="15">
        <v>2018</v>
      </c>
      <c r="B107" s="41" t="s">
        <v>449</v>
      </c>
      <c r="C107" s="51" t="s">
        <v>118</v>
      </c>
      <c r="D107" s="4">
        <v>26</v>
      </c>
      <c r="E107" s="4">
        <v>90</v>
      </c>
      <c r="F107" s="4">
        <v>1</v>
      </c>
      <c r="G107" s="56" t="s">
        <v>112</v>
      </c>
      <c r="H107" s="43" t="s">
        <v>112</v>
      </c>
      <c r="I107" s="42" t="s">
        <v>112</v>
      </c>
      <c r="J107" s="43" t="s">
        <v>112</v>
      </c>
      <c r="K107" s="42" t="s">
        <v>112</v>
      </c>
      <c r="L107" s="43" t="s">
        <v>112</v>
      </c>
      <c r="M107" s="8">
        <v>177</v>
      </c>
      <c r="N107" s="8">
        <v>804</v>
      </c>
      <c r="O107" s="9">
        <v>24</v>
      </c>
      <c r="P107" s="9">
        <v>25</v>
      </c>
      <c r="Q107" s="37">
        <v>0</v>
      </c>
      <c r="R107" s="37">
        <v>0</v>
      </c>
      <c r="S107" s="40">
        <v>0</v>
      </c>
      <c r="T107" s="40">
        <v>0</v>
      </c>
      <c r="U107" s="11">
        <v>25</v>
      </c>
      <c r="V107" s="11">
        <v>40</v>
      </c>
      <c r="W107" s="9">
        <v>4.0999999999999996</v>
      </c>
      <c r="X107" s="9">
        <v>3.9</v>
      </c>
      <c r="Y107" s="11">
        <v>31</v>
      </c>
      <c r="Z107" s="11">
        <v>36</v>
      </c>
      <c r="AA107" s="9">
        <v>0</v>
      </c>
      <c r="AB107" s="9">
        <v>0</v>
      </c>
      <c r="AC107" s="10">
        <v>4.8</v>
      </c>
      <c r="AD107" s="10">
        <v>4.9000000000000004</v>
      </c>
      <c r="AE107" s="38">
        <v>120</v>
      </c>
      <c r="AF107" s="39">
        <v>124.4</v>
      </c>
      <c r="AG107" s="10">
        <v>30</v>
      </c>
      <c r="AH107" s="10">
        <v>37</v>
      </c>
      <c r="AI107" s="9">
        <v>0.9</v>
      </c>
      <c r="AJ107" s="9">
        <v>0.8</v>
      </c>
      <c r="AK107" s="9">
        <f t="shared" si="0"/>
        <v>0</v>
      </c>
      <c r="AL107" s="10">
        <v>0</v>
      </c>
      <c r="AM107" s="37">
        <v>0</v>
      </c>
      <c r="AN107" s="4">
        <v>7.1</v>
      </c>
      <c r="AO107" s="4">
        <v>7.1</v>
      </c>
      <c r="AP107" s="40">
        <v>0</v>
      </c>
      <c r="AQ107" s="40">
        <v>0</v>
      </c>
      <c r="AR107" s="10">
        <v>9.4</v>
      </c>
      <c r="AS107" s="10">
        <v>9</v>
      </c>
      <c r="AT107" s="10">
        <v>4</v>
      </c>
      <c r="AU107" s="10">
        <v>3.9</v>
      </c>
      <c r="AV107" s="114">
        <v>94</v>
      </c>
      <c r="AW107" s="63">
        <v>0</v>
      </c>
      <c r="AX107" s="4">
        <v>143</v>
      </c>
      <c r="AY107" s="4">
        <v>135</v>
      </c>
      <c r="AZ107" s="37">
        <v>0</v>
      </c>
      <c r="BA107" s="37">
        <v>0</v>
      </c>
      <c r="BB107" s="40">
        <v>0</v>
      </c>
      <c r="BC107" s="40">
        <v>0</v>
      </c>
      <c r="BD107" s="23">
        <f t="shared" ref="BD107:BE107" si="108">1.86*(AX107+AT107)+1.15*(AV107/18)+(AG107/6)+14</f>
        <v>298.42555555555555</v>
      </c>
      <c r="BE107" s="23">
        <f t="shared" si="108"/>
        <v>278.52066666666673</v>
      </c>
      <c r="BF107" s="10">
        <v>4.96</v>
      </c>
      <c r="BG107" s="10">
        <v>4.43</v>
      </c>
      <c r="BH107" s="4">
        <v>14</v>
      </c>
      <c r="BI107" s="4">
        <v>12.8</v>
      </c>
      <c r="BJ107" s="10">
        <v>43.4</v>
      </c>
      <c r="BK107" s="10">
        <v>38.700000000000003</v>
      </c>
      <c r="BL107" s="4">
        <v>87.5</v>
      </c>
      <c r="BM107" s="4">
        <v>87.4</v>
      </c>
      <c r="BN107" s="10">
        <v>28.2</v>
      </c>
      <c r="BO107" s="10">
        <v>28.9</v>
      </c>
      <c r="BP107" s="4">
        <v>32.299999999999997</v>
      </c>
      <c r="BQ107" s="4">
        <v>33.1</v>
      </c>
      <c r="BR107" s="10">
        <v>0</v>
      </c>
      <c r="BS107" s="10">
        <v>230</v>
      </c>
      <c r="BT107" s="4">
        <v>0</v>
      </c>
      <c r="BU107" s="4">
        <v>12.6</v>
      </c>
      <c r="BV107" s="10">
        <v>0</v>
      </c>
      <c r="BW107" s="10">
        <v>1.23</v>
      </c>
      <c r="BX107" s="4">
        <v>7.54</v>
      </c>
      <c r="BY107" s="12">
        <v>7.13</v>
      </c>
      <c r="BZ107" s="10">
        <v>61</v>
      </c>
      <c r="CA107" s="10">
        <v>59.4</v>
      </c>
      <c r="CB107" s="4">
        <v>25</v>
      </c>
      <c r="CC107" s="4">
        <v>25.9</v>
      </c>
      <c r="CD107" s="10">
        <v>8.1</v>
      </c>
      <c r="CE107" s="10">
        <v>9.6999999999999993</v>
      </c>
      <c r="CF107" s="4">
        <v>4.9000000000000004</v>
      </c>
      <c r="CG107" s="4">
        <v>5</v>
      </c>
      <c r="CH107" s="10">
        <v>0</v>
      </c>
      <c r="CI107" s="10">
        <v>0</v>
      </c>
      <c r="CJ107" s="2" t="b">
        <f t="shared" si="2"/>
        <v>0</v>
      </c>
      <c r="CK107" s="24" t="b">
        <f t="shared" si="3"/>
        <v>0</v>
      </c>
      <c r="CL107" s="4">
        <v>80.25</v>
      </c>
      <c r="CM107" s="25">
        <v>92</v>
      </c>
      <c r="CN107" s="25">
        <v>174.4</v>
      </c>
      <c r="CO107" s="4">
        <v>48.49</v>
      </c>
      <c r="CP107" s="25">
        <v>55</v>
      </c>
      <c r="CQ107" s="25">
        <v>55.5</v>
      </c>
      <c r="CR107" s="70">
        <v>10.39</v>
      </c>
      <c r="CS107" s="29"/>
      <c r="CT107" s="29"/>
      <c r="CU107" s="29"/>
      <c r="CV107" s="29"/>
      <c r="CW107" s="29"/>
      <c r="CX107" s="29"/>
      <c r="CY107" s="85"/>
      <c r="CZ107" s="85"/>
      <c r="DA107" s="85"/>
      <c r="DB107" s="85"/>
    </row>
    <row r="108" spans="1:106" ht="15.75" customHeight="1">
      <c r="A108" s="15">
        <v>2018</v>
      </c>
      <c r="B108" s="41" t="s">
        <v>449</v>
      </c>
      <c r="C108" s="51" t="s">
        <v>122</v>
      </c>
      <c r="D108" s="4">
        <v>25</v>
      </c>
      <c r="E108" s="4">
        <v>85</v>
      </c>
      <c r="F108" s="4">
        <v>1</v>
      </c>
      <c r="G108" s="17" t="s">
        <v>106</v>
      </c>
      <c r="H108" s="18" t="s">
        <v>107</v>
      </c>
      <c r="I108" s="19" t="s">
        <v>103</v>
      </c>
      <c r="J108" s="18" t="s">
        <v>104</v>
      </c>
      <c r="K108" s="19">
        <v>25</v>
      </c>
      <c r="L108" s="18">
        <v>75</v>
      </c>
      <c r="M108" s="8">
        <v>143</v>
      </c>
      <c r="N108" s="8">
        <v>530</v>
      </c>
      <c r="O108" s="9">
        <v>19</v>
      </c>
      <c r="P108" s="9">
        <v>19</v>
      </c>
      <c r="Q108" s="37">
        <v>0</v>
      </c>
      <c r="R108" s="37">
        <v>0</v>
      </c>
      <c r="S108" s="40">
        <v>0</v>
      </c>
      <c r="T108" s="40">
        <v>0</v>
      </c>
      <c r="U108" s="11">
        <v>29</v>
      </c>
      <c r="V108" s="11">
        <v>43</v>
      </c>
      <c r="W108" s="9">
        <v>3.9</v>
      </c>
      <c r="X108" s="9">
        <v>3.9</v>
      </c>
      <c r="Y108" s="11">
        <v>51</v>
      </c>
      <c r="Z108" s="11">
        <v>53</v>
      </c>
      <c r="AA108" s="9">
        <v>0</v>
      </c>
      <c r="AB108" s="9">
        <v>0</v>
      </c>
      <c r="AC108" s="10">
        <v>5.3</v>
      </c>
      <c r="AD108" s="10">
        <v>5.5</v>
      </c>
      <c r="AE108" s="38">
        <v>106.5</v>
      </c>
      <c r="AF108" s="39">
        <v>120.8</v>
      </c>
      <c r="AG108" s="10">
        <v>41</v>
      </c>
      <c r="AH108" s="10">
        <v>42</v>
      </c>
      <c r="AI108" s="9">
        <v>1</v>
      </c>
      <c r="AJ108" s="9">
        <v>0.9</v>
      </c>
      <c r="AK108" s="9">
        <f t="shared" si="0"/>
        <v>0</v>
      </c>
      <c r="AL108" s="10">
        <v>0</v>
      </c>
      <c r="AM108" s="37">
        <v>0</v>
      </c>
      <c r="AN108" s="4">
        <v>7</v>
      </c>
      <c r="AO108" s="4">
        <v>7.2</v>
      </c>
      <c r="AP108" s="40">
        <v>0</v>
      </c>
      <c r="AQ108" s="40">
        <v>0</v>
      </c>
      <c r="AR108" s="10">
        <v>9.3000000000000007</v>
      </c>
      <c r="AS108" s="10">
        <v>9.4</v>
      </c>
      <c r="AT108" s="10">
        <v>4.5999999999999996</v>
      </c>
      <c r="AU108" s="10">
        <v>3.9</v>
      </c>
      <c r="AV108" s="114">
        <v>110</v>
      </c>
      <c r="AW108" s="63">
        <v>0</v>
      </c>
      <c r="AX108" s="4">
        <v>143</v>
      </c>
      <c r="AY108" s="4">
        <v>138</v>
      </c>
      <c r="AZ108" s="37">
        <v>0</v>
      </c>
      <c r="BA108" s="37">
        <v>0</v>
      </c>
      <c r="BB108" s="40">
        <v>0</v>
      </c>
      <c r="BC108" s="40">
        <v>0</v>
      </c>
      <c r="BD108" s="23">
        <f t="shared" ref="BD108:BE108" si="109">1.86*(AX108+AT108)+1.15*(AV108/18)+(AG108/6)+14</f>
        <v>302.39711111111109</v>
      </c>
      <c r="BE108" s="23">
        <f t="shared" si="109"/>
        <v>284.93400000000003</v>
      </c>
      <c r="BF108" s="10">
        <v>4.59</v>
      </c>
      <c r="BG108" s="10">
        <v>4.51</v>
      </c>
      <c r="BH108" s="4">
        <v>13</v>
      </c>
      <c r="BI108" s="4">
        <v>12.7</v>
      </c>
      <c r="BJ108" s="10">
        <v>40.299999999999997</v>
      </c>
      <c r="BK108" s="10">
        <v>39</v>
      </c>
      <c r="BL108" s="4">
        <v>87.8</v>
      </c>
      <c r="BM108" s="4">
        <v>86.5</v>
      </c>
      <c r="BN108" s="10">
        <v>28.3</v>
      </c>
      <c r="BO108" s="10">
        <v>28.2</v>
      </c>
      <c r="BP108" s="4">
        <v>32.299999999999997</v>
      </c>
      <c r="BQ108" s="4">
        <v>32.6</v>
      </c>
      <c r="BR108" s="10">
        <v>0</v>
      </c>
      <c r="BS108" s="10">
        <v>272</v>
      </c>
      <c r="BT108" s="4">
        <v>0</v>
      </c>
      <c r="BU108" s="4">
        <v>12.5</v>
      </c>
      <c r="BV108" s="10">
        <v>0</v>
      </c>
      <c r="BW108" s="10">
        <v>1.1299999999999999</v>
      </c>
      <c r="BX108" s="4">
        <v>10.71</v>
      </c>
      <c r="BY108" s="12">
        <v>5.55</v>
      </c>
      <c r="BZ108" s="10">
        <v>74</v>
      </c>
      <c r="CA108" s="10">
        <v>52.2</v>
      </c>
      <c r="CB108" s="4">
        <v>17.2</v>
      </c>
      <c r="CC108" s="4">
        <v>33.200000000000003</v>
      </c>
      <c r="CD108" s="10">
        <v>5.8</v>
      </c>
      <c r="CE108" s="10">
        <v>8.3000000000000007</v>
      </c>
      <c r="CF108" s="4">
        <v>2.9</v>
      </c>
      <c r="CG108" s="4">
        <v>6.3</v>
      </c>
      <c r="CH108" s="10">
        <v>0.1</v>
      </c>
      <c r="CI108" s="10">
        <v>0</v>
      </c>
      <c r="CJ108" s="2" t="b">
        <f t="shared" si="2"/>
        <v>0</v>
      </c>
      <c r="CK108" s="24" t="b">
        <f t="shared" si="3"/>
        <v>0</v>
      </c>
      <c r="CL108" s="4">
        <v>80</v>
      </c>
      <c r="CM108" s="25">
        <v>85.7</v>
      </c>
      <c r="CN108" s="25">
        <v>185</v>
      </c>
      <c r="CO108" s="4">
        <v>50.84</v>
      </c>
      <c r="CP108" s="25">
        <v>50</v>
      </c>
      <c r="CQ108" s="25">
        <v>50</v>
      </c>
      <c r="CR108" s="70">
        <v>7.22</v>
      </c>
      <c r="CS108" s="29"/>
      <c r="CT108" s="29"/>
      <c r="CU108" s="29"/>
      <c r="CV108" s="29"/>
      <c r="CW108" s="29"/>
      <c r="CX108" s="29"/>
      <c r="CY108" s="85"/>
      <c r="CZ108" s="85"/>
      <c r="DA108" s="85"/>
      <c r="DB108" s="85"/>
    </row>
    <row r="109" spans="1:106" ht="15.75" customHeight="1">
      <c r="A109" s="15">
        <v>2018</v>
      </c>
      <c r="B109" s="41" t="s">
        <v>449</v>
      </c>
      <c r="C109" s="51" t="s">
        <v>123</v>
      </c>
      <c r="D109" s="4">
        <v>28</v>
      </c>
      <c r="E109" s="4">
        <v>77</v>
      </c>
      <c r="F109" s="4">
        <v>2</v>
      </c>
      <c r="G109" s="61" t="s">
        <v>102</v>
      </c>
      <c r="H109" s="18" t="s">
        <v>98</v>
      </c>
      <c r="I109" s="19" t="s">
        <v>99</v>
      </c>
      <c r="J109" s="18" t="s">
        <v>104</v>
      </c>
      <c r="K109" s="19">
        <v>212.5</v>
      </c>
      <c r="L109" s="18">
        <v>-112.5</v>
      </c>
      <c r="M109" s="8">
        <v>87</v>
      </c>
      <c r="N109" s="8">
        <v>3032</v>
      </c>
      <c r="O109" s="9">
        <v>17</v>
      </c>
      <c r="P109" s="9">
        <v>34</v>
      </c>
      <c r="Q109" s="37">
        <v>0</v>
      </c>
      <c r="R109" s="37">
        <v>0</v>
      </c>
      <c r="S109" s="40">
        <v>0</v>
      </c>
      <c r="T109" s="40">
        <v>0</v>
      </c>
      <c r="U109" s="11">
        <v>23</v>
      </c>
      <c r="V109" s="11">
        <v>78</v>
      </c>
      <c r="W109" s="9">
        <v>4.4000000000000004</v>
      </c>
      <c r="X109" s="9">
        <v>4.4000000000000004</v>
      </c>
      <c r="Y109" s="11">
        <v>39</v>
      </c>
      <c r="Z109" s="11">
        <v>40</v>
      </c>
      <c r="AA109" s="9">
        <v>0</v>
      </c>
      <c r="AB109" s="9">
        <v>0</v>
      </c>
      <c r="AC109" s="10">
        <v>6.5</v>
      </c>
      <c r="AD109" s="10">
        <v>7.8</v>
      </c>
      <c r="AE109" s="38">
        <v>118.6</v>
      </c>
      <c r="AF109" s="39">
        <v>122.9</v>
      </c>
      <c r="AG109" s="10">
        <v>40</v>
      </c>
      <c r="AH109" s="10">
        <v>48</v>
      </c>
      <c r="AI109" s="9">
        <v>0.9</v>
      </c>
      <c r="AJ109" s="9">
        <v>0.8</v>
      </c>
      <c r="AK109" s="9">
        <f t="shared" si="0"/>
        <v>0</v>
      </c>
      <c r="AL109" s="10">
        <v>0</v>
      </c>
      <c r="AM109" s="37">
        <v>0</v>
      </c>
      <c r="AN109" s="4">
        <v>7.2</v>
      </c>
      <c r="AO109" s="4">
        <v>7.2</v>
      </c>
      <c r="AP109" s="40">
        <v>0</v>
      </c>
      <c r="AQ109" s="40">
        <v>0</v>
      </c>
      <c r="AR109" s="10">
        <v>9.8000000000000007</v>
      </c>
      <c r="AS109" s="10">
        <v>9.6999999999999993</v>
      </c>
      <c r="AT109" s="10">
        <v>4.7</v>
      </c>
      <c r="AU109" s="10">
        <v>4.8</v>
      </c>
      <c r="AV109" s="114">
        <v>111</v>
      </c>
      <c r="AW109" s="63">
        <v>0</v>
      </c>
      <c r="AX109" s="4">
        <v>142</v>
      </c>
      <c r="AY109" s="4">
        <v>133</v>
      </c>
      <c r="AZ109" s="37">
        <v>0</v>
      </c>
      <c r="BA109" s="37">
        <v>0</v>
      </c>
      <c r="BB109" s="40">
        <v>0</v>
      </c>
      <c r="BC109" s="40">
        <v>0</v>
      </c>
      <c r="BD109" s="23">
        <f t="shared" ref="BD109:BE109" si="110">1.86*(AX109+AT109)+1.15*(AV109/18)+(AG109/6)+14</f>
        <v>300.62033333333329</v>
      </c>
      <c r="BE109" s="23">
        <f t="shared" si="110"/>
        <v>278.30800000000005</v>
      </c>
      <c r="BF109" s="10">
        <v>4.93</v>
      </c>
      <c r="BG109" s="10">
        <v>4.83</v>
      </c>
      <c r="BH109" s="4">
        <v>14.8</v>
      </c>
      <c r="BI109" s="4">
        <v>14.7</v>
      </c>
      <c r="BJ109" s="10">
        <v>45.7</v>
      </c>
      <c r="BK109" s="10">
        <v>43.5</v>
      </c>
      <c r="BL109" s="4">
        <v>92.7</v>
      </c>
      <c r="BM109" s="4">
        <v>90.1</v>
      </c>
      <c r="BN109" s="10">
        <v>30</v>
      </c>
      <c r="BO109" s="10">
        <v>30.4</v>
      </c>
      <c r="BP109" s="4">
        <v>32.4</v>
      </c>
      <c r="BQ109" s="4">
        <v>33.799999999999997</v>
      </c>
      <c r="BR109" s="10">
        <v>0</v>
      </c>
      <c r="BS109" s="10">
        <v>186</v>
      </c>
      <c r="BT109" s="4">
        <v>0</v>
      </c>
      <c r="BU109" s="4">
        <v>12.5</v>
      </c>
      <c r="BV109" s="10">
        <v>0</v>
      </c>
      <c r="BW109" s="10">
        <v>1.72</v>
      </c>
      <c r="BX109" s="4">
        <v>8.76</v>
      </c>
      <c r="BY109" s="12">
        <v>7.86</v>
      </c>
      <c r="BZ109" s="10">
        <v>71</v>
      </c>
      <c r="CA109" s="10">
        <v>62.9</v>
      </c>
      <c r="CB109" s="4">
        <v>21</v>
      </c>
      <c r="CC109" s="4">
        <v>25.3</v>
      </c>
      <c r="CD109" s="10">
        <v>6</v>
      </c>
      <c r="CE109" s="10">
        <v>10.8</v>
      </c>
      <c r="CF109" s="4">
        <v>1</v>
      </c>
      <c r="CG109" s="4">
        <v>1</v>
      </c>
      <c r="CH109" s="10">
        <v>0</v>
      </c>
      <c r="CI109" s="10">
        <v>0</v>
      </c>
      <c r="CJ109" s="2" t="b">
        <f t="shared" si="2"/>
        <v>0</v>
      </c>
      <c r="CK109" s="24" t="b">
        <f t="shared" si="3"/>
        <v>1</v>
      </c>
      <c r="CL109" s="4">
        <v>69.06</v>
      </c>
      <c r="CM109" s="25">
        <v>78.599999999999994</v>
      </c>
      <c r="CN109" s="25">
        <v>179</v>
      </c>
      <c r="CO109" s="4">
        <v>51.18</v>
      </c>
      <c r="CP109" s="25">
        <v>50</v>
      </c>
      <c r="CQ109" s="25">
        <v>44</v>
      </c>
      <c r="CR109" s="70">
        <v>9.9700000000000006</v>
      </c>
      <c r="CS109" s="29"/>
      <c r="CT109" s="29"/>
      <c r="CU109" s="29"/>
      <c r="CV109" s="29"/>
      <c r="CW109" s="29"/>
      <c r="CX109" s="29"/>
      <c r="CY109" s="85"/>
      <c r="CZ109" s="85"/>
      <c r="DA109" s="85"/>
      <c r="DB109" s="85"/>
    </row>
    <row r="110" spans="1:106" ht="15.75" customHeight="1">
      <c r="A110" s="15">
        <v>2018</v>
      </c>
      <c r="B110" s="41" t="s">
        <v>449</v>
      </c>
      <c r="C110" s="51" t="s">
        <v>124</v>
      </c>
      <c r="D110" s="4">
        <v>29</v>
      </c>
      <c r="E110" s="4">
        <v>80</v>
      </c>
      <c r="F110" s="4">
        <v>1</v>
      </c>
      <c r="G110" s="56" t="s">
        <v>112</v>
      </c>
      <c r="H110" s="43" t="s">
        <v>112</v>
      </c>
      <c r="I110" s="42" t="s">
        <v>112</v>
      </c>
      <c r="J110" s="43" t="s">
        <v>112</v>
      </c>
      <c r="K110" s="42" t="s">
        <v>112</v>
      </c>
      <c r="L110" s="63" t="s">
        <v>112</v>
      </c>
      <c r="M110" s="8">
        <v>235</v>
      </c>
      <c r="N110" s="8">
        <v>3646</v>
      </c>
      <c r="O110" s="9">
        <v>22</v>
      </c>
      <c r="P110" s="9">
        <v>47</v>
      </c>
      <c r="Q110" s="37">
        <v>0</v>
      </c>
      <c r="R110" s="37">
        <v>0</v>
      </c>
      <c r="S110" s="40">
        <v>0</v>
      </c>
      <c r="T110" s="40">
        <v>0</v>
      </c>
      <c r="U110" s="11">
        <v>37</v>
      </c>
      <c r="V110" s="11">
        <v>92</v>
      </c>
      <c r="W110" s="9">
        <v>4.4000000000000004</v>
      </c>
      <c r="X110" s="9">
        <v>4.2</v>
      </c>
      <c r="Y110" s="11">
        <v>38</v>
      </c>
      <c r="Z110" s="11">
        <v>45</v>
      </c>
      <c r="AA110" s="9">
        <v>0</v>
      </c>
      <c r="AB110" s="9">
        <v>0</v>
      </c>
      <c r="AC110" s="10">
        <v>4.5</v>
      </c>
      <c r="AD110" s="10">
        <v>4.5</v>
      </c>
      <c r="AE110" s="38">
        <v>118.6</v>
      </c>
      <c r="AF110" s="39">
        <v>127.9</v>
      </c>
      <c r="AG110" s="10">
        <v>41</v>
      </c>
      <c r="AH110" s="10">
        <v>43</v>
      </c>
      <c r="AI110" s="9">
        <v>0.9</v>
      </c>
      <c r="AJ110" s="9">
        <v>0.7</v>
      </c>
      <c r="AK110" s="9">
        <f t="shared" si="0"/>
        <v>0</v>
      </c>
      <c r="AL110" s="10">
        <v>0</v>
      </c>
      <c r="AM110" s="37">
        <v>0</v>
      </c>
      <c r="AN110" s="4">
        <v>7.1</v>
      </c>
      <c r="AO110" s="4">
        <v>7.1</v>
      </c>
      <c r="AP110" s="40">
        <v>0</v>
      </c>
      <c r="AQ110" s="40">
        <v>0</v>
      </c>
      <c r="AR110" s="10">
        <v>9.6999999999999993</v>
      </c>
      <c r="AS110" s="10">
        <v>9.5</v>
      </c>
      <c r="AT110" s="10">
        <v>4</v>
      </c>
      <c r="AU110" s="10">
        <v>4.5999999999999996</v>
      </c>
      <c r="AV110" s="114">
        <v>87</v>
      </c>
      <c r="AW110" s="63">
        <v>87</v>
      </c>
      <c r="AX110" s="4">
        <v>142</v>
      </c>
      <c r="AY110" s="4">
        <v>138</v>
      </c>
      <c r="AZ110" s="37">
        <v>0</v>
      </c>
      <c r="BA110" s="37">
        <v>0</v>
      </c>
      <c r="BB110" s="40">
        <v>0</v>
      </c>
      <c r="BC110" s="40">
        <v>0</v>
      </c>
      <c r="BD110" s="23">
        <f t="shared" ref="BD110:BE110" si="111">1.86*(AX110+AT110)+1.15*(AV110/18)+(AG110/6)+14</f>
        <v>297.95166666666665</v>
      </c>
      <c r="BE110" s="23">
        <f t="shared" si="111"/>
        <v>291.96100000000001</v>
      </c>
      <c r="BF110" s="10">
        <v>4.8899999999999997</v>
      </c>
      <c r="BG110" s="10">
        <v>4.46</v>
      </c>
      <c r="BH110" s="4">
        <v>14.1</v>
      </c>
      <c r="BI110" s="4">
        <v>12.9</v>
      </c>
      <c r="BJ110" s="10">
        <v>44.6</v>
      </c>
      <c r="BK110" s="10">
        <v>40.4</v>
      </c>
      <c r="BL110" s="4">
        <v>91.2</v>
      </c>
      <c r="BM110" s="4">
        <v>90.6</v>
      </c>
      <c r="BN110" s="10">
        <v>28.8</v>
      </c>
      <c r="BO110" s="10">
        <v>28.9</v>
      </c>
      <c r="BP110" s="4">
        <v>31.6</v>
      </c>
      <c r="BQ110" s="4">
        <v>31.9</v>
      </c>
      <c r="BR110" s="10">
        <v>0</v>
      </c>
      <c r="BS110" s="10">
        <v>214</v>
      </c>
      <c r="BT110" s="4">
        <v>0</v>
      </c>
      <c r="BU110" s="4">
        <v>13.6</v>
      </c>
      <c r="BV110" s="10">
        <v>0</v>
      </c>
      <c r="BW110" s="10">
        <v>1</v>
      </c>
      <c r="BX110" s="4">
        <v>6.81</v>
      </c>
      <c r="BY110" s="12">
        <v>5.24</v>
      </c>
      <c r="BZ110" s="10">
        <v>72</v>
      </c>
      <c r="CA110" s="10">
        <v>56.7</v>
      </c>
      <c r="CB110" s="4">
        <v>22</v>
      </c>
      <c r="CC110" s="4">
        <v>32.4</v>
      </c>
      <c r="CD110" s="10">
        <v>5</v>
      </c>
      <c r="CE110" s="10">
        <v>8.4</v>
      </c>
      <c r="CF110" s="4">
        <v>1</v>
      </c>
      <c r="CG110" s="4">
        <v>2.5</v>
      </c>
      <c r="CH110" s="10">
        <v>0</v>
      </c>
      <c r="CI110" s="10">
        <v>0</v>
      </c>
      <c r="CJ110" s="2" t="b">
        <f t="shared" si="2"/>
        <v>0</v>
      </c>
      <c r="CK110" s="24" t="b">
        <f t="shared" si="3"/>
        <v>1</v>
      </c>
      <c r="CL110" s="4">
        <v>70.709999999999994</v>
      </c>
      <c r="CM110" s="25">
        <v>81.5</v>
      </c>
      <c r="CN110" s="25">
        <v>175</v>
      </c>
      <c r="CO110" s="4">
        <v>47.46</v>
      </c>
      <c r="CP110" s="25">
        <v>49.5</v>
      </c>
      <c r="CQ110" s="25">
        <v>41</v>
      </c>
      <c r="CR110" s="70">
        <v>11.47</v>
      </c>
      <c r="CS110" s="29"/>
      <c r="CT110" s="29"/>
      <c r="CU110" s="29"/>
      <c r="CV110" s="29"/>
      <c r="CW110" s="29"/>
      <c r="CX110" s="29"/>
      <c r="CY110" s="85"/>
      <c r="CZ110" s="85"/>
      <c r="DA110" s="85"/>
      <c r="DB110" s="85"/>
    </row>
    <row r="111" spans="1:106" ht="15.75" customHeight="1">
      <c r="A111" s="15">
        <v>2018</v>
      </c>
      <c r="B111" s="41" t="s">
        <v>449</v>
      </c>
      <c r="C111" s="51" t="s">
        <v>126</v>
      </c>
      <c r="D111" s="4">
        <v>29</v>
      </c>
      <c r="E111" s="4">
        <v>83</v>
      </c>
      <c r="F111" s="4">
        <v>0</v>
      </c>
      <c r="G111" s="68" t="s">
        <v>112</v>
      </c>
      <c r="H111" s="69" t="s">
        <v>112</v>
      </c>
      <c r="I111" s="69" t="s">
        <v>112</v>
      </c>
      <c r="J111" s="69" t="s">
        <v>112</v>
      </c>
      <c r="K111" s="69" t="s">
        <v>112</v>
      </c>
      <c r="L111" s="69" t="s">
        <v>112</v>
      </c>
      <c r="M111" s="8">
        <v>87</v>
      </c>
      <c r="N111" s="8">
        <v>437</v>
      </c>
      <c r="O111" s="9">
        <v>19</v>
      </c>
      <c r="P111" s="9">
        <v>17</v>
      </c>
      <c r="Q111" s="37">
        <v>0</v>
      </c>
      <c r="R111" s="37">
        <v>0</v>
      </c>
      <c r="S111" s="40">
        <v>0</v>
      </c>
      <c r="T111" s="40">
        <v>0</v>
      </c>
      <c r="U111" s="11">
        <v>21</v>
      </c>
      <c r="V111" s="11">
        <v>33</v>
      </c>
      <c r="W111" s="9">
        <v>4.4000000000000004</v>
      </c>
      <c r="X111" s="9">
        <v>3.9</v>
      </c>
      <c r="Y111" s="11">
        <v>25</v>
      </c>
      <c r="Z111" s="11">
        <v>25</v>
      </c>
      <c r="AA111" s="9">
        <v>0</v>
      </c>
      <c r="AB111" s="9">
        <v>0</v>
      </c>
      <c r="AC111" s="10">
        <v>5.7</v>
      </c>
      <c r="AD111" s="10">
        <v>5.7</v>
      </c>
      <c r="AE111" s="38">
        <v>103.8</v>
      </c>
      <c r="AF111" s="39">
        <v>122.1</v>
      </c>
      <c r="AG111" s="10">
        <v>38</v>
      </c>
      <c r="AH111" s="10">
        <v>36</v>
      </c>
      <c r="AI111" s="9">
        <v>1</v>
      </c>
      <c r="AJ111" s="9">
        <v>0.8</v>
      </c>
      <c r="AK111" s="9">
        <f t="shared" si="0"/>
        <v>0</v>
      </c>
      <c r="AL111" s="10">
        <v>0</v>
      </c>
      <c r="AM111" s="37">
        <v>0</v>
      </c>
      <c r="AN111" s="4">
        <v>7.2</v>
      </c>
      <c r="AO111" s="4">
        <v>6.9</v>
      </c>
      <c r="AP111" s="40">
        <v>0</v>
      </c>
      <c r="AQ111" s="40">
        <v>0</v>
      </c>
      <c r="AR111" s="10">
        <v>9.6999999999999993</v>
      </c>
      <c r="AS111" s="10">
        <v>9.1999999999999993</v>
      </c>
      <c r="AT111" s="10">
        <v>4.8</v>
      </c>
      <c r="AU111" s="10">
        <v>4.2</v>
      </c>
      <c r="AV111" s="114">
        <v>121</v>
      </c>
      <c r="AW111" s="63">
        <v>88</v>
      </c>
      <c r="AX111" s="4">
        <v>144</v>
      </c>
      <c r="AY111" s="4">
        <v>138</v>
      </c>
      <c r="AZ111" s="37">
        <v>0</v>
      </c>
      <c r="BA111" s="37">
        <v>0</v>
      </c>
      <c r="BB111" s="40">
        <v>0</v>
      </c>
      <c r="BC111" s="40">
        <v>0</v>
      </c>
      <c r="BD111" s="23">
        <f t="shared" ref="BD111:BE111" si="112">1.86*(AX111+AT111)+1.15*(AV111/18)+(AG111/6)+14</f>
        <v>304.8318888888889</v>
      </c>
      <c r="BE111" s="23">
        <f t="shared" si="112"/>
        <v>290.11422222222222</v>
      </c>
      <c r="BF111" s="10">
        <v>4.74</v>
      </c>
      <c r="BG111" s="10">
        <v>4.1900000000000004</v>
      </c>
      <c r="BH111" s="4">
        <v>13.8</v>
      </c>
      <c r="BI111" s="4">
        <v>12.3</v>
      </c>
      <c r="BJ111" s="10">
        <v>42.4</v>
      </c>
      <c r="BK111" s="10">
        <v>37.700000000000003</v>
      </c>
      <c r="BL111" s="4">
        <v>89.5</v>
      </c>
      <c r="BM111" s="4">
        <v>90</v>
      </c>
      <c r="BN111" s="10">
        <v>29.1</v>
      </c>
      <c r="BO111" s="10">
        <v>29.4</v>
      </c>
      <c r="BP111" s="4">
        <v>32.5</v>
      </c>
      <c r="BQ111" s="4">
        <v>32.6</v>
      </c>
      <c r="BR111" s="10">
        <v>0</v>
      </c>
      <c r="BS111" s="10">
        <v>258</v>
      </c>
      <c r="BT111" s="4">
        <v>0</v>
      </c>
      <c r="BU111" s="4">
        <v>12.6</v>
      </c>
      <c r="BV111" s="10">
        <v>0</v>
      </c>
      <c r="BW111" s="10">
        <v>0.95</v>
      </c>
      <c r="BX111" s="4">
        <v>8.08</v>
      </c>
      <c r="BY111" s="12">
        <v>6.29</v>
      </c>
      <c r="BZ111" s="10">
        <v>67.3</v>
      </c>
      <c r="CA111" s="10">
        <v>62.2</v>
      </c>
      <c r="CB111" s="4">
        <v>25.1</v>
      </c>
      <c r="CC111" s="4">
        <v>25.8</v>
      </c>
      <c r="CD111" s="10">
        <v>6.6</v>
      </c>
      <c r="CE111" s="10">
        <v>10.3</v>
      </c>
      <c r="CF111" s="4">
        <v>1</v>
      </c>
      <c r="CG111" s="4">
        <v>1.7</v>
      </c>
      <c r="CH111" s="10">
        <v>0</v>
      </c>
      <c r="CI111" s="10">
        <v>0</v>
      </c>
      <c r="CJ111" s="2" t="b">
        <f t="shared" si="2"/>
        <v>0</v>
      </c>
      <c r="CK111" s="24" t="b">
        <f t="shared" si="3"/>
        <v>0</v>
      </c>
      <c r="CL111" s="4">
        <v>73.13</v>
      </c>
      <c r="CM111" s="25">
        <v>81.900000000000006</v>
      </c>
      <c r="CN111" s="25">
        <v>180.5</v>
      </c>
      <c r="CO111" s="4">
        <v>49.51</v>
      </c>
      <c r="CP111" s="25">
        <v>44.5</v>
      </c>
      <c r="CQ111" s="25">
        <v>46.5</v>
      </c>
      <c r="CR111" s="70">
        <v>11.1</v>
      </c>
      <c r="CS111" s="29"/>
      <c r="CT111" s="29"/>
      <c r="CU111" s="29"/>
      <c r="CV111" s="29"/>
      <c r="CW111" s="29"/>
      <c r="CX111" s="29"/>
      <c r="CY111" s="85"/>
      <c r="CZ111" s="85"/>
      <c r="DA111" s="85"/>
      <c r="DB111" s="85"/>
    </row>
    <row r="112" spans="1:106" ht="15.75" customHeight="1">
      <c r="A112" s="15">
        <v>2018</v>
      </c>
      <c r="B112" s="41" t="s">
        <v>449</v>
      </c>
      <c r="C112" s="51" t="s">
        <v>127</v>
      </c>
      <c r="D112" s="4">
        <v>28</v>
      </c>
      <c r="E112" s="4">
        <v>81</v>
      </c>
      <c r="F112" s="4">
        <v>1</v>
      </c>
      <c r="G112" s="68" t="s">
        <v>112</v>
      </c>
      <c r="H112" s="69" t="s">
        <v>112</v>
      </c>
      <c r="I112" s="69" t="s">
        <v>112</v>
      </c>
      <c r="J112" s="69" t="s">
        <v>112</v>
      </c>
      <c r="K112" s="69" t="s">
        <v>112</v>
      </c>
      <c r="L112" s="69" t="s">
        <v>112</v>
      </c>
      <c r="M112" s="8">
        <v>136</v>
      </c>
      <c r="N112" s="8">
        <v>489</v>
      </c>
      <c r="O112" s="9">
        <v>19</v>
      </c>
      <c r="P112" s="9">
        <v>19</v>
      </c>
      <c r="Q112" s="37">
        <v>0</v>
      </c>
      <c r="R112" s="37">
        <v>0</v>
      </c>
      <c r="S112" s="40">
        <v>0</v>
      </c>
      <c r="T112" s="40">
        <v>0</v>
      </c>
      <c r="U112" s="11">
        <v>26</v>
      </c>
      <c r="V112" s="11">
        <v>38</v>
      </c>
      <c r="W112" s="9">
        <v>4.3</v>
      </c>
      <c r="X112" s="9">
        <v>4.0999999999999996</v>
      </c>
      <c r="Y112" s="11">
        <v>19</v>
      </c>
      <c r="Z112" s="11">
        <v>20</v>
      </c>
      <c r="AA112" s="9">
        <v>0</v>
      </c>
      <c r="AB112" s="9">
        <v>0</v>
      </c>
      <c r="AC112" s="10">
        <v>7.3</v>
      </c>
      <c r="AD112" s="10">
        <v>6.3</v>
      </c>
      <c r="AE112" s="38">
        <v>93.2</v>
      </c>
      <c r="AF112" s="39">
        <v>122.9</v>
      </c>
      <c r="AG112" s="10">
        <v>28</v>
      </c>
      <c r="AH112" s="10">
        <v>34</v>
      </c>
      <c r="AI112" s="9">
        <v>1.1000000000000001</v>
      </c>
      <c r="AJ112" s="9">
        <v>0.8</v>
      </c>
      <c r="AK112" s="9">
        <f t="shared" si="0"/>
        <v>0</v>
      </c>
      <c r="AL112" s="10">
        <v>0</v>
      </c>
      <c r="AM112" s="37">
        <v>0</v>
      </c>
      <c r="AN112" s="4">
        <v>7.5</v>
      </c>
      <c r="AO112" s="4">
        <v>7.3</v>
      </c>
      <c r="AP112" s="40">
        <v>0</v>
      </c>
      <c r="AQ112" s="40">
        <v>0</v>
      </c>
      <c r="AR112" s="10">
        <v>9.9</v>
      </c>
      <c r="AS112" s="10">
        <v>9.5</v>
      </c>
      <c r="AT112" s="10">
        <v>4.9000000000000004</v>
      </c>
      <c r="AU112" s="10">
        <v>4.4000000000000004</v>
      </c>
      <c r="AV112" s="114">
        <v>142</v>
      </c>
      <c r="AW112" s="63">
        <v>54</v>
      </c>
      <c r="AX112" s="4">
        <v>142</v>
      </c>
      <c r="AY112" s="4">
        <v>138</v>
      </c>
      <c r="AZ112" s="37">
        <v>0</v>
      </c>
      <c r="BA112" s="37">
        <v>0</v>
      </c>
      <c r="BB112" s="40">
        <v>0</v>
      </c>
      <c r="BC112" s="40">
        <v>0</v>
      </c>
      <c r="BD112" s="23">
        <f t="shared" ref="BD112:BE112" si="113">1.86*(AX112+AT112)+1.15*(AV112/18)+(AG112/6)+14</f>
        <v>300.97288888888892</v>
      </c>
      <c r="BE112" s="23">
        <f t="shared" si="113"/>
        <v>287.98066666666671</v>
      </c>
      <c r="BF112" s="10">
        <v>4.9400000000000004</v>
      </c>
      <c r="BG112" s="10">
        <v>4.53</v>
      </c>
      <c r="BH112" s="4">
        <v>13.7</v>
      </c>
      <c r="BI112" s="4">
        <v>12.8</v>
      </c>
      <c r="BJ112" s="10">
        <v>43.3</v>
      </c>
      <c r="BK112" s="10">
        <v>40.1</v>
      </c>
      <c r="BL112" s="4">
        <v>87.7</v>
      </c>
      <c r="BM112" s="4">
        <v>88.5</v>
      </c>
      <c r="BN112" s="10">
        <v>31.6</v>
      </c>
      <c r="BO112" s="10">
        <v>28.3</v>
      </c>
      <c r="BP112" s="4">
        <v>0</v>
      </c>
      <c r="BQ112" s="4">
        <v>31.9</v>
      </c>
      <c r="BR112" s="10">
        <v>0</v>
      </c>
      <c r="BS112" s="10">
        <v>244</v>
      </c>
      <c r="BT112" s="4">
        <v>0</v>
      </c>
      <c r="BU112" s="4">
        <v>13.5</v>
      </c>
      <c r="BV112" s="10">
        <v>0</v>
      </c>
      <c r="BW112" s="10">
        <v>1.1499999999999999</v>
      </c>
      <c r="BX112" s="4">
        <v>6</v>
      </c>
      <c r="BY112" s="12">
        <v>3.93</v>
      </c>
      <c r="BZ112" s="10">
        <v>71.7</v>
      </c>
      <c r="CA112" s="10">
        <v>54.9</v>
      </c>
      <c r="CB112" s="4">
        <v>19.8</v>
      </c>
      <c r="CC112" s="4">
        <v>32.6</v>
      </c>
      <c r="CD112" s="10">
        <v>8</v>
      </c>
      <c r="CE112" s="10">
        <v>11.2</v>
      </c>
      <c r="CF112" s="4">
        <v>0.5</v>
      </c>
      <c r="CG112" s="4">
        <v>1.3</v>
      </c>
      <c r="CH112" s="10">
        <v>0</v>
      </c>
      <c r="CI112" s="10">
        <v>0</v>
      </c>
      <c r="CJ112" s="2" t="b">
        <f t="shared" si="2"/>
        <v>0</v>
      </c>
      <c r="CK112" s="24" t="b">
        <f t="shared" si="3"/>
        <v>0</v>
      </c>
      <c r="CL112" s="4">
        <v>71</v>
      </c>
      <c r="CM112" s="25">
        <v>81.099999999999994</v>
      </c>
      <c r="CN112" s="25">
        <v>178</v>
      </c>
      <c r="CO112" s="4">
        <v>50.57</v>
      </c>
      <c r="CP112" s="25">
        <v>45.5</v>
      </c>
      <c r="CQ112" s="25">
        <v>43</v>
      </c>
      <c r="CR112" s="70">
        <v>11.29</v>
      </c>
      <c r="CS112" s="29"/>
      <c r="CT112" s="29"/>
      <c r="CU112" s="29"/>
      <c r="CV112" s="29"/>
      <c r="CW112" s="29"/>
      <c r="CX112" s="29"/>
      <c r="CY112" s="85"/>
      <c r="CZ112" s="85"/>
      <c r="DA112" s="85"/>
      <c r="DB112" s="85"/>
    </row>
    <row r="113" spans="1:106" ht="15.75" customHeight="1">
      <c r="A113" s="15">
        <v>2018</v>
      </c>
      <c r="B113" s="41" t="s">
        <v>449</v>
      </c>
      <c r="C113" s="51" t="s">
        <v>128</v>
      </c>
      <c r="D113" s="4">
        <v>26</v>
      </c>
      <c r="E113" s="4">
        <v>68</v>
      </c>
      <c r="F113" s="4">
        <v>1</v>
      </c>
      <c r="G113" s="68" t="s">
        <v>112</v>
      </c>
      <c r="H113" s="69" t="s">
        <v>112</v>
      </c>
      <c r="I113" s="69" t="s">
        <v>112</v>
      </c>
      <c r="J113" s="69" t="s">
        <v>112</v>
      </c>
      <c r="K113" s="69" t="s">
        <v>112</v>
      </c>
      <c r="L113" s="69" t="s">
        <v>112</v>
      </c>
      <c r="M113" s="8">
        <v>96</v>
      </c>
      <c r="N113" s="8">
        <v>460</v>
      </c>
      <c r="O113" s="9">
        <v>16</v>
      </c>
      <c r="P113" s="9">
        <v>22</v>
      </c>
      <c r="Q113" s="37">
        <v>0</v>
      </c>
      <c r="R113" s="37">
        <v>0</v>
      </c>
      <c r="S113" s="40">
        <v>0</v>
      </c>
      <c r="T113" s="40">
        <v>0</v>
      </c>
      <c r="U113" s="11">
        <v>29</v>
      </c>
      <c r="V113" s="11">
        <v>35</v>
      </c>
      <c r="W113" s="9">
        <v>4.5999999999999996</v>
      </c>
      <c r="X113" s="9">
        <v>4.3</v>
      </c>
      <c r="Y113" s="11">
        <v>47</v>
      </c>
      <c r="Z113" s="11">
        <v>41</v>
      </c>
      <c r="AA113" s="9">
        <v>0</v>
      </c>
      <c r="AB113" s="9">
        <v>0</v>
      </c>
      <c r="AC113" s="10">
        <v>6.6</v>
      </c>
      <c r="AD113" s="10">
        <v>5.2</v>
      </c>
      <c r="AE113" s="38">
        <v>125.2</v>
      </c>
      <c r="AF113" s="39">
        <v>130.30000000000001</v>
      </c>
      <c r="AG113" s="10">
        <v>41</v>
      </c>
      <c r="AH113" s="10">
        <v>36</v>
      </c>
      <c r="AI113" s="9">
        <v>0.8</v>
      </c>
      <c r="AJ113" s="9">
        <v>0.7</v>
      </c>
      <c r="AK113" s="9">
        <f t="shared" si="0"/>
        <v>0</v>
      </c>
      <c r="AL113" s="10">
        <v>0</v>
      </c>
      <c r="AM113" s="37">
        <v>0</v>
      </c>
      <c r="AN113" s="4">
        <v>7.5</v>
      </c>
      <c r="AO113" s="4">
        <v>7.4</v>
      </c>
      <c r="AP113" s="40">
        <v>0</v>
      </c>
      <c r="AQ113" s="40">
        <v>0</v>
      </c>
      <c r="AR113" s="10">
        <v>10</v>
      </c>
      <c r="AS113" s="10">
        <v>9.6999999999999993</v>
      </c>
      <c r="AT113" s="10">
        <v>4.3</v>
      </c>
      <c r="AU113" s="10">
        <v>3.9</v>
      </c>
      <c r="AV113" s="114">
        <v>121</v>
      </c>
      <c r="AW113" s="63">
        <v>84</v>
      </c>
      <c r="AX113" s="4">
        <v>144</v>
      </c>
      <c r="AY113" s="4">
        <v>140</v>
      </c>
      <c r="AZ113" s="37">
        <v>0</v>
      </c>
      <c r="BA113" s="37">
        <v>0</v>
      </c>
      <c r="BB113" s="40">
        <v>0</v>
      </c>
      <c r="BC113" s="40">
        <v>0</v>
      </c>
      <c r="BD113" s="23">
        <f t="shared" ref="BD113:BE113" si="114">1.86*(AX113+AT113)+1.15*(AV113/18)+(AG113/6)+14</f>
        <v>304.40188888888889</v>
      </c>
      <c r="BE113" s="23">
        <f t="shared" si="114"/>
        <v>293.02066666666667</v>
      </c>
      <c r="BF113" s="10">
        <v>4.79</v>
      </c>
      <c r="BG113" s="10">
        <v>4.58</v>
      </c>
      <c r="BH113" s="4">
        <v>14.3</v>
      </c>
      <c r="BI113" s="4">
        <v>13.8</v>
      </c>
      <c r="BJ113" s="10">
        <v>44.3</v>
      </c>
      <c r="BK113" s="10">
        <v>42.6</v>
      </c>
      <c r="BL113" s="4">
        <v>92.5</v>
      </c>
      <c r="BM113" s="4">
        <v>93</v>
      </c>
      <c r="BN113" s="10">
        <v>29.9</v>
      </c>
      <c r="BO113" s="10">
        <v>30.1</v>
      </c>
      <c r="BP113" s="4">
        <v>32.299999999999997</v>
      </c>
      <c r="BQ113" s="4">
        <v>32.4</v>
      </c>
      <c r="BR113" s="10">
        <v>0</v>
      </c>
      <c r="BS113" s="10">
        <v>251</v>
      </c>
      <c r="BT113" s="4">
        <v>0</v>
      </c>
      <c r="BU113" s="4">
        <v>12.5</v>
      </c>
      <c r="BV113" s="10">
        <v>0</v>
      </c>
      <c r="BW113" s="10">
        <v>1.03</v>
      </c>
      <c r="BX113" s="4">
        <v>7.55</v>
      </c>
      <c r="BY113" s="12">
        <v>8.2200000000000006</v>
      </c>
      <c r="BZ113" s="10">
        <v>68.3</v>
      </c>
      <c r="CA113" s="10">
        <v>71.599999999999994</v>
      </c>
      <c r="CB113" s="4">
        <v>24.4</v>
      </c>
      <c r="CC113" s="4">
        <v>18.7</v>
      </c>
      <c r="CD113" s="10">
        <v>6.5</v>
      </c>
      <c r="CE113" s="10">
        <v>8.4</v>
      </c>
      <c r="CF113" s="4">
        <v>0.8</v>
      </c>
      <c r="CG113" s="4">
        <v>1.3</v>
      </c>
      <c r="CH113" s="10">
        <v>0</v>
      </c>
      <c r="CI113" s="10">
        <v>0</v>
      </c>
      <c r="CJ113" s="2" t="b">
        <f t="shared" si="2"/>
        <v>0</v>
      </c>
      <c r="CK113" s="24" t="b">
        <f t="shared" si="3"/>
        <v>0</v>
      </c>
      <c r="CL113" s="4">
        <v>62.76</v>
      </c>
      <c r="CM113" s="25">
        <v>68</v>
      </c>
      <c r="CN113" s="25">
        <v>173</v>
      </c>
      <c r="CO113" s="4">
        <v>55.06</v>
      </c>
      <c r="CP113" s="25">
        <v>39</v>
      </c>
      <c r="CQ113" s="25">
        <v>39</v>
      </c>
      <c r="CR113" s="70">
        <v>8.0299999999999994</v>
      </c>
      <c r="CS113" s="29"/>
      <c r="CT113" s="29"/>
      <c r="CU113" s="29"/>
      <c r="CV113" s="29"/>
      <c r="CW113" s="29"/>
      <c r="CX113" s="29"/>
      <c r="CY113" s="85"/>
      <c r="CZ113" s="85"/>
      <c r="DA113" s="85"/>
      <c r="DB113" s="85"/>
    </row>
    <row r="114" spans="1:106" ht="15.75" customHeight="1">
      <c r="A114" s="15">
        <v>2018</v>
      </c>
      <c r="B114" s="41" t="s">
        <v>449</v>
      </c>
      <c r="C114" s="51" t="s">
        <v>129</v>
      </c>
      <c r="D114" s="4">
        <v>27</v>
      </c>
      <c r="E114" s="4">
        <v>80</v>
      </c>
      <c r="F114" s="4">
        <v>1</v>
      </c>
      <c r="G114" s="68" t="s">
        <v>112</v>
      </c>
      <c r="H114" s="69" t="s">
        <v>112</v>
      </c>
      <c r="I114" s="69" t="s">
        <v>112</v>
      </c>
      <c r="J114" s="69" t="s">
        <v>112</v>
      </c>
      <c r="K114" s="69" t="s">
        <v>112</v>
      </c>
      <c r="L114" s="69" t="s">
        <v>112</v>
      </c>
      <c r="M114" s="8">
        <v>165</v>
      </c>
      <c r="N114" s="8">
        <v>4663</v>
      </c>
      <c r="O114" s="9">
        <v>20</v>
      </c>
      <c r="P114" s="9">
        <v>38</v>
      </c>
      <c r="Q114" s="10">
        <v>0</v>
      </c>
      <c r="R114" s="10">
        <v>0</v>
      </c>
      <c r="S114" s="40">
        <v>0</v>
      </c>
      <c r="T114" s="40">
        <v>0</v>
      </c>
      <c r="U114" s="11">
        <v>29</v>
      </c>
      <c r="V114" s="11">
        <v>104</v>
      </c>
      <c r="W114" s="9">
        <v>4.5</v>
      </c>
      <c r="X114" s="9">
        <v>4.4000000000000004</v>
      </c>
      <c r="Y114" s="11">
        <v>45</v>
      </c>
      <c r="Z114" s="11">
        <v>61</v>
      </c>
      <c r="AA114" s="9">
        <v>0</v>
      </c>
      <c r="AB114" s="9">
        <v>0</v>
      </c>
      <c r="AC114" s="10">
        <v>7.2</v>
      </c>
      <c r="AD114" s="10">
        <v>7.3</v>
      </c>
      <c r="AE114" s="115">
        <v>84.5</v>
      </c>
      <c r="AF114" s="116">
        <v>93.8</v>
      </c>
      <c r="AG114" s="10">
        <v>42</v>
      </c>
      <c r="AH114" s="10">
        <v>66</v>
      </c>
      <c r="AI114" s="9">
        <v>1.2</v>
      </c>
      <c r="AJ114" s="9">
        <v>1.1000000000000001</v>
      </c>
      <c r="AK114" s="9">
        <f t="shared" si="0"/>
        <v>0</v>
      </c>
      <c r="AL114" s="10">
        <v>0</v>
      </c>
      <c r="AM114" s="37">
        <v>0</v>
      </c>
      <c r="AN114" s="4">
        <v>7.4</v>
      </c>
      <c r="AO114" s="4">
        <v>7.6</v>
      </c>
      <c r="AP114" s="40">
        <v>0</v>
      </c>
      <c r="AQ114" s="40">
        <v>0</v>
      </c>
      <c r="AR114" s="10">
        <v>9.9</v>
      </c>
      <c r="AS114" s="10">
        <v>9.6999999999999993</v>
      </c>
      <c r="AT114" s="10">
        <v>4.8</v>
      </c>
      <c r="AU114" s="10">
        <v>4.5999999999999996</v>
      </c>
      <c r="AV114" s="114">
        <v>100</v>
      </c>
      <c r="AW114" s="63">
        <v>94</v>
      </c>
      <c r="AX114" s="4">
        <v>142</v>
      </c>
      <c r="AY114" s="4">
        <v>140</v>
      </c>
      <c r="AZ114" s="37">
        <v>0</v>
      </c>
      <c r="BA114" s="37">
        <v>0</v>
      </c>
      <c r="BB114" s="40">
        <v>0</v>
      </c>
      <c r="BC114" s="40">
        <v>0</v>
      </c>
      <c r="BD114" s="23">
        <f t="shared" ref="BD114:BE114" si="115">1.86*(AX114+AT114)+1.15*(AV114/18)+(AG114/6)+14</f>
        <v>300.43688888888897</v>
      </c>
      <c r="BE114" s="23">
        <f t="shared" si="115"/>
        <v>299.96155555555555</v>
      </c>
      <c r="BF114" s="10">
        <v>5.68</v>
      </c>
      <c r="BG114" s="10">
        <v>5.35</v>
      </c>
      <c r="BH114" s="4">
        <v>15</v>
      </c>
      <c r="BI114" s="4">
        <v>14.1</v>
      </c>
      <c r="BJ114" s="10">
        <v>46.9</v>
      </c>
      <c r="BK114" s="10">
        <v>43.5</v>
      </c>
      <c r="BL114" s="4">
        <v>82.6</v>
      </c>
      <c r="BM114" s="4">
        <v>81.3</v>
      </c>
      <c r="BN114" s="10">
        <v>26.4</v>
      </c>
      <c r="BO114" s="10">
        <v>26.4</v>
      </c>
      <c r="BP114" s="4">
        <v>32</v>
      </c>
      <c r="BQ114" s="4">
        <v>32.4</v>
      </c>
      <c r="BR114" s="10">
        <v>0</v>
      </c>
      <c r="BS114" s="10">
        <v>0</v>
      </c>
      <c r="BT114" s="4">
        <v>0</v>
      </c>
      <c r="BU114" s="4">
        <v>12.5</v>
      </c>
      <c r="BV114" s="10">
        <v>0</v>
      </c>
      <c r="BW114" s="10">
        <v>0.79</v>
      </c>
      <c r="BX114" s="4">
        <v>7.45</v>
      </c>
      <c r="BY114" s="12">
        <v>6.39</v>
      </c>
      <c r="BZ114" s="10">
        <v>71.7</v>
      </c>
      <c r="CA114" s="10">
        <v>51</v>
      </c>
      <c r="CB114" s="4">
        <v>20.399999999999999</v>
      </c>
      <c r="CC114" s="4">
        <v>34.6</v>
      </c>
      <c r="CD114" s="10">
        <v>6.6</v>
      </c>
      <c r="CE114" s="10">
        <v>9.1999999999999993</v>
      </c>
      <c r="CF114" s="4">
        <v>1.3</v>
      </c>
      <c r="CG114" s="4">
        <v>2.2000000000000002</v>
      </c>
      <c r="CH114" s="10">
        <v>0</v>
      </c>
      <c r="CI114" s="10">
        <v>0</v>
      </c>
      <c r="CJ114" s="2" t="b">
        <f t="shared" si="2"/>
        <v>0</v>
      </c>
      <c r="CK114" s="24" t="b">
        <f t="shared" si="3"/>
        <v>1</v>
      </c>
      <c r="CL114" s="4">
        <v>66.64</v>
      </c>
      <c r="CM114" s="25">
        <v>82.4</v>
      </c>
      <c r="CN114" s="25">
        <v>168</v>
      </c>
      <c r="CO114" s="4">
        <v>49.86</v>
      </c>
      <c r="CP114" s="25">
        <v>60</v>
      </c>
      <c r="CQ114" s="25">
        <v>58</v>
      </c>
      <c r="CR114" s="70">
        <v>14.68</v>
      </c>
      <c r="CS114" s="29"/>
      <c r="CT114" s="29"/>
      <c r="CU114" s="29"/>
      <c r="CV114" s="29"/>
      <c r="CW114" s="29"/>
      <c r="CX114" s="29"/>
      <c r="CY114" s="85"/>
      <c r="CZ114" s="85"/>
      <c r="DA114" s="85"/>
      <c r="DB114" s="85"/>
    </row>
    <row r="115" spans="1:106" ht="15.75" customHeight="1">
      <c r="A115" s="15">
        <v>2018</v>
      </c>
      <c r="B115" s="41" t="s">
        <v>454</v>
      </c>
      <c r="C115" s="112" t="s">
        <v>101</v>
      </c>
      <c r="D115" s="12">
        <v>26</v>
      </c>
      <c r="E115" s="12">
        <v>70</v>
      </c>
      <c r="F115" s="12">
        <v>1</v>
      </c>
      <c r="G115" s="34" t="s">
        <v>102</v>
      </c>
      <c r="H115" s="35" t="s">
        <v>98</v>
      </c>
      <c r="I115" s="36" t="s">
        <v>103</v>
      </c>
      <c r="J115" s="18" t="s">
        <v>104</v>
      </c>
      <c r="K115" s="19">
        <v>50</v>
      </c>
      <c r="L115" s="35">
        <v>50</v>
      </c>
      <c r="M115" s="8">
        <v>5986</v>
      </c>
      <c r="N115" s="8">
        <v>7068</v>
      </c>
      <c r="O115" s="9">
        <v>32</v>
      </c>
      <c r="P115" s="9">
        <v>103</v>
      </c>
      <c r="Q115" s="10">
        <v>1.6</v>
      </c>
      <c r="R115" s="10">
        <v>5.7</v>
      </c>
      <c r="S115" s="9">
        <v>714</v>
      </c>
      <c r="T115" s="9">
        <v>1410</v>
      </c>
      <c r="U115" s="11">
        <v>85</v>
      </c>
      <c r="V115" s="11">
        <v>168</v>
      </c>
      <c r="W115" s="9">
        <v>4.4000000000000004</v>
      </c>
      <c r="X115" s="9">
        <v>5</v>
      </c>
      <c r="Y115" s="11">
        <v>61</v>
      </c>
      <c r="Z115" s="11">
        <v>65</v>
      </c>
      <c r="AA115" s="9">
        <v>27</v>
      </c>
      <c r="AB115" s="9">
        <v>29</v>
      </c>
      <c r="AC115" s="10">
        <v>5.3</v>
      </c>
      <c r="AD115" s="10">
        <v>6.8</v>
      </c>
      <c r="AE115" s="76">
        <v>94.4</v>
      </c>
      <c r="AF115" s="76">
        <v>105.8</v>
      </c>
      <c r="AG115" s="10">
        <v>36</v>
      </c>
      <c r="AH115" s="10">
        <v>66</v>
      </c>
      <c r="AI115" s="92">
        <v>1.1000000000000001</v>
      </c>
      <c r="AJ115" s="92">
        <v>1</v>
      </c>
      <c r="AK115" s="9">
        <f t="shared" si="0"/>
        <v>0</v>
      </c>
      <c r="AL115" s="10">
        <v>3.7</v>
      </c>
      <c r="AM115" s="10">
        <v>6.1</v>
      </c>
      <c r="AN115" s="4">
        <v>7.2</v>
      </c>
      <c r="AO115" s="4">
        <v>7.7</v>
      </c>
      <c r="AP115" s="9">
        <v>0</v>
      </c>
      <c r="AQ115" s="9">
        <v>76</v>
      </c>
      <c r="AR115" s="10">
        <v>8.6</v>
      </c>
      <c r="AS115" s="10">
        <v>10.1</v>
      </c>
      <c r="AT115" s="10">
        <v>4.5</v>
      </c>
      <c r="AU115" s="10">
        <v>4.5</v>
      </c>
      <c r="AV115" s="63">
        <v>90</v>
      </c>
      <c r="AW115" s="63">
        <v>65</v>
      </c>
      <c r="AX115" s="4">
        <v>142</v>
      </c>
      <c r="AY115" s="4">
        <v>140</v>
      </c>
      <c r="AZ115" s="10">
        <v>2.2000000000000002</v>
      </c>
      <c r="BA115" s="10">
        <v>2.2000000000000002</v>
      </c>
      <c r="BB115" s="9">
        <v>106</v>
      </c>
      <c r="BC115" s="9">
        <v>102</v>
      </c>
      <c r="BD115" s="23">
        <f t="shared" ref="BD115:BE115" si="116">1.86*(AX115+AT115)+1.15*(AV115/18)+(AG115/6)+14</f>
        <v>298.24</v>
      </c>
      <c r="BE115" s="23">
        <f t="shared" si="116"/>
        <v>297.92277777777781</v>
      </c>
      <c r="BF115" s="10">
        <v>4.8499999999999996</v>
      </c>
      <c r="BG115" s="10">
        <v>4.71</v>
      </c>
      <c r="BH115" s="4">
        <v>14.3</v>
      </c>
      <c r="BI115" s="4">
        <v>13.7</v>
      </c>
      <c r="BJ115" s="10">
        <v>41.7</v>
      </c>
      <c r="BK115" s="10">
        <v>40.5</v>
      </c>
      <c r="BL115" s="4">
        <v>86</v>
      </c>
      <c r="BM115" s="4">
        <v>86</v>
      </c>
      <c r="BN115" s="10">
        <v>29.5</v>
      </c>
      <c r="BO115" s="10">
        <v>29.1</v>
      </c>
      <c r="BP115" s="4">
        <v>34.299999999999997</v>
      </c>
      <c r="BQ115" s="4">
        <v>33.799999999999997</v>
      </c>
      <c r="BR115" s="10">
        <v>281</v>
      </c>
      <c r="BS115" s="10">
        <v>281</v>
      </c>
      <c r="BT115" s="4">
        <v>14.6</v>
      </c>
      <c r="BU115" s="4">
        <v>14.2</v>
      </c>
      <c r="BV115" s="10">
        <v>1.39</v>
      </c>
      <c r="BW115" s="10">
        <v>1.01</v>
      </c>
      <c r="BX115" s="4">
        <v>7.35</v>
      </c>
      <c r="BY115" s="4">
        <v>14.8</v>
      </c>
      <c r="BZ115" s="10">
        <v>62</v>
      </c>
      <c r="CA115" s="10">
        <v>0</v>
      </c>
      <c r="CB115" s="4">
        <v>27.5</v>
      </c>
      <c r="CC115" s="4">
        <v>0</v>
      </c>
      <c r="CD115" s="10">
        <v>9.3000000000000007</v>
      </c>
      <c r="CE115" s="10">
        <v>2.2000000000000002</v>
      </c>
      <c r="CF115" s="4">
        <v>0.8</v>
      </c>
      <c r="CG115" s="4">
        <v>0.4</v>
      </c>
      <c r="CH115" s="10">
        <v>0.4</v>
      </c>
      <c r="CI115" s="10">
        <v>0.1</v>
      </c>
      <c r="CJ115" s="2" t="b">
        <f t="shared" si="2"/>
        <v>0</v>
      </c>
      <c r="CK115" s="24" t="b">
        <f t="shared" si="3"/>
        <v>1</v>
      </c>
      <c r="CL115" s="4">
        <v>69.489999999999995</v>
      </c>
      <c r="CM115" s="25">
        <v>75.900000000000006</v>
      </c>
      <c r="CN115" s="25">
        <v>171</v>
      </c>
      <c r="CO115" s="4">
        <v>51.98</v>
      </c>
      <c r="CP115" s="25">
        <v>42</v>
      </c>
      <c r="CQ115" s="25">
        <v>43</v>
      </c>
      <c r="CR115" s="70">
        <v>6.08</v>
      </c>
      <c r="CS115" s="29"/>
      <c r="CT115" s="29"/>
      <c r="CU115" s="29"/>
      <c r="CV115" s="29"/>
      <c r="CW115" s="29"/>
      <c r="CX115" s="29"/>
      <c r="CY115" s="85"/>
      <c r="CZ115" s="85"/>
      <c r="DA115" s="85"/>
      <c r="DB115" s="85"/>
    </row>
    <row r="116" spans="1:106" ht="15.75" customHeight="1">
      <c r="A116" s="15">
        <v>2018</v>
      </c>
      <c r="B116" s="41" t="s">
        <v>454</v>
      </c>
      <c r="C116" s="51" t="s">
        <v>105</v>
      </c>
      <c r="D116" s="12">
        <v>26</v>
      </c>
      <c r="E116" s="12">
        <v>74</v>
      </c>
      <c r="F116" s="12">
        <v>1</v>
      </c>
      <c r="G116" s="34" t="s">
        <v>106</v>
      </c>
      <c r="H116" s="35" t="s">
        <v>107</v>
      </c>
      <c r="I116" s="36" t="s">
        <v>99</v>
      </c>
      <c r="J116" s="35" t="s">
        <v>108</v>
      </c>
      <c r="K116" s="19">
        <v>50</v>
      </c>
      <c r="L116" s="35">
        <v>50</v>
      </c>
      <c r="M116" s="8">
        <v>742</v>
      </c>
      <c r="N116" s="8">
        <v>5962</v>
      </c>
      <c r="O116" s="9">
        <v>25</v>
      </c>
      <c r="P116" s="9">
        <v>95</v>
      </c>
      <c r="Q116" s="10">
        <v>1.6</v>
      </c>
      <c r="R116" s="10">
        <v>7.6</v>
      </c>
      <c r="S116" s="9">
        <v>602</v>
      </c>
      <c r="T116" s="9">
        <v>1317</v>
      </c>
      <c r="U116" s="11">
        <v>43</v>
      </c>
      <c r="V116" s="11">
        <v>148</v>
      </c>
      <c r="W116" s="9">
        <v>4.7</v>
      </c>
      <c r="X116" s="9">
        <v>5.2</v>
      </c>
      <c r="Y116" s="11">
        <v>39</v>
      </c>
      <c r="Z116" s="11">
        <v>58</v>
      </c>
      <c r="AA116" s="9">
        <v>28</v>
      </c>
      <c r="AB116" s="9">
        <v>24</v>
      </c>
      <c r="AC116" s="10">
        <v>6.3</v>
      </c>
      <c r="AD116" s="10">
        <v>4.0999999999999996</v>
      </c>
      <c r="AE116" s="76">
        <v>94.4</v>
      </c>
      <c r="AF116" s="76">
        <v>120</v>
      </c>
      <c r="AG116" s="10">
        <v>41</v>
      </c>
      <c r="AH116" s="10">
        <v>40</v>
      </c>
      <c r="AI116" s="92">
        <v>1.1000000000000001</v>
      </c>
      <c r="AJ116" s="92">
        <v>0.9</v>
      </c>
      <c r="AK116" s="9">
        <f t="shared" si="0"/>
        <v>0</v>
      </c>
      <c r="AL116" s="10">
        <v>6.3</v>
      </c>
      <c r="AM116" s="10">
        <v>5</v>
      </c>
      <c r="AN116" s="4">
        <v>7.7</v>
      </c>
      <c r="AO116" s="4">
        <v>8.1</v>
      </c>
      <c r="AP116" s="9">
        <v>0</v>
      </c>
      <c r="AQ116" s="9">
        <v>95</v>
      </c>
      <c r="AR116" s="10">
        <v>8.8000000000000007</v>
      </c>
      <c r="AS116" s="10">
        <v>10.5</v>
      </c>
      <c r="AT116" s="10">
        <v>4.8</v>
      </c>
      <c r="AU116" s="10">
        <v>4.2</v>
      </c>
      <c r="AV116" s="63">
        <v>83</v>
      </c>
      <c r="AW116" s="63">
        <v>109</v>
      </c>
      <c r="AX116" s="4">
        <v>142</v>
      </c>
      <c r="AY116" s="4">
        <v>140</v>
      </c>
      <c r="AZ116" s="10">
        <v>2.2000000000000002</v>
      </c>
      <c r="BA116" s="10">
        <v>2.1</v>
      </c>
      <c r="BB116" s="9">
        <v>103</v>
      </c>
      <c r="BC116" s="9">
        <v>96</v>
      </c>
      <c r="BD116" s="23">
        <f t="shared" ref="BD116:BE116" si="117">1.86*(AX116+AT116)+1.15*(AV116/18)+(AG116/6)+14</f>
        <v>299.18411111111112</v>
      </c>
      <c r="BE116" s="23">
        <f t="shared" si="117"/>
        <v>295.84255555555558</v>
      </c>
      <c r="BF116" s="10">
        <v>4.83</v>
      </c>
      <c r="BG116" s="10">
        <v>5.21</v>
      </c>
      <c r="BH116" s="4">
        <v>14.7</v>
      </c>
      <c r="BI116" s="4">
        <v>16.100000000000001</v>
      </c>
      <c r="BJ116" s="10">
        <v>42.6</v>
      </c>
      <c r="BK116" s="10">
        <v>45.7</v>
      </c>
      <c r="BL116" s="4">
        <v>88.2</v>
      </c>
      <c r="BM116" s="4">
        <v>87.7</v>
      </c>
      <c r="BN116" s="10">
        <v>30.4</v>
      </c>
      <c r="BO116" s="10">
        <v>30.9</v>
      </c>
      <c r="BP116" s="4">
        <v>34.5</v>
      </c>
      <c r="BQ116" s="4">
        <v>35.200000000000003</v>
      </c>
      <c r="BR116" s="10">
        <v>230</v>
      </c>
      <c r="BS116" s="10">
        <v>279</v>
      </c>
      <c r="BT116" s="4">
        <v>12.3</v>
      </c>
      <c r="BU116" s="4">
        <v>12.3</v>
      </c>
      <c r="BV116" s="10">
        <v>1.1599999999999999</v>
      </c>
      <c r="BW116" s="10">
        <v>0.94</v>
      </c>
      <c r="BX116" s="4">
        <v>4.93</v>
      </c>
      <c r="BY116" s="4">
        <v>8.7200000000000006</v>
      </c>
      <c r="BZ116" s="10">
        <v>53.8</v>
      </c>
      <c r="CA116" s="10">
        <v>93.6</v>
      </c>
      <c r="CB116" s="4">
        <v>37.1</v>
      </c>
      <c r="CC116" s="4">
        <v>4.8</v>
      </c>
      <c r="CD116" s="10">
        <v>7.1</v>
      </c>
      <c r="CE116" s="10">
        <v>0.9</v>
      </c>
      <c r="CF116" s="4">
        <v>1.4</v>
      </c>
      <c r="CG116" s="4">
        <v>0.6</v>
      </c>
      <c r="CH116" s="10">
        <v>0.6</v>
      </c>
      <c r="CI116" s="10">
        <v>0.1</v>
      </c>
      <c r="CJ116" s="2" t="b">
        <f t="shared" si="2"/>
        <v>0</v>
      </c>
      <c r="CK116" s="24" t="b">
        <f t="shared" si="3"/>
        <v>1</v>
      </c>
      <c r="CL116" s="4">
        <v>72.069999999999993</v>
      </c>
      <c r="CM116" s="25">
        <v>79.2</v>
      </c>
      <c r="CN116" s="25">
        <v>174</v>
      </c>
      <c r="CO116" s="4">
        <v>52.42</v>
      </c>
      <c r="CP116" s="25">
        <v>49.5</v>
      </c>
      <c r="CQ116" s="25">
        <v>49.5</v>
      </c>
      <c r="CR116" s="70">
        <v>8.7200000000000006</v>
      </c>
      <c r="CS116" s="29"/>
      <c r="CT116" s="29"/>
      <c r="CU116" s="29"/>
      <c r="CV116" s="29"/>
      <c r="CW116" s="29"/>
      <c r="CX116" s="29"/>
      <c r="CY116" s="85"/>
      <c r="CZ116" s="85"/>
      <c r="DA116" s="85"/>
      <c r="DB116" s="85"/>
    </row>
    <row r="117" spans="1:106" ht="15.75" customHeight="1">
      <c r="A117" s="15">
        <v>2018</v>
      </c>
      <c r="B117" s="41" t="s">
        <v>454</v>
      </c>
      <c r="C117" s="51" t="s">
        <v>109</v>
      </c>
      <c r="D117" s="12">
        <v>25</v>
      </c>
      <c r="E117" s="12">
        <v>84</v>
      </c>
      <c r="F117" s="12">
        <v>1</v>
      </c>
      <c r="G117" s="17" t="s">
        <v>102</v>
      </c>
      <c r="H117" s="18" t="s">
        <v>110</v>
      </c>
      <c r="I117" s="19" t="s">
        <v>111</v>
      </c>
      <c r="J117" s="35" t="s">
        <v>104</v>
      </c>
      <c r="K117" s="42" t="s">
        <v>112</v>
      </c>
      <c r="L117" s="43" t="s">
        <v>112</v>
      </c>
      <c r="M117" s="8">
        <v>122</v>
      </c>
      <c r="N117" s="8">
        <v>2280</v>
      </c>
      <c r="O117" s="9">
        <v>4</v>
      </c>
      <c r="P117" s="9">
        <v>60</v>
      </c>
      <c r="Q117" s="10">
        <v>1.7</v>
      </c>
      <c r="R117" s="10">
        <v>6.6</v>
      </c>
      <c r="S117" s="9">
        <v>394</v>
      </c>
      <c r="T117" s="9">
        <v>840</v>
      </c>
      <c r="U117" s="11">
        <v>23</v>
      </c>
      <c r="V117" s="11">
        <v>109</v>
      </c>
      <c r="W117" s="9">
        <v>4.7</v>
      </c>
      <c r="X117" s="9">
        <v>4.9000000000000004</v>
      </c>
      <c r="Y117" s="11">
        <v>24</v>
      </c>
      <c r="Z117" s="11">
        <v>56</v>
      </c>
      <c r="AA117" s="9">
        <v>18</v>
      </c>
      <c r="AB117" s="9">
        <v>20</v>
      </c>
      <c r="AC117" s="10">
        <v>4.5</v>
      </c>
      <c r="AD117" s="10">
        <v>5.0999999999999996</v>
      </c>
      <c r="AE117" s="76">
        <v>120.8</v>
      </c>
      <c r="AF117" s="76">
        <v>94.9</v>
      </c>
      <c r="AG117" s="10">
        <v>35</v>
      </c>
      <c r="AH117" s="10">
        <v>60</v>
      </c>
      <c r="AI117" s="92">
        <v>0.9</v>
      </c>
      <c r="AJ117" s="92">
        <v>1.1000000000000001</v>
      </c>
      <c r="AK117" s="92">
        <f t="shared" si="0"/>
        <v>0.20000000000000007</v>
      </c>
      <c r="AL117" s="10">
        <v>4.5999999999999996</v>
      </c>
      <c r="AM117" s="10">
        <v>4.7</v>
      </c>
      <c r="AN117" s="4">
        <v>7.9</v>
      </c>
      <c r="AO117" s="4">
        <v>7.8</v>
      </c>
      <c r="AP117" s="9">
        <v>0</v>
      </c>
      <c r="AQ117" s="9">
        <v>103</v>
      </c>
      <c r="AR117" s="10">
        <v>8.8000000000000007</v>
      </c>
      <c r="AS117" s="10">
        <v>9.8000000000000007</v>
      </c>
      <c r="AT117" s="10">
        <v>4.4000000000000004</v>
      </c>
      <c r="AU117" s="10">
        <v>4.4000000000000004</v>
      </c>
      <c r="AV117" s="63">
        <v>91</v>
      </c>
      <c r="AW117" s="63">
        <v>75</v>
      </c>
      <c r="AX117" s="4">
        <v>143</v>
      </c>
      <c r="AY117" s="4">
        <v>141</v>
      </c>
      <c r="AZ117" s="10">
        <v>2.2000000000000002</v>
      </c>
      <c r="BA117" s="10">
        <v>1.9</v>
      </c>
      <c r="BB117" s="9">
        <v>103</v>
      </c>
      <c r="BC117" s="9">
        <v>101</v>
      </c>
      <c r="BD117" s="23">
        <f t="shared" ref="BD117:BE117" si="118">1.86*(AX117+AT117)+1.15*(AV117/18)+(AG117/6)+14</f>
        <v>299.81122222222223</v>
      </c>
      <c r="BE117" s="23">
        <f t="shared" si="118"/>
        <v>299.2356666666667</v>
      </c>
      <c r="BF117" s="10">
        <v>4.8600000000000003</v>
      </c>
      <c r="BG117" s="10">
        <v>5.2</v>
      </c>
      <c r="BH117" s="4">
        <v>13.8</v>
      </c>
      <c r="BI117" s="4">
        <v>15</v>
      </c>
      <c r="BJ117" s="10">
        <v>41.3</v>
      </c>
      <c r="BK117" s="10">
        <v>44.4</v>
      </c>
      <c r="BL117" s="4">
        <v>85</v>
      </c>
      <c r="BM117" s="4">
        <v>85.4</v>
      </c>
      <c r="BN117" s="10">
        <v>28.4</v>
      </c>
      <c r="BO117" s="10">
        <v>28.8</v>
      </c>
      <c r="BP117" s="4">
        <v>33.4</v>
      </c>
      <c r="BQ117" s="4">
        <v>33.799999999999997</v>
      </c>
      <c r="BR117" s="10">
        <v>244</v>
      </c>
      <c r="BS117" s="10">
        <v>270</v>
      </c>
      <c r="BT117" s="4">
        <v>13</v>
      </c>
      <c r="BU117" s="4">
        <v>13</v>
      </c>
      <c r="BV117" s="10">
        <v>1.1000000000000001</v>
      </c>
      <c r="BW117" s="10">
        <v>1.1499999999999999</v>
      </c>
      <c r="BX117" s="4">
        <v>5.3</v>
      </c>
      <c r="BY117" s="4">
        <v>10</v>
      </c>
      <c r="BZ117" s="10">
        <v>45.7</v>
      </c>
      <c r="CA117" s="10">
        <v>75.2</v>
      </c>
      <c r="CB117" s="4">
        <v>43.8</v>
      </c>
      <c r="CC117" s="4">
        <v>16.3</v>
      </c>
      <c r="CD117" s="10">
        <v>8.1</v>
      </c>
      <c r="CE117" s="10">
        <v>8</v>
      </c>
      <c r="CF117" s="4">
        <v>1.5</v>
      </c>
      <c r="CG117" s="4">
        <v>0.1</v>
      </c>
      <c r="CH117" s="10">
        <v>0.9</v>
      </c>
      <c r="CI117" s="10">
        <v>0.4</v>
      </c>
      <c r="CJ117" s="2" t="b">
        <f t="shared" si="2"/>
        <v>0</v>
      </c>
      <c r="CK117" s="24" t="b">
        <f t="shared" si="3"/>
        <v>1</v>
      </c>
      <c r="CL117" s="4">
        <v>75.260000000000005</v>
      </c>
      <c r="CM117" s="25">
        <v>84.3</v>
      </c>
      <c r="CN117" s="25">
        <v>178</v>
      </c>
      <c r="CO117" s="4">
        <v>50.68</v>
      </c>
      <c r="CP117" s="25">
        <v>60</v>
      </c>
      <c r="CQ117" s="25">
        <v>57</v>
      </c>
      <c r="CR117" s="70">
        <v>10.61</v>
      </c>
      <c r="CS117" s="29"/>
      <c r="CT117" s="29"/>
      <c r="CU117" s="29"/>
      <c r="CV117" s="29"/>
      <c r="CW117" s="29"/>
      <c r="CX117" s="29"/>
      <c r="CY117" s="85"/>
      <c r="CZ117" s="85"/>
      <c r="DA117" s="85"/>
      <c r="DB117" s="85"/>
    </row>
    <row r="118" spans="1:106" ht="15.75" customHeight="1">
      <c r="A118" s="15">
        <v>2018</v>
      </c>
      <c r="B118" s="41" t="s">
        <v>454</v>
      </c>
      <c r="C118" s="51" t="s">
        <v>114</v>
      </c>
      <c r="D118" s="12">
        <v>31</v>
      </c>
      <c r="E118" s="12">
        <v>89</v>
      </c>
      <c r="F118" s="12">
        <v>1</v>
      </c>
      <c r="G118" s="61" t="s">
        <v>97</v>
      </c>
      <c r="H118" s="18" t="s">
        <v>98</v>
      </c>
      <c r="I118" s="19" t="s">
        <v>99</v>
      </c>
      <c r="J118" s="18" t="s">
        <v>100</v>
      </c>
      <c r="K118" s="19">
        <v>100</v>
      </c>
      <c r="L118" s="18">
        <v>0</v>
      </c>
      <c r="M118" s="8">
        <v>895</v>
      </c>
      <c r="N118" s="8">
        <v>6864</v>
      </c>
      <c r="O118" s="9">
        <v>23</v>
      </c>
      <c r="P118" s="9">
        <v>71</v>
      </c>
      <c r="Q118" s="10">
        <v>2</v>
      </c>
      <c r="R118" s="10">
        <v>4.5</v>
      </c>
      <c r="S118" s="9">
        <v>656</v>
      </c>
      <c r="T118" s="9">
        <v>1341</v>
      </c>
      <c r="U118" s="11">
        <v>45</v>
      </c>
      <c r="V118" s="11">
        <v>179</v>
      </c>
      <c r="W118" s="9">
        <v>4.7</v>
      </c>
      <c r="X118" s="9">
        <v>4.7</v>
      </c>
      <c r="Y118" s="11">
        <v>42</v>
      </c>
      <c r="Z118" s="11">
        <v>75</v>
      </c>
      <c r="AA118" s="9">
        <v>23</v>
      </c>
      <c r="AB118" s="9">
        <v>20</v>
      </c>
      <c r="AC118" s="10">
        <v>4.4000000000000004</v>
      </c>
      <c r="AD118" s="10">
        <v>9.1</v>
      </c>
      <c r="AE118" s="76">
        <v>82.4</v>
      </c>
      <c r="AF118" s="76">
        <v>91.5</v>
      </c>
      <c r="AG118" s="10">
        <v>45</v>
      </c>
      <c r="AH118" s="10">
        <v>52</v>
      </c>
      <c r="AI118" s="92">
        <v>1.2</v>
      </c>
      <c r="AJ118" s="92">
        <v>1.1000000000000001</v>
      </c>
      <c r="AK118" s="9">
        <f t="shared" si="0"/>
        <v>0</v>
      </c>
      <c r="AL118" s="10">
        <v>4.7</v>
      </c>
      <c r="AM118" s="10">
        <v>6.2</v>
      </c>
      <c r="AN118" s="4">
        <v>7.8</v>
      </c>
      <c r="AO118" s="4">
        <v>8</v>
      </c>
      <c r="AP118" s="9">
        <v>0</v>
      </c>
      <c r="AQ118" s="9">
        <v>87</v>
      </c>
      <c r="AR118" s="10">
        <v>8.8000000000000007</v>
      </c>
      <c r="AS118" s="10">
        <v>9.4</v>
      </c>
      <c r="AT118" s="10">
        <v>4.7</v>
      </c>
      <c r="AU118" s="10">
        <v>5.0999999999999996</v>
      </c>
      <c r="AV118" s="63">
        <v>83</v>
      </c>
      <c r="AW118" s="63">
        <v>91</v>
      </c>
      <c r="AX118" s="4">
        <v>141</v>
      </c>
      <c r="AY118" s="4">
        <v>141</v>
      </c>
      <c r="AZ118" s="10">
        <v>2.1</v>
      </c>
      <c r="BA118" s="10">
        <v>2</v>
      </c>
      <c r="BB118" s="9">
        <v>106</v>
      </c>
      <c r="BC118" s="9">
        <v>100</v>
      </c>
      <c r="BD118" s="23">
        <f t="shared" ref="BD118:BE118" si="119">1.86*(AX118+AT118)+1.15*(AV118/18)+(AG118/6)+14</f>
        <v>297.80477777777776</v>
      </c>
      <c r="BE118" s="23">
        <f t="shared" si="119"/>
        <v>300.22655555555554</v>
      </c>
      <c r="BF118" s="10">
        <v>4.41</v>
      </c>
      <c r="BG118" s="10">
        <v>4.66</v>
      </c>
      <c r="BH118" s="4">
        <v>12.8</v>
      </c>
      <c r="BI118" s="4">
        <v>13.7</v>
      </c>
      <c r="BJ118" s="10">
        <v>38.700000000000003</v>
      </c>
      <c r="BK118" s="10">
        <v>41.2</v>
      </c>
      <c r="BL118" s="4">
        <v>87.8</v>
      </c>
      <c r="BM118" s="4">
        <v>88.4</v>
      </c>
      <c r="BN118" s="10">
        <v>29</v>
      </c>
      <c r="BO118" s="10">
        <v>29.4</v>
      </c>
      <c r="BP118" s="4">
        <v>33.1</v>
      </c>
      <c r="BQ118" s="4">
        <v>33.299999999999997</v>
      </c>
      <c r="BR118" s="10">
        <v>264</v>
      </c>
      <c r="BS118" s="10">
        <v>326</v>
      </c>
      <c r="BT118" s="4">
        <v>13.9</v>
      </c>
      <c r="BU118" s="4">
        <v>14.1</v>
      </c>
      <c r="BV118" s="10">
        <v>1.1000000000000001</v>
      </c>
      <c r="BW118" s="10">
        <v>1.44</v>
      </c>
      <c r="BX118" s="4">
        <v>7.61</v>
      </c>
      <c r="BY118" s="4">
        <v>13.6</v>
      </c>
      <c r="BZ118" s="10">
        <v>60.2</v>
      </c>
      <c r="CA118" s="10">
        <v>78.599999999999994</v>
      </c>
      <c r="CB118" s="4">
        <v>26.1</v>
      </c>
      <c r="CC118" s="4">
        <v>13.5</v>
      </c>
      <c r="CD118" s="10">
        <v>10</v>
      </c>
      <c r="CE118" s="10">
        <v>7.4</v>
      </c>
      <c r="CF118" s="4">
        <v>2.9</v>
      </c>
      <c r="CG118" s="4">
        <v>0.1</v>
      </c>
      <c r="CH118" s="10">
        <v>0.8</v>
      </c>
      <c r="CI118" s="10">
        <v>0.4</v>
      </c>
      <c r="CJ118" s="2" t="b">
        <f t="shared" si="2"/>
        <v>0</v>
      </c>
      <c r="CK118" s="24" t="b">
        <f t="shared" si="3"/>
        <v>1</v>
      </c>
      <c r="CL118" s="4">
        <v>73.989999999999995</v>
      </c>
      <c r="CM118" s="25">
        <v>90.2</v>
      </c>
      <c r="CN118" s="25">
        <v>184.5</v>
      </c>
      <c r="CO118" s="4">
        <v>47.05</v>
      </c>
      <c r="CP118" s="25">
        <v>54</v>
      </c>
      <c r="CQ118" s="25">
        <v>47</v>
      </c>
      <c r="CR118" s="70">
        <v>16.899999999999999</v>
      </c>
      <c r="CS118" s="29"/>
      <c r="CT118" s="29"/>
      <c r="CU118" s="29"/>
      <c r="CV118" s="29"/>
      <c r="CW118" s="29"/>
      <c r="CX118" s="29"/>
      <c r="CY118" s="85"/>
      <c r="CZ118" s="85"/>
      <c r="DA118" s="85"/>
      <c r="DB118" s="85"/>
    </row>
    <row r="119" spans="1:106" ht="15.75" customHeight="1">
      <c r="A119" s="15">
        <v>2018</v>
      </c>
      <c r="B119" s="41" t="s">
        <v>454</v>
      </c>
      <c r="C119" s="51" t="s">
        <v>115</v>
      </c>
      <c r="D119" s="12">
        <v>32</v>
      </c>
      <c r="E119" s="12">
        <v>96</v>
      </c>
      <c r="F119" s="12">
        <v>2</v>
      </c>
      <c r="G119" s="34" t="s">
        <v>106</v>
      </c>
      <c r="H119" s="35" t="s">
        <v>107</v>
      </c>
      <c r="I119" s="36" t="s">
        <v>99</v>
      </c>
      <c r="J119" s="35" t="s">
        <v>108</v>
      </c>
      <c r="K119" s="49">
        <v>45.8333333333333</v>
      </c>
      <c r="L119" s="50">
        <v>54.1666666666667</v>
      </c>
      <c r="M119" s="8">
        <v>895</v>
      </c>
      <c r="N119" s="8">
        <v>3194</v>
      </c>
      <c r="O119" s="9">
        <v>92</v>
      </c>
      <c r="P119" s="9">
        <v>92</v>
      </c>
      <c r="Q119" s="10">
        <v>1.7</v>
      </c>
      <c r="R119" s="10">
        <v>5.7</v>
      </c>
      <c r="S119" s="9">
        <v>1594</v>
      </c>
      <c r="T119" s="9">
        <v>1438</v>
      </c>
      <c r="U119" s="11">
        <v>176</v>
      </c>
      <c r="V119" s="11">
        <v>124</v>
      </c>
      <c r="W119" s="9">
        <v>4.5999999999999996</v>
      </c>
      <c r="X119" s="9">
        <v>5</v>
      </c>
      <c r="Y119" s="11">
        <v>57</v>
      </c>
      <c r="Z119" s="11">
        <v>67</v>
      </c>
      <c r="AA119" s="9">
        <v>30</v>
      </c>
      <c r="AB119" s="9">
        <v>27</v>
      </c>
      <c r="AC119" s="10">
        <v>6.4</v>
      </c>
      <c r="AD119" s="10">
        <v>4.5999999999999996</v>
      </c>
      <c r="AE119" s="76">
        <v>102.6</v>
      </c>
      <c r="AF119" s="76">
        <v>102.6</v>
      </c>
      <c r="AG119" s="10">
        <v>33</v>
      </c>
      <c r="AH119" s="10">
        <v>68</v>
      </c>
      <c r="AI119" s="92">
        <v>1</v>
      </c>
      <c r="AJ119" s="92">
        <v>1</v>
      </c>
      <c r="AK119" s="92">
        <f t="shared" si="0"/>
        <v>0</v>
      </c>
      <c r="AL119" s="10">
        <v>5.0999999999999996</v>
      </c>
      <c r="AM119" s="10">
        <v>6.5</v>
      </c>
      <c r="AN119" s="4">
        <v>7.2</v>
      </c>
      <c r="AO119" s="4">
        <v>8.5</v>
      </c>
      <c r="AP119" s="9">
        <v>0</v>
      </c>
      <c r="AQ119" s="9">
        <v>78</v>
      </c>
      <c r="AR119" s="10">
        <v>9</v>
      </c>
      <c r="AS119" s="10">
        <v>10.3</v>
      </c>
      <c r="AT119" s="10">
        <v>4.8</v>
      </c>
      <c r="AU119" s="10">
        <v>4.5999999999999996</v>
      </c>
      <c r="AV119" s="63">
        <v>80</v>
      </c>
      <c r="AW119" s="63">
        <v>81</v>
      </c>
      <c r="AX119" s="4">
        <v>142</v>
      </c>
      <c r="AY119" s="4">
        <v>142</v>
      </c>
      <c r="AZ119" s="10">
        <v>2.2000000000000002</v>
      </c>
      <c r="BA119" s="10">
        <v>2.1</v>
      </c>
      <c r="BB119" s="9">
        <v>103</v>
      </c>
      <c r="BC119" s="9">
        <v>103</v>
      </c>
      <c r="BD119" s="23">
        <f t="shared" ref="BD119:BE119" si="120">1.86*(AX119+AT119)+1.15*(AV119/18)+(AG119/6)+14</f>
        <v>297.65911111111114</v>
      </c>
      <c r="BE119" s="23">
        <f t="shared" si="120"/>
        <v>303.18433333333331</v>
      </c>
      <c r="BF119" s="10">
        <v>4.7699999999999996</v>
      </c>
      <c r="BG119" s="10">
        <v>4.97</v>
      </c>
      <c r="BH119" s="4">
        <v>14.2</v>
      </c>
      <c r="BI119" s="4">
        <v>14.9</v>
      </c>
      <c r="BJ119" s="10">
        <v>42</v>
      </c>
      <c r="BK119" s="10">
        <v>43.7</v>
      </c>
      <c r="BL119" s="4">
        <v>88.1</v>
      </c>
      <c r="BM119" s="4">
        <v>87.9</v>
      </c>
      <c r="BN119" s="10">
        <v>29.8</v>
      </c>
      <c r="BO119" s="10">
        <v>30</v>
      </c>
      <c r="BP119" s="4">
        <v>33.799999999999997</v>
      </c>
      <c r="BQ119" s="4">
        <v>34.1</v>
      </c>
      <c r="BR119" s="10">
        <v>179</v>
      </c>
      <c r="BS119" s="10">
        <v>188</v>
      </c>
      <c r="BT119" s="4">
        <v>12.9</v>
      </c>
      <c r="BU119" s="4">
        <v>13</v>
      </c>
      <c r="BV119" s="10">
        <v>1.28</v>
      </c>
      <c r="BW119" s="10">
        <v>0.88</v>
      </c>
      <c r="BX119" s="4">
        <v>6.08</v>
      </c>
      <c r="BY119" s="4">
        <v>12.31</v>
      </c>
      <c r="BZ119" s="10">
        <v>50.3</v>
      </c>
      <c r="CA119" s="10">
        <v>62.9</v>
      </c>
      <c r="CB119" s="4">
        <v>39.299999999999997</v>
      </c>
      <c r="CC119" s="4">
        <v>26.7</v>
      </c>
      <c r="CD119" s="10">
        <v>7.6</v>
      </c>
      <c r="CE119" s="10">
        <v>9.1</v>
      </c>
      <c r="CF119" s="4">
        <v>2.2999999999999998</v>
      </c>
      <c r="CG119" s="4">
        <v>1.1000000000000001</v>
      </c>
      <c r="CH119" s="10">
        <v>0.5</v>
      </c>
      <c r="CI119" s="10">
        <v>0.2</v>
      </c>
      <c r="CJ119" s="2" t="b">
        <f t="shared" si="2"/>
        <v>0</v>
      </c>
      <c r="CK119" s="24" t="b">
        <f>OR(N119&gt;=1000,legenda!H3&gt;=1000)</f>
        <v>1</v>
      </c>
      <c r="CL119" s="4">
        <v>84.04</v>
      </c>
      <c r="CM119" s="25">
        <v>90.7</v>
      </c>
      <c r="CN119" s="25">
        <v>191</v>
      </c>
      <c r="CO119" s="4">
        <v>46.55</v>
      </c>
      <c r="CP119" s="25">
        <v>56.5</v>
      </c>
      <c r="CQ119" s="25">
        <v>54.5</v>
      </c>
      <c r="CR119" s="70">
        <v>9.56</v>
      </c>
      <c r="CS119" s="29"/>
      <c r="CT119" s="29"/>
      <c r="CU119" s="29"/>
      <c r="CV119" s="29"/>
      <c r="CW119" s="29"/>
      <c r="CX119" s="29"/>
      <c r="CY119" s="85"/>
      <c r="CZ119" s="85"/>
      <c r="DA119" s="85"/>
      <c r="DB119" s="85"/>
    </row>
    <row r="120" spans="1:106" ht="15.75" customHeight="1">
      <c r="A120" s="15">
        <v>2018</v>
      </c>
      <c r="B120" s="41" t="s">
        <v>454</v>
      </c>
      <c r="C120" s="51" t="s">
        <v>117</v>
      </c>
      <c r="D120" s="12">
        <v>28</v>
      </c>
      <c r="E120" s="12">
        <v>82</v>
      </c>
      <c r="F120" s="12">
        <v>0</v>
      </c>
      <c r="G120" s="17" t="s">
        <v>106</v>
      </c>
      <c r="H120" s="18" t="s">
        <v>98</v>
      </c>
      <c r="I120" s="19" t="s">
        <v>99</v>
      </c>
      <c r="J120" s="18" t="s">
        <v>104</v>
      </c>
      <c r="K120" s="49">
        <v>54.1666666666667</v>
      </c>
      <c r="L120" s="53">
        <v>45.8333333333333</v>
      </c>
      <c r="M120" s="8">
        <v>936</v>
      </c>
      <c r="N120" s="8">
        <v>1894</v>
      </c>
      <c r="O120" s="9">
        <v>14</v>
      </c>
      <c r="P120" s="9">
        <v>57</v>
      </c>
      <c r="Q120" s="10">
        <v>1.3</v>
      </c>
      <c r="R120" s="10">
        <v>5.3</v>
      </c>
      <c r="S120" s="9">
        <v>646</v>
      </c>
      <c r="T120" s="9">
        <v>1198</v>
      </c>
      <c r="U120" s="11">
        <v>63</v>
      </c>
      <c r="V120" s="11">
        <v>93</v>
      </c>
      <c r="W120" s="9">
        <v>4</v>
      </c>
      <c r="X120" s="9">
        <v>5</v>
      </c>
      <c r="Y120" s="11">
        <v>46</v>
      </c>
      <c r="Z120" s="11">
        <v>53</v>
      </c>
      <c r="AA120" s="9">
        <v>18</v>
      </c>
      <c r="AB120" s="9">
        <v>21</v>
      </c>
      <c r="AC120" s="10">
        <v>7.9</v>
      </c>
      <c r="AD120" s="10">
        <v>5</v>
      </c>
      <c r="AE120" s="76">
        <v>93.8</v>
      </c>
      <c r="AF120" s="76">
        <v>76.7</v>
      </c>
      <c r="AG120" s="10">
        <v>35</v>
      </c>
      <c r="AH120" s="10">
        <v>60</v>
      </c>
      <c r="AI120" s="92">
        <v>1.1000000000000001</v>
      </c>
      <c r="AJ120" s="92">
        <v>1.3</v>
      </c>
      <c r="AK120" s="92">
        <f t="shared" si="0"/>
        <v>0.19999999999999996</v>
      </c>
      <c r="AL120" s="10">
        <v>4.4000000000000004</v>
      </c>
      <c r="AM120" s="10">
        <v>5.2</v>
      </c>
      <c r="AN120" s="4">
        <v>7.2</v>
      </c>
      <c r="AO120" s="4">
        <v>7.6</v>
      </c>
      <c r="AP120" s="9">
        <v>0</v>
      </c>
      <c r="AQ120" s="9">
        <v>85</v>
      </c>
      <c r="AR120" s="10">
        <v>8.4</v>
      </c>
      <c r="AS120" s="10">
        <v>9.8000000000000007</v>
      </c>
      <c r="AT120" s="10">
        <v>4.4000000000000004</v>
      </c>
      <c r="AU120" s="10">
        <v>4.5</v>
      </c>
      <c r="AV120" s="63">
        <v>80</v>
      </c>
      <c r="AW120" s="63">
        <v>82</v>
      </c>
      <c r="AX120" s="4">
        <v>140</v>
      </c>
      <c r="AY120" s="4">
        <v>141</v>
      </c>
      <c r="AZ120" s="10">
        <v>2.1</v>
      </c>
      <c r="BA120" s="10">
        <v>1.9</v>
      </c>
      <c r="BB120" s="9">
        <v>106</v>
      </c>
      <c r="BC120" s="9">
        <v>100</v>
      </c>
      <c r="BD120" s="23">
        <f t="shared" ref="BD120:BE120" si="121">1.86*(AX120+AT120)+1.15*(AV120/18)+(AG120/6)+14</f>
        <v>293.5284444444444</v>
      </c>
      <c r="BE120" s="23">
        <f t="shared" si="121"/>
        <v>299.86888888888888</v>
      </c>
      <c r="BF120" s="10">
        <v>4.57</v>
      </c>
      <c r="BG120" s="10">
        <v>4.8899999999999997</v>
      </c>
      <c r="BH120" s="4">
        <v>14.3</v>
      </c>
      <c r="BI120" s="4">
        <v>15.5</v>
      </c>
      <c r="BJ120" s="10">
        <v>41.1</v>
      </c>
      <c r="BK120" s="10">
        <v>44.6</v>
      </c>
      <c r="BL120" s="4">
        <v>89.9</v>
      </c>
      <c r="BM120" s="4">
        <v>91.2</v>
      </c>
      <c r="BN120" s="10">
        <v>31.3</v>
      </c>
      <c r="BO120" s="10">
        <v>31.7</v>
      </c>
      <c r="BP120" s="4">
        <v>34.799999999999997</v>
      </c>
      <c r="BQ120" s="4">
        <v>34.799999999999997</v>
      </c>
      <c r="BR120" s="10">
        <v>225</v>
      </c>
      <c r="BS120" s="10">
        <v>214</v>
      </c>
      <c r="BT120" s="4">
        <v>12.9</v>
      </c>
      <c r="BU120" s="4">
        <v>13</v>
      </c>
      <c r="BV120" s="10">
        <v>1.24</v>
      </c>
      <c r="BW120" s="10">
        <v>0.79</v>
      </c>
      <c r="BX120" s="4">
        <v>5.94</v>
      </c>
      <c r="BY120" s="4">
        <v>14.19</v>
      </c>
      <c r="BZ120" s="10">
        <v>60.9</v>
      </c>
      <c r="CA120" s="10">
        <v>82.4</v>
      </c>
      <c r="CB120" s="4">
        <v>27.8</v>
      </c>
      <c r="CC120" s="4">
        <v>7.9</v>
      </c>
      <c r="CD120" s="10">
        <v>8.1</v>
      </c>
      <c r="CE120" s="10">
        <v>9.4</v>
      </c>
      <c r="CF120" s="4">
        <v>2.9</v>
      </c>
      <c r="CG120" s="4">
        <v>0.2</v>
      </c>
      <c r="CH120" s="10">
        <v>0.3</v>
      </c>
      <c r="CI120" s="10">
        <v>0.1</v>
      </c>
      <c r="CJ120" s="2" t="b">
        <f t="shared" si="2"/>
        <v>0</v>
      </c>
      <c r="CK120" s="24" t="b">
        <f t="shared" ref="CK120:CK374" si="122">OR(N120&gt;=1000,M120&gt;=1000)</f>
        <v>1</v>
      </c>
      <c r="CL120" s="4">
        <v>77.709999999999994</v>
      </c>
      <c r="CM120" s="25">
        <v>84.3</v>
      </c>
      <c r="CN120" s="25">
        <v>190</v>
      </c>
      <c r="CO120" s="4">
        <v>48.34</v>
      </c>
      <c r="CP120" s="25">
        <v>54.5</v>
      </c>
      <c r="CQ120" s="25">
        <v>50.5</v>
      </c>
      <c r="CR120" s="70">
        <v>8.24</v>
      </c>
      <c r="CS120" s="29"/>
      <c r="CT120" s="29"/>
      <c r="CU120" s="29"/>
      <c r="CV120" s="29"/>
      <c r="CW120" s="29"/>
      <c r="CX120" s="29"/>
      <c r="CY120" s="85"/>
      <c r="CZ120" s="85"/>
      <c r="DA120" s="85"/>
      <c r="DB120" s="85"/>
    </row>
    <row r="121" spans="1:106" ht="15.75" customHeight="1">
      <c r="A121" s="15">
        <v>2018</v>
      </c>
      <c r="B121" s="41" t="s">
        <v>454</v>
      </c>
      <c r="C121" s="51" t="s">
        <v>118</v>
      </c>
      <c r="D121" s="12">
        <v>26</v>
      </c>
      <c r="E121" s="12">
        <v>90</v>
      </c>
      <c r="F121" s="12">
        <v>1</v>
      </c>
      <c r="G121" s="56" t="s">
        <v>112</v>
      </c>
      <c r="H121" s="43" t="s">
        <v>112</v>
      </c>
      <c r="I121" s="42" t="s">
        <v>112</v>
      </c>
      <c r="J121" s="43" t="s">
        <v>112</v>
      </c>
      <c r="K121" s="42" t="s">
        <v>112</v>
      </c>
      <c r="L121" s="43" t="s">
        <v>112</v>
      </c>
      <c r="M121" s="8">
        <v>2733</v>
      </c>
      <c r="N121" s="8">
        <v>3072</v>
      </c>
      <c r="O121" s="9">
        <v>27</v>
      </c>
      <c r="P121" s="9">
        <v>69</v>
      </c>
      <c r="Q121" s="10">
        <v>1.9</v>
      </c>
      <c r="R121" s="10">
        <v>5</v>
      </c>
      <c r="S121" s="9">
        <v>966</v>
      </c>
      <c r="T121" s="9">
        <v>1148</v>
      </c>
      <c r="U121" s="11">
        <v>63</v>
      </c>
      <c r="V121" s="11">
        <v>122</v>
      </c>
      <c r="W121" s="9">
        <v>4.9000000000000004</v>
      </c>
      <c r="X121" s="9">
        <v>5.0999999999999996</v>
      </c>
      <c r="Y121" s="11">
        <v>40</v>
      </c>
      <c r="Z121" s="11">
        <v>51</v>
      </c>
      <c r="AA121" s="9">
        <v>26</v>
      </c>
      <c r="AB121" s="9">
        <v>24</v>
      </c>
      <c r="AC121" s="10">
        <v>5.0999999999999996</v>
      </c>
      <c r="AD121" s="10">
        <v>4.5999999999999996</v>
      </c>
      <c r="AE121" s="76">
        <v>105.8</v>
      </c>
      <c r="AF121" s="76">
        <v>124.4</v>
      </c>
      <c r="AG121" s="10">
        <v>44</v>
      </c>
      <c r="AH121" s="10">
        <v>39</v>
      </c>
      <c r="AI121" s="92">
        <v>1</v>
      </c>
      <c r="AJ121" s="92">
        <v>0.8</v>
      </c>
      <c r="AK121" s="9">
        <f t="shared" si="0"/>
        <v>0</v>
      </c>
      <c r="AL121" s="10">
        <v>4.7</v>
      </c>
      <c r="AM121" s="10">
        <v>5.4</v>
      </c>
      <c r="AN121" s="4">
        <v>8.1999999999999993</v>
      </c>
      <c r="AO121" s="4">
        <v>8.4</v>
      </c>
      <c r="AP121" s="9">
        <v>0</v>
      </c>
      <c r="AQ121" s="9">
        <v>99</v>
      </c>
      <c r="AR121" s="10">
        <v>9.3000000000000007</v>
      </c>
      <c r="AS121" s="10">
        <v>9.9</v>
      </c>
      <c r="AT121" s="10">
        <v>4.8</v>
      </c>
      <c r="AU121" s="10">
        <v>4.5</v>
      </c>
      <c r="AV121" s="63">
        <v>80</v>
      </c>
      <c r="AW121" s="63">
        <v>72</v>
      </c>
      <c r="AX121" s="4">
        <v>141</v>
      </c>
      <c r="AY121" s="4">
        <v>141</v>
      </c>
      <c r="AZ121" s="10">
        <v>2.4</v>
      </c>
      <c r="BA121" s="10">
        <v>2</v>
      </c>
      <c r="BB121" s="9">
        <v>103</v>
      </c>
      <c r="BC121" s="9">
        <v>100</v>
      </c>
      <c r="BD121" s="23">
        <f t="shared" ref="BD121:BE121" si="123">1.86*(AX121+AT121)+1.15*(AV121/18)+(AG121/6)+14</f>
        <v>297.63244444444445</v>
      </c>
      <c r="BE121" s="23">
        <f t="shared" si="123"/>
        <v>295.73</v>
      </c>
      <c r="BF121" s="10">
        <v>4.6399999999999997</v>
      </c>
      <c r="BG121" s="10">
        <v>5.05</v>
      </c>
      <c r="BH121" s="4">
        <v>13.8</v>
      </c>
      <c r="BI121" s="4">
        <v>15.1</v>
      </c>
      <c r="BJ121" s="10">
        <v>39.9</v>
      </c>
      <c r="BK121" s="10">
        <v>43.7</v>
      </c>
      <c r="BL121" s="4">
        <v>86</v>
      </c>
      <c r="BM121" s="4">
        <v>86.5</v>
      </c>
      <c r="BN121" s="10">
        <v>29.7</v>
      </c>
      <c r="BO121" s="10">
        <v>29.9</v>
      </c>
      <c r="BP121" s="4">
        <v>34.6</v>
      </c>
      <c r="BQ121" s="4">
        <v>34.6</v>
      </c>
      <c r="BR121" s="10">
        <v>269</v>
      </c>
      <c r="BS121" s="10">
        <v>309</v>
      </c>
      <c r="BT121" s="4">
        <v>13.2</v>
      </c>
      <c r="BU121" s="4">
        <v>13.2</v>
      </c>
      <c r="BV121" s="10">
        <v>1.56</v>
      </c>
      <c r="BW121" s="10">
        <v>1.3</v>
      </c>
      <c r="BX121" s="4">
        <v>7.81</v>
      </c>
      <c r="BY121" s="4">
        <v>13.03</v>
      </c>
      <c r="BZ121" s="10">
        <v>52.7</v>
      </c>
      <c r="CA121" s="10">
        <v>80.3</v>
      </c>
      <c r="CB121" s="4">
        <v>30.5</v>
      </c>
      <c r="CC121" s="4">
        <v>12.7</v>
      </c>
      <c r="CD121" s="10">
        <v>10.6</v>
      </c>
      <c r="CE121" s="10">
        <v>6.3</v>
      </c>
      <c r="CF121" s="4">
        <v>5.8</v>
      </c>
      <c r="CG121" s="4">
        <v>0.5</v>
      </c>
      <c r="CH121" s="10">
        <v>0.4</v>
      </c>
      <c r="CI121" s="10">
        <v>0.2</v>
      </c>
      <c r="CJ121" s="2" t="b">
        <f t="shared" si="2"/>
        <v>0</v>
      </c>
      <c r="CK121" s="24" t="b">
        <f t="shared" si="122"/>
        <v>1</v>
      </c>
      <c r="CL121" s="4">
        <v>80.25</v>
      </c>
      <c r="CM121" s="25">
        <v>92</v>
      </c>
      <c r="CN121" s="25">
        <v>174.4</v>
      </c>
      <c r="CO121" s="4">
        <v>48.49</v>
      </c>
      <c r="CP121" s="25">
        <v>55</v>
      </c>
      <c r="CQ121" s="25">
        <v>55.5</v>
      </c>
      <c r="CR121" s="70">
        <v>10.39</v>
      </c>
      <c r="CS121" s="29"/>
      <c r="CT121" s="29"/>
      <c r="CU121" s="29"/>
      <c r="CV121" s="29"/>
      <c r="CW121" s="29"/>
      <c r="CX121" s="29"/>
      <c r="CY121" s="85"/>
      <c r="CZ121" s="85"/>
      <c r="DA121" s="85"/>
      <c r="DB121" s="85"/>
    </row>
    <row r="122" spans="1:106" ht="15.75" customHeight="1">
      <c r="A122" s="15">
        <v>2018</v>
      </c>
      <c r="B122" s="41" t="s">
        <v>454</v>
      </c>
      <c r="C122" s="51" t="s">
        <v>122</v>
      </c>
      <c r="D122" s="12">
        <v>25</v>
      </c>
      <c r="E122" s="12">
        <v>85</v>
      </c>
      <c r="F122" s="12">
        <v>1</v>
      </c>
      <c r="G122" s="17" t="s">
        <v>106</v>
      </c>
      <c r="H122" s="18" t="s">
        <v>107</v>
      </c>
      <c r="I122" s="19" t="s">
        <v>103</v>
      </c>
      <c r="J122" s="18" t="s">
        <v>104</v>
      </c>
      <c r="K122" s="19">
        <v>25</v>
      </c>
      <c r="L122" s="18">
        <v>75</v>
      </c>
      <c r="M122" s="8">
        <v>417</v>
      </c>
      <c r="N122" s="8">
        <v>6101</v>
      </c>
      <c r="O122" s="9">
        <v>13</v>
      </c>
      <c r="P122" s="9">
        <v>82</v>
      </c>
      <c r="Q122" s="10">
        <v>2</v>
      </c>
      <c r="R122" s="10">
        <v>6.2</v>
      </c>
      <c r="S122" s="9">
        <v>529</v>
      </c>
      <c r="T122" s="9">
        <v>919</v>
      </c>
      <c r="U122" s="11">
        <v>32</v>
      </c>
      <c r="V122" s="11">
        <v>143</v>
      </c>
      <c r="W122" s="9">
        <v>4.2</v>
      </c>
      <c r="X122" s="9">
        <v>5</v>
      </c>
      <c r="Y122" s="11">
        <v>37</v>
      </c>
      <c r="Z122" s="11">
        <v>61</v>
      </c>
      <c r="AA122" s="9">
        <v>17</v>
      </c>
      <c r="AB122" s="9">
        <v>33</v>
      </c>
      <c r="AC122" s="10">
        <v>4.4000000000000004</v>
      </c>
      <c r="AD122" s="10">
        <v>5.8</v>
      </c>
      <c r="AE122" s="76">
        <v>85.5</v>
      </c>
      <c r="AF122" s="76">
        <v>94.9</v>
      </c>
      <c r="AG122" s="10">
        <v>41</v>
      </c>
      <c r="AH122" s="10">
        <v>45</v>
      </c>
      <c r="AI122" s="92">
        <v>1.2</v>
      </c>
      <c r="AJ122" s="92">
        <v>1.1000000000000001</v>
      </c>
      <c r="AK122" s="9">
        <f t="shared" si="0"/>
        <v>0</v>
      </c>
      <c r="AL122" s="10">
        <v>3.8</v>
      </c>
      <c r="AM122" s="10">
        <v>5.2</v>
      </c>
      <c r="AN122" s="4">
        <v>6.6</v>
      </c>
      <c r="AO122" s="4">
        <v>8.3000000000000007</v>
      </c>
      <c r="AP122" s="9">
        <v>0</v>
      </c>
      <c r="AQ122" s="9">
        <v>148</v>
      </c>
      <c r="AR122" s="10">
        <v>8.8000000000000007</v>
      </c>
      <c r="AS122" s="10">
        <v>10.1</v>
      </c>
      <c r="AT122" s="10">
        <v>4.5999999999999996</v>
      </c>
      <c r="AU122" s="10">
        <v>4.3</v>
      </c>
      <c r="AV122" s="63">
        <v>75</v>
      </c>
      <c r="AW122" s="63">
        <v>72</v>
      </c>
      <c r="AX122" s="4">
        <v>139</v>
      </c>
      <c r="AY122" s="4">
        <v>142</v>
      </c>
      <c r="AZ122" s="10">
        <v>1.8</v>
      </c>
      <c r="BA122" s="10">
        <v>2.1</v>
      </c>
      <c r="BB122" s="9">
        <v>103</v>
      </c>
      <c r="BC122" s="9">
        <v>100</v>
      </c>
      <c r="BD122" s="23">
        <f t="shared" ref="BD122:BE122" si="124">1.86*(AX122+AT122)+1.15*(AV122/18)+(AG122/6)+14</f>
        <v>292.721</v>
      </c>
      <c r="BE122" s="23">
        <f t="shared" si="124"/>
        <v>298.21800000000007</v>
      </c>
      <c r="BF122" s="10">
        <v>4.5599999999999996</v>
      </c>
      <c r="BG122" s="10">
        <v>4.8499999999999996</v>
      </c>
      <c r="BH122" s="4">
        <v>13.3</v>
      </c>
      <c r="BI122" s="4">
        <v>14.2</v>
      </c>
      <c r="BJ122" s="10">
        <v>38.299999999999997</v>
      </c>
      <c r="BK122" s="10">
        <v>41.8</v>
      </c>
      <c r="BL122" s="4">
        <v>84</v>
      </c>
      <c r="BM122" s="4">
        <v>86.2</v>
      </c>
      <c r="BN122" s="10">
        <v>29.2</v>
      </c>
      <c r="BO122" s="10">
        <v>29.3</v>
      </c>
      <c r="BP122" s="4">
        <v>34.700000000000003</v>
      </c>
      <c r="BQ122" s="4">
        <v>34</v>
      </c>
      <c r="BR122" s="10">
        <v>265</v>
      </c>
      <c r="BS122" s="10">
        <v>311</v>
      </c>
      <c r="BT122" s="4">
        <v>13.2</v>
      </c>
      <c r="BU122" s="4">
        <v>13.4</v>
      </c>
      <c r="BV122" s="10">
        <v>1.1399999999999999</v>
      </c>
      <c r="BW122" s="10">
        <v>1.1499999999999999</v>
      </c>
      <c r="BX122" s="4">
        <v>6.21</v>
      </c>
      <c r="BY122" s="4">
        <v>14.35</v>
      </c>
      <c r="BZ122" s="10">
        <v>56.9</v>
      </c>
      <c r="CA122" s="10">
        <v>72.900000000000006</v>
      </c>
      <c r="CB122" s="4">
        <v>31.7</v>
      </c>
      <c r="CC122" s="4">
        <v>19</v>
      </c>
      <c r="CD122" s="10">
        <v>7.7</v>
      </c>
      <c r="CE122" s="10">
        <v>7</v>
      </c>
      <c r="CF122" s="4">
        <v>3.1</v>
      </c>
      <c r="CG122" s="4">
        <v>0.8</v>
      </c>
      <c r="CH122" s="10">
        <v>0.6</v>
      </c>
      <c r="CI122" s="10">
        <v>0.3</v>
      </c>
      <c r="CJ122" s="2" t="b">
        <f t="shared" si="2"/>
        <v>0</v>
      </c>
      <c r="CK122" s="24" t="b">
        <f t="shared" si="122"/>
        <v>1</v>
      </c>
      <c r="CL122" s="4">
        <v>80</v>
      </c>
      <c r="CM122" s="25">
        <v>85.7</v>
      </c>
      <c r="CN122" s="25">
        <v>185</v>
      </c>
      <c r="CO122" s="4">
        <v>50.84</v>
      </c>
      <c r="CP122" s="25">
        <v>50</v>
      </c>
      <c r="CQ122" s="25">
        <v>50</v>
      </c>
      <c r="CR122" s="70">
        <v>7.22</v>
      </c>
      <c r="CS122" s="29"/>
      <c r="CT122" s="29"/>
      <c r="CU122" s="29"/>
      <c r="CV122" s="29"/>
      <c r="CW122" s="29"/>
      <c r="CX122" s="29"/>
      <c r="CY122" s="85"/>
      <c r="CZ122" s="85"/>
      <c r="DA122" s="85"/>
      <c r="DB122" s="85"/>
    </row>
    <row r="123" spans="1:106" ht="15.75" customHeight="1">
      <c r="A123" s="15">
        <v>2018</v>
      </c>
      <c r="B123" s="41" t="s">
        <v>454</v>
      </c>
      <c r="C123" s="51" t="s">
        <v>123</v>
      </c>
      <c r="D123" s="12">
        <v>28</v>
      </c>
      <c r="E123" s="12">
        <v>77</v>
      </c>
      <c r="F123" s="12">
        <v>2</v>
      </c>
      <c r="G123" s="61" t="s">
        <v>102</v>
      </c>
      <c r="H123" s="18" t="s">
        <v>98</v>
      </c>
      <c r="I123" s="19" t="s">
        <v>99</v>
      </c>
      <c r="J123" s="18" t="s">
        <v>104</v>
      </c>
      <c r="K123" s="19">
        <v>212.5</v>
      </c>
      <c r="L123" s="18">
        <v>-112.5</v>
      </c>
      <c r="M123" s="8">
        <v>667</v>
      </c>
      <c r="N123" s="8">
        <v>19751</v>
      </c>
      <c r="O123" s="9">
        <v>14</v>
      </c>
      <c r="P123" s="9">
        <v>219</v>
      </c>
      <c r="Q123" s="10">
        <v>1.1000000000000001</v>
      </c>
      <c r="R123" s="10">
        <v>5.8</v>
      </c>
      <c r="S123" s="9">
        <v>522</v>
      </c>
      <c r="T123" s="9">
        <v>2835</v>
      </c>
      <c r="U123" s="11">
        <v>32</v>
      </c>
      <c r="V123" s="11">
        <v>398</v>
      </c>
      <c r="W123" s="9">
        <v>4.4000000000000004</v>
      </c>
      <c r="X123" s="9">
        <v>5.4</v>
      </c>
      <c r="Y123" s="11">
        <v>26</v>
      </c>
      <c r="Z123" s="11">
        <v>115</v>
      </c>
      <c r="AA123" s="9">
        <v>18</v>
      </c>
      <c r="AB123" s="9">
        <v>35</v>
      </c>
      <c r="AC123" s="10">
        <v>4.5</v>
      </c>
      <c r="AD123" s="10">
        <v>7</v>
      </c>
      <c r="AE123" s="76">
        <v>104.5</v>
      </c>
      <c r="AF123" s="76">
        <v>104.5</v>
      </c>
      <c r="AG123" s="10">
        <v>31</v>
      </c>
      <c r="AH123" s="10">
        <v>49</v>
      </c>
      <c r="AI123" s="92">
        <v>1</v>
      </c>
      <c r="AJ123" s="92">
        <v>1</v>
      </c>
      <c r="AK123" s="92">
        <f t="shared" si="0"/>
        <v>0</v>
      </c>
      <c r="AL123" s="10">
        <v>4.4000000000000004</v>
      </c>
      <c r="AM123" s="10">
        <v>6.2</v>
      </c>
      <c r="AN123" s="4">
        <v>7.2</v>
      </c>
      <c r="AO123" s="4">
        <v>7.8</v>
      </c>
      <c r="AP123" s="9">
        <v>0</v>
      </c>
      <c r="AQ123" s="9">
        <v>95</v>
      </c>
      <c r="AR123" s="10">
        <v>8.5</v>
      </c>
      <c r="AS123" s="10">
        <v>9.6</v>
      </c>
      <c r="AT123" s="10">
        <v>4.5999999999999996</v>
      </c>
      <c r="AU123" s="10">
        <v>4.2</v>
      </c>
      <c r="AV123" s="63">
        <v>85</v>
      </c>
      <c r="AW123" s="63">
        <v>82</v>
      </c>
      <c r="AX123" s="4">
        <v>140</v>
      </c>
      <c r="AY123" s="4">
        <v>142</v>
      </c>
      <c r="AZ123" s="10">
        <v>2</v>
      </c>
      <c r="BA123" s="10">
        <v>2.2999999999999998</v>
      </c>
      <c r="BB123" s="9">
        <v>104</v>
      </c>
      <c r="BC123" s="9">
        <v>99</v>
      </c>
      <c r="BD123" s="23">
        <f t="shared" ref="BD123:BE123" si="125">1.86*(AX123+AT123)+1.15*(AV123/18)+(AG123/6)+14</f>
        <v>293.55322222222225</v>
      </c>
      <c r="BE123" s="23">
        <f t="shared" si="125"/>
        <v>299.33755555555558</v>
      </c>
      <c r="BF123" s="10">
        <v>4.46</v>
      </c>
      <c r="BG123" s="10">
        <v>4.5999999999999996</v>
      </c>
      <c r="BH123" s="4">
        <v>13.9</v>
      </c>
      <c r="BI123" s="4">
        <v>14.4</v>
      </c>
      <c r="BJ123" s="10">
        <v>40.4</v>
      </c>
      <c r="BK123" s="10">
        <v>41.8</v>
      </c>
      <c r="BL123" s="4">
        <v>90.6</v>
      </c>
      <c r="BM123" s="4">
        <v>90.9</v>
      </c>
      <c r="BN123" s="10">
        <v>31.2</v>
      </c>
      <c r="BO123" s="10">
        <v>31.3</v>
      </c>
      <c r="BP123" s="4">
        <v>34.4</v>
      </c>
      <c r="BQ123" s="4">
        <v>34.4</v>
      </c>
      <c r="BR123" s="10">
        <v>184</v>
      </c>
      <c r="BS123" s="10">
        <v>223</v>
      </c>
      <c r="BT123" s="4">
        <v>13.4</v>
      </c>
      <c r="BU123" s="4">
        <v>13.3</v>
      </c>
      <c r="BV123" s="10">
        <v>1.91</v>
      </c>
      <c r="BW123" s="10">
        <v>1.57</v>
      </c>
      <c r="BX123" s="4">
        <v>7</v>
      </c>
      <c r="BY123" s="4">
        <v>17.25</v>
      </c>
      <c r="BZ123" s="10">
        <v>56.7</v>
      </c>
      <c r="CA123" s="10">
        <v>86.8</v>
      </c>
      <c r="CB123" s="4">
        <v>30.4</v>
      </c>
      <c r="CC123" s="4">
        <v>6.7</v>
      </c>
      <c r="CD123" s="10">
        <v>10.7</v>
      </c>
      <c r="CE123" s="10">
        <v>6.4</v>
      </c>
      <c r="CF123" s="4">
        <v>1.9</v>
      </c>
      <c r="CG123" s="4">
        <v>0</v>
      </c>
      <c r="CH123" s="10">
        <v>0.3</v>
      </c>
      <c r="CI123" s="10">
        <v>0.1</v>
      </c>
      <c r="CJ123" s="2" t="b">
        <f t="shared" si="2"/>
        <v>0</v>
      </c>
      <c r="CK123" s="24" t="b">
        <f t="shared" si="122"/>
        <v>1</v>
      </c>
      <c r="CL123" s="4">
        <v>69.06</v>
      </c>
      <c r="CM123" s="25">
        <v>78.599999999999994</v>
      </c>
      <c r="CN123" s="25">
        <v>179</v>
      </c>
      <c r="CO123" s="4">
        <v>51.18</v>
      </c>
      <c r="CP123" s="25">
        <v>50</v>
      </c>
      <c r="CQ123" s="25">
        <v>44</v>
      </c>
      <c r="CR123" s="70">
        <v>9.9700000000000006</v>
      </c>
      <c r="CS123" s="29"/>
      <c r="CT123" s="29"/>
      <c r="CU123" s="29"/>
      <c r="CV123" s="29"/>
      <c r="CW123" s="29"/>
      <c r="CX123" s="29"/>
      <c r="CY123" s="85"/>
      <c r="CZ123" s="85"/>
      <c r="DA123" s="85"/>
      <c r="DB123" s="85"/>
    </row>
    <row r="124" spans="1:106" ht="15.75" customHeight="1">
      <c r="A124" s="15">
        <v>2018</v>
      </c>
      <c r="B124" s="41" t="s">
        <v>454</v>
      </c>
      <c r="C124" s="51" t="s">
        <v>124</v>
      </c>
      <c r="D124" s="12">
        <v>29</v>
      </c>
      <c r="E124" s="12">
        <v>80</v>
      </c>
      <c r="F124" s="12">
        <v>1</v>
      </c>
      <c r="G124" s="56" t="s">
        <v>112</v>
      </c>
      <c r="H124" s="43" t="s">
        <v>112</v>
      </c>
      <c r="I124" s="42" t="s">
        <v>112</v>
      </c>
      <c r="J124" s="43" t="s">
        <v>112</v>
      </c>
      <c r="K124" s="42" t="s">
        <v>112</v>
      </c>
      <c r="L124" s="43" t="s">
        <v>112</v>
      </c>
      <c r="M124" s="8">
        <v>1299</v>
      </c>
      <c r="N124" s="8">
        <v>11142</v>
      </c>
      <c r="O124" s="9">
        <v>19</v>
      </c>
      <c r="P124" s="9">
        <v>165</v>
      </c>
      <c r="Q124" s="10">
        <v>1.7</v>
      </c>
      <c r="R124" s="10">
        <v>10</v>
      </c>
      <c r="S124" s="9">
        <v>825</v>
      </c>
      <c r="T124" s="9">
        <v>2333</v>
      </c>
      <c r="U124" s="11">
        <v>59</v>
      </c>
      <c r="V124" s="11">
        <v>231</v>
      </c>
      <c r="W124" s="9">
        <v>4.4000000000000004</v>
      </c>
      <c r="X124" s="9">
        <v>5.2</v>
      </c>
      <c r="Y124" s="11">
        <v>32</v>
      </c>
      <c r="Z124" s="11">
        <v>67</v>
      </c>
      <c r="AA124" s="9">
        <v>20</v>
      </c>
      <c r="AB124" s="9">
        <v>29</v>
      </c>
      <c r="AC124" s="10">
        <v>4.4000000000000004</v>
      </c>
      <c r="AD124" s="10">
        <v>5.2</v>
      </c>
      <c r="AE124" s="76">
        <v>104.5</v>
      </c>
      <c r="AF124" s="76">
        <v>118.6</v>
      </c>
      <c r="AG124" s="10">
        <v>37</v>
      </c>
      <c r="AH124" s="10">
        <v>45</v>
      </c>
      <c r="AI124" s="92">
        <v>1</v>
      </c>
      <c r="AJ124" s="92">
        <v>0.9</v>
      </c>
      <c r="AK124" s="9">
        <f t="shared" si="0"/>
        <v>0</v>
      </c>
      <c r="AL124" s="10">
        <v>4.4000000000000004</v>
      </c>
      <c r="AM124" s="10">
        <v>5.3</v>
      </c>
      <c r="AN124" s="4">
        <v>7.3</v>
      </c>
      <c r="AO124" s="4">
        <v>8.3000000000000007</v>
      </c>
      <c r="AP124" s="9">
        <v>0</v>
      </c>
      <c r="AQ124" s="9">
        <v>70</v>
      </c>
      <c r="AR124" s="10">
        <v>8.8000000000000007</v>
      </c>
      <c r="AS124" s="10">
        <v>9.8000000000000007</v>
      </c>
      <c r="AT124" s="10">
        <v>4.9000000000000004</v>
      </c>
      <c r="AU124" s="10">
        <v>4.4000000000000004</v>
      </c>
      <c r="AV124" s="63">
        <v>79</v>
      </c>
      <c r="AW124" s="63">
        <v>82</v>
      </c>
      <c r="AX124" s="4">
        <v>140</v>
      </c>
      <c r="AY124" s="4">
        <v>140</v>
      </c>
      <c r="AZ124" s="10">
        <v>1.9</v>
      </c>
      <c r="BA124" s="10">
        <v>2.2000000000000002</v>
      </c>
      <c r="BB124" s="9">
        <v>102</v>
      </c>
      <c r="BC124" s="9">
        <v>96</v>
      </c>
      <c r="BD124" s="23">
        <f t="shared" ref="BD124:BE124" si="126">1.86*(AX124+AT124)+1.15*(AV124/18)+(AG124/6)+14</f>
        <v>294.72788888888891</v>
      </c>
      <c r="BE124" s="23">
        <f t="shared" si="126"/>
        <v>295.32288888888888</v>
      </c>
      <c r="BF124" s="10">
        <v>4.46</v>
      </c>
      <c r="BG124" s="10">
        <v>4.72</v>
      </c>
      <c r="BH124" s="4">
        <v>13.2</v>
      </c>
      <c r="BI124" s="4">
        <v>14.5</v>
      </c>
      <c r="BJ124" s="10">
        <v>39.799999999999997</v>
      </c>
      <c r="BK124" s="10">
        <v>42.6</v>
      </c>
      <c r="BL124" s="4">
        <v>89.2</v>
      </c>
      <c r="BM124" s="4">
        <v>90.3</v>
      </c>
      <c r="BN124" s="10">
        <v>29.6</v>
      </c>
      <c r="BO124" s="10">
        <v>30.7</v>
      </c>
      <c r="BP124" s="4">
        <v>33.200000000000003</v>
      </c>
      <c r="BQ124" s="4">
        <v>34</v>
      </c>
      <c r="BR124" s="10">
        <v>256</v>
      </c>
      <c r="BS124" s="10">
        <v>271</v>
      </c>
      <c r="BT124" s="4">
        <v>14.2</v>
      </c>
      <c r="BU124" s="4">
        <v>14.4</v>
      </c>
      <c r="BV124" s="10">
        <v>1.17</v>
      </c>
      <c r="BW124" s="10">
        <v>0.98</v>
      </c>
      <c r="BX124" s="4">
        <v>6.28</v>
      </c>
      <c r="BY124" s="4">
        <v>16.09</v>
      </c>
      <c r="BZ124" s="10">
        <v>61</v>
      </c>
      <c r="CA124" s="10">
        <v>87.1</v>
      </c>
      <c r="CB124" s="4">
        <v>29.8</v>
      </c>
      <c r="CC124" s="4">
        <v>7.5</v>
      </c>
      <c r="CD124" s="10">
        <v>6.7</v>
      </c>
      <c r="CE124" s="10">
        <v>5.2</v>
      </c>
      <c r="CF124" s="4">
        <v>1.9</v>
      </c>
      <c r="CG124" s="4">
        <v>0.1</v>
      </c>
      <c r="CH124" s="10">
        <v>0.6</v>
      </c>
      <c r="CI124" s="10">
        <v>0.1</v>
      </c>
      <c r="CJ124" s="2" t="b">
        <f t="shared" si="2"/>
        <v>0</v>
      </c>
      <c r="CK124" s="24" t="b">
        <f t="shared" si="122"/>
        <v>1</v>
      </c>
      <c r="CL124" s="4">
        <v>70.709999999999994</v>
      </c>
      <c r="CM124" s="25">
        <v>81.5</v>
      </c>
      <c r="CN124" s="25">
        <v>175</v>
      </c>
      <c r="CO124" s="4">
        <v>47.46</v>
      </c>
      <c r="CP124" s="25">
        <v>49.5</v>
      </c>
      <c r="CQ124" s="25">
        <v>41</v>
      </c>
      <c r="CR124" s="70">
        <v>11.47</v>
      </c>
      <c r="CS124" s="29"/>
      <c r="CT124" s="29"/>
      <c r="CU124" s="29"/>
      <c r="CV124" s="29"/>
      <c r="CW124" s="29"/>
      <c r="CX124" s="29"/>
      <c r="CY124" s="85"/>
      <c r="CZ124" s="85"/>
      <c r="DA124" s="85"/>
      <c r="DB124" s="85"/>
    </row>
    <row r="125" spans="1:106" ht="15.75" customHeight="1">
      <c r="A125" s="15">
        <v>2018</v>
      </c>
      <c r="B125" s="41" t="s">
        <v>454</v>
      </c>
      <c r="C125" s="51" t="s">
        <v>126</v>
      </c>
      <c r="D125" s="12">
        <v>29</v>
      </c>
      <c r="E125" s="12">
        <v>83</v>
      </c>
      <c r="F125" s="12">
        <v>0</v>
      </c>
      <c r="G125" s="68" t="s">
        <v>112</v>
      </c>
      <c r="H125" s="69" t="s">
        <v>112</v>
      </c>
      <c r="I125" s="69" t="s">
        <v>112</v>
      </c>
      <c r="J125" s="69" t="s">
        <v>112</v>
      </c>
      <c r="K125" s="69" t="s">
        <v>112</v>
      </c>
      <c r="L125" s="69" t="s">
        <v>112</v>
      </c>
      <c r="M125" s="8">
        <v>380</v>
      </c>
      <c r="N125" s="8">
        <v>2520</v>
      </c>
      <c r="O125" s="9">
        <v>5</v>
      </c>
      <c r="P125" s="9">
        <v>37</v>
      </c>
      <c r="Q125" s="10">
        <v>3.2</v>
      </c>
      <c r="R125" s="10">
        <v>7.4</v>
      </c>
      <c r="S125" s="9">
        <v>384</v>
      </c>
      <c r="T125" s="9">
        <v>869</v>
      </c>
      <c r="U125" s="11">
        <v>24</v>
      </c>
      <c r="V125" s="11">
        <v>76</v>
      </c>
      <c r="W125" s="9">
        <v>4.5</v>
      </c>
      <c r="X125" s="9">
        <v>5</v>
      </c>
      <c r="Y125" s="11">
        <v>28</v>
      </c>
      <c r="Z125" s="11">
        <v>40</v>
      </c>
      <c r="AA125" s="9">
        <v>33</v>
      </c>
      <c r="AB125" s="9">
        <v>35</v>
      </c>
      <c r="AC125" s="10">
        <v>5.2</v>
      </c>
      <c r="AD125" s="10">
        <v>5.9</v>
      </c>
      <c r="AE125" s="76">
        <v>92.6</v>
      </c>
      <c r="AF125" s="76">
        <v>103.8</v>
      </c>
      <c r="AG125" s="10">
        <v>40</v>
      </c>
      <c r="AH125" s="10">
        <v>43</v>
      </c>
      <c r="AI125" s="92">
        <v>1.1000000000000001</v>
      </c>
      <c r="AJ125" s="92">
        <v>1</v>
      </c>
      <c r="AK125" s="9">
        <f t="shared" si="0"/>
        <v>0</v>
      </c>
      <c r="AL125" s="10">
        <v>4.8</v>
      </c>
      <c r="AM125" s="10">
        <v>5.7</v>
      </c>
      <c r="AN125" s="4">
        <v>7.6</v>
      </c>
      <c r="AO125" s="4">
        <v>7.8</v>
      </c>
      <c r="AP125" s="9">
        <v>0</v>
      </c>
      <c r="AQ125" s="9">
        <v>76</v>
      </c>
      <c r="AR125" s="10">
        <v>9</v>
      </c>
      <c r="AS125" s="10">
        <v>9.8000000000000007</v>
      </c>
      <c r="AT125" s="10">
        <v>5</v>
      </c>
      <c r="AU125" s="10">
        <v>4.5</v>
      </c>
      <c r="AV125" s="63">
        <v>84</v>
      </c>
      <c r="AW125" s="63">
        <v>0</v>
      </c>
      <c r="AX125" s="4">
        <v>143</v>
      </c>
      <c r="AY125" s="4">
        <v>141</v>
      </c>
      <c r="AZ125" s="10">
        <v>2.2999999999999998</v>
      </c>
      <c r="BA125" s="10">
        <v>2.2000000000000002</v>
      </c>
      <c r="BB125" s="9">
        <v>105</v>
      </c>
      <c r="BC125" s="9">
        <v>99</v>
      </c>
      <c r="BD125" s="23">
        <f t="shared" ref="BD125:BE125" si="127">1.86*(AX125+AT125)+1.15*(AV125/18)+(AG125/6)+14</f>
        <v>301.31333333333339</v>
      </c>
      <c r="BE125" s="23">
        <f t="shared" si="127"/>
        <v>291.79666666666668</v>
      </c>
      <c r="BF125" s="10">
        <v>4.63</v>
      </c>
      <c r="BG125" s="10">
        <v>4.7</v>
      </c>
      <c r="BH125" s="4">
        <v>13.9</v>
      </c>
      <c r="BI125" s="4">
        <v>14.2</v>
      </c>
      <c r="BJ125" s="10">
        <v>40.4</v>
      </c>
      <c r="BK125" s="10">
        <v>41</v>
      </c>
      <c r="BL125" s="4">
        <v>87.3</v>
      </c>
      <c r="BM125" s="4">
        <v>87.2</v>
      </c>
      <c r="BN125" s="10">
        <v>30</v>
      </c>
      <c r="BO125" s="10">
        <v>30.2</v>
      </c>
      <c r="BP125" s="4">
        <v>34.4</v>
      </c>
      <c r="BQ125" s="4">
        <v>34.6</v>
      </c>
      <c r="BR125" s="10">
        <v>313</v>
      </c>
      <c r="BS125" s="10">
        <v>345</v>
      </c>
      <c r="BT125" s="4">
        <v>12.9</v>
      </c>
      <c r="BU125" s="4">
        <v>12.7</v>
      </c>
      <c r="BV125" s="10">
        <v>1.3</v>
      </c>
      <c r="BW125" s="10">
        <v>1.1299999999999999</v>
      </c>
      <c r="BX125" s="4">
        <v>8.0299999999999994</v>
      </c>
      <c r="BY125" s="4">
        <v>18.54</v>
      </c>
      <c r="BZ125" s="10">
        <v>52.2</v>
      </c>
      <c r="CA125" s="10">
        <v>77.099999999999994</v>
      </c>
      <c r="CB125" s="4">
        <v>37.200000000000003</v>
      </c>
      <c r="CC125" s="4">
        <v>13.6</v>
      </c>
      <c r="CD125" s="10">
        <v>8.5</v>
      </c>
      <c r="CE125" s="10">
        <v>9</v>
      </c>
      <c r="CF125" s="4">
        <v>1.7</v>
      </c>
      <c r="CG125" s="4">
        <v>0.1</v>
      </c>
      <c r="CH125" s="10">
        <v>0.4</v>
      </c>
      <c r="CI125" s="10">
        <v>0.2</v>
      </c>
      <c r="CJ125" s="2" t="b">
        <f t="shared" si="2"/>
        <v>0</v>
      </c>
      <c r="CK125" s="24" t="b">
        <f t="shared" si="122"/>
        <v>1</v>
      </c>
      <c r="CL125" s="4">
        <v>73.13</v>
      </c>
      <c r="CM125" s="25">
        <v>81.900000000000006</v>
      </c>
      <c r="CN125" s="25">
        <v>180.5</v>
      </c>
      <c r="CO125" s="4">
        <v>49.51</v>
      </c>
      <c r="CP125" s="25">
        <v>44.5</v>
      </c>
      <c r="CQ125" s="25">
        <v>46.5</v>
      </c>
      <c r="CR125" s="70">
        <v>11.1</v>
      </c>
      <c r="CS125" s="29"/>
      <c r="CT125" s="29"/>
      <c r="CU125" s="29"/>
      <c r="CV125" s="29"/>
      <c r="CW125" s="29"/>
      <c r="CX125" s="29"/>
      <c r="CY125" s="85"/>
      <c r="CZ125" s="85"/>
      <c r="DA125" s="85"/>
      <c r="DB125" s="85"/>
    </row>
    <row r="126" spans="1:106" ht="15.75" customHeight="1">
      <c r="A126" s="15">
        <v>2018</v>
      </c>
      <c r="B126" s="41" t="s">
        <v>454</v>
      </c>
      <c r="C126" s="51" t="s">
        <v>127</v>
      </c>
      <c r="D126" s="12">
        <v>28</v>
      </c>
      <c r="E126" s="12">
        <v>81</v>
      </c>
      <c r="F126" s="12">
        <v>1</v>
      </c>
      <c r="G126" s="68" t="s">
        <v>112</v>
      </c>
      <c r="H126" s="69" t="s">
        <v>112</v>
      </c>
      <c r="I126" s="69" t="s">
        <v>112</v>
      </c>
      <c r="J126" s="69" t="s">
        <v>112</v>
      </c>
      <c r="K126" s="69" t="s">
        <v>112</v>
      </c>
      <c r="L126" s="69" t="s">
        <v>112</v>
      </c>
      <c r="M126" s="8">
        <v>2782</v>
      </c>
      <c r="N126" s="8">
        <v>7563</v>
      </c>
      <c r="O126" s="9">
        <v>19</v>
      </c>
      <c r="P126" s="9">
        <v>101</v>
      </c>
      <c r="Q126" s="10">
        <v>2</v>
      </c>
      <c r="R126" s="10">
        <v>7.8</v>
      </c>
      <c r="S126" s="9">
        <v>778</v>
      </c>
      <c r="T126" s="9">
        <v>1422</v>
      </c>
      <c r="U126" s="11">
        <v>56</v>
      </c>
      <c r="V126" s="11">
        <v>180</v>
      </c>
      <c r="W126" s="9">
        <v>4.8</v>
      </c>
      <c r="X126" s="9">
        <v>5.0999999999999996</v>
      </c>
      <c r="Y126" s="11">
        <v>21</v>
      </c>
      <c r="Z126" s="11">
        <v>39</v>
      </c>
      <c r="AA126" s="9">
        <v>14</v>
      </c>
      <c r="AB126" s="9">
        <v>14</v>
      </c>
      <c r="AC126" s="10">
        <v>6.1</v>
      </c>
      <c r="AD126" s="10">
        <v>7</v>
      </c>
      <c r="AE126" s="76">
        <v>104.5</v>
      </c>
      <c r="AF126" s="76">
        <v>118.6</v>
      </c>
      <c r="AG126" s="10">
        <v>26</v>
      </c>
      <c r="AH126" s="10">
        <v>37</v>
      </c>
      <c r="AI126" s="92">
        <v>1</v>
      </c>
      <c r="AJ126" s="92">
        <v>0.9</v>
      </c>
      <c r="AK126" s="9">
        <f t="shared" si="0"/>
        <v>0</v>
      </c>
      <c r="AL126" s="10">
        <v>4.9000000000000004</v>
      </c>
      <c r="AM126" s="10">
        <v>4.8</v>
      </c>
      <c r="AN126" s="4">
        <v>8.4</v>
      </c>
      <c r="AO126" s="4">
        <v>8.3000000000000007</v>
      </c>
      <c r="AP126" s="9">
        <v>0</v>
      </c>
      <c r="AQ126" s="9">
        <v>102</v>
      </c>
      <c r="AR126" s="10">
        <v>9.1999999999999993</v>
      </c>
      <c r="AS126" s="10">
        <v>9.9</v>
      </c>
      <c r="AT126" s="10">
        <v>5.5</v>
      </c>
      <c r="AU126" s="10">
        <v>4.2</v>
      </c>
      <c r="AV126" s="63">
        <v>90</v>
      </c>
      <c r="AW126" s="63">
        <v>0</v>
      </c>
      <c r="AX126" s="4">
        <v>141</v>
      </c>
      <c r="AY126" s="4">
        <v>140</v>
      </c>
      <c r="AZ126" s="10">
        <v>2.2999999999999998</v>
      </c>
      <c r="BA126" s="10">
        <v>2.2999999999999998</v>
      </c>
      <c r="BB126" s="9">
        <v>100</v>
      </c>
      <c r="BC126" s="9">
        <v>97</v>
      </c>
      <c r="BD126" s="23">
        <f t="shared" ref="BD126:BE126" si="128">1.86*(AX126+AT126)+1.15*(AV126/18)+(AG126/6)+14</f>
        <v>296.57333333333332</v>
      </c>
      <c r="BE126" s="23">
        <f t="shared" si="128"/>
        <v>288.37866666666667</v>
      </c>
      <c r="BF126" s="10">
        <v>4.7699999999999996</v>
      </c>
      <c r="BG126" s="10">
        <v>4.7300000000000004</v>
      </c>
      <c r="BH126" s="4">
        <v>13.9</v>
      </c>
      <c r="BI126" s="4">
        <v>13.8</v>
      </c>
      <c r="BJ126" s="10">
        <v>41.2</v>
      </c>
      <c r="BK126" s="10">
        <v>41.2</v>
      </c>
      <c r="BL126" s="4">
        <v>86.4</v>
      </c>
      <c r="BM126" s="4">
        <v>87.1</v>
      </c>
      <c r="BN126" s="10">
        <v>29.1</v>
      </c>
      <c r="BO126" s="10">
        <v>29.2</v>
      </c>
      <c r="BP126" s="4">
        <v>33.700000000000003</v>
      </c>
      <c r="BQ126" s="4">
        <v>33.5</v>
      </c>
      <c r="BR126" s="10">
        <v>308</v>
      </c>
      <c r="BS126" s="10">
        <v>330</v>
      </c>
      <c r="BT126" s="4">
        <v>14.2</v>
      </c>
      <c r="BU126" s="4">
        <v>14.2</v>
      </c>
      <c r="BV126" s="10">
        <v>1.52</v>
      </c>
      <c r="BW126" s="10">
        <v>1.29</v>
      </c>
      <c r="BX126" s="4">
        <v>5.5</v>
      </c>
      <c r="BY126" s="4">
        <v>12.76</v>
      </c>
      <c r="BZ126" s="10">
        <v>49.6</v>
      </c>
      <c r="CA126" s="10">
        <v>77.900000000000006</v>
      </c>
      <c r="CB126" s="4">
        <v>36.700000000000003</v>
      </c>
      <c r="CC126" s="4">
        <v>12.5</v>
      </c>
      <c r="CD126" s="10">
        <v>12.4</v>
      </c>
      <c r="CE126" s="10">
        <v>9.4</v>
      </c>
      <c r="CF126" s="4">
        <v>0.9</v>
      </c>
      <c r="CG126" s="4">
        <v>0.1</v>
      </c>
      <c r="CH126" s="10">
        <v>0.4</v>
      </c>
      <c r="CI126" s="10">
        <v>0.1</v>
      </c>
      <c r="CJ126" s="2" t="b">
        <f t="shared" si="2"/>
        <v>0</v>
      </c>
      <c r="CK126" s="24" t="b">
        <f t="shared" si="122"/>
        <v>1</v>
      </c>
      <c r="CL126" s="4">
        <v>71</v>
      </c>
      <c r="CM126" s="25">
        <v>81.099999999999994</v>
      </c>
      <c r="CN126" s="25">
        <v>178</v>
      </c>
      <c r="CO126" s="4">
        <v>50.57</v>
      </c>
      <c r="CP126" s="25">
        <v>45.5</v>
      </c>
      <c r="CQ126" s="25">
        <v>43</v>
      </c>
      <c r="CR126" s="70">
        <v>11.29</v>
      </c>
      <c r="CS126" s="29"/>
      <c r="CT126" s="29"/>
      <c r="CU126" s="29"/>
      <c r="CV126" s="29"/>
      <c r="CW126" s="29"/>
      <c r="CX126" s="29"/>
      <c r="CY126" s="85"/>
      <c r="CZ126" s="85"/>
      <c r="DA126" s="85"/>
      <c r="DB126" s="85"/>
    </row>
    <row r="127" spans="1:106" ht="15.75" customHeight="1">
      <c r="A127" s="15">
        <v>2018</v>
      </c>
      <c r="B127" s="41" t="s">
        <v>454</v>
      </c>
      <c r="C127" s="51" t="s">
        <v>128</v>
      </c>
      <c r="D127" s="12">
        <v>26</v>
      </c>
      <c r="E127" s="12">
        <v>68</v>
      </c>
      <c r="F127" s="12">
        <v>1</v>
      </c>
      <c r="G127" s="68" t="s">
        <v>112</v>
      </c>
      <c r="H127" s="69" t="s">
        <v>112</v>
      </c>
      <c r="I127" s="69" t="s">
        <v>112</v>
      </c>
      <c r="J127" s="69" t="s">
        <v>112</v>
      </c>
      <c r="K127" s="69" t="s">
        <v>112</v>
      </c>
      <c r="L127" s="69" t="s">
        <v>112</v>
      </c>
      <c r="M127" s="8">
        <v>957</v>
      </c>
      <c r="N127" s="8">
        <v>2245</v>
      </c>
      <c r="O127" s="9">
        <v>19</v>
      </c>
      <c r="P127" s="9">
        <v>58</v>
      </c>
      <c r="Q127" s="10">
        <v>1.4</v>
      </c>
      <c r="R127" s="10">
        <v>7.4</v>
      </c>
      <c r="S127" s="9">
        <v>667</v>
      </c>
      <c r="T127" s="9">
        <v>905</v>
      </c>
      <c r="U127" s="11">
        <v>42</v>
      </c>
      <c r="V127" s="11">
        <v>89</v>
      </c>
      <c r="W127" s="9">
        <v>4.5</v>
      </c>
      <c r="X127" s="9">
        <v>5.2</v>
      </c>
      <c r="Y127" s="11">
        <v>35</v>
      </c>
      <c r="Z127" s="11">
        <v>38</v>
      </c>
      <c r="AA127" s="9">
        <v>23</v>
      </c>
      <c r="AB127" s="9">
        <v>21</v>
      </c>
      <c r="AC127" s="10">
        <v>3.8</v>
      </c>
      <c r="AD127" s="10">
        <v>5.0999999999999996</v>
      </c>
      <c r="AE127" s="76">
        <v>94.9</v>
      </c>
      <c r="AF127" s="76">
        <v>125.2</v>
      </c>
      <c r="AG127" s="10">
        <v>44</v>
      </c>
      <c r="AH127" s="10">
        <v>35</v>
      </c>
      <c r="AI127" s="92">
        <v>1.1000000000000001</v>
      </c>
      <c r="AJ127" s="92">
        <v>0.8</v>
      </c>
      <c r="AK127" s="9">
        <f t="shared" si="0"/>
        <v>0</v>
      </c>
      <c r="AL127" s="10">
        <v>4.9000000000000004</v>
      </c>
      <c r="AM127" s="10">
        <v>5.0999999999999996</v>
      </c>
      <c r="AN127" s="4">
        <v>7</v>
      </c>
      <c r="AO127" s="4">
        <v>8.4</v>
      </c>
      <c r="AP127" s="9">
        <v>0</v>
      </c>
      <c r="AQ127" s="9">
        <v>75</v>
      </c>
      <c r="AR127" s="10">
        <v>8.5</v>
      </c>
      <c r="AS127" s="10">
        <v>10</v>
      </c>
      <c r="AT127" s="10">
        <v>3.1</v>
      </c>
      <c r="AU127" s="10">
        <v>2.1</v>
      </c>
      <c r="AV127" s="63">
        <v>88</v>
      </c>
      <c r="AW127" s="63">
        <v>0</v>
      </c>
      <c r="AX127" s="4">
        <v>139</v>
      </c>
      <c r="AY127" s="4">
        <v>141</v>
      </c>
      <c r="AZ127" s="10">
        <v>2.2000000000000002</v>
      </c>
      <c r="BA127" s="10">
        <v>2.1</v>
      </c>
      <c r="BB127" s="9">
        <v>102</v>
      </c>
      <c r="BC127" s="9">
        <v>97</v>
      </c>
      <c r="BD127" s="23">
        <f t="shared" ref="BD127:BE127" si="129">1.86*(AX127+AT127)+1.15*(AV127/18)+(AG127/6)+14</f>
        <v>291.2615555555555</v>
      </c>
      <c r="BE127" s="23">
        <f t="shared" si="129"/>
        <v>285.99933333333331</v>
      </c>
      <c r="BF127" s="10">
        <v>4.62</v>
      </c>
      <c r="BG127" s="10">
        <v>4.76</v>
      </c>
      <c r="BH127" s="4">
        <v>14.4</v>
      </c>
      <c r="BI127" s="4">
        <v>15</v>
      </c>
      <c r="BJ127" s="10">
        <v>41.8</v>
      </c>
      <c r="BK127" s="10">
        <v>43</v>
      </c>
      <c r="BL127" s="4">
        <v>90.5</v>
      </c>
      <c r="BM127" s="4">
        <v>90.3</v>
      </c>
      <c r="BN127" s="10">
        <v>31.2</v>
      </c>
      <c r="BO127" s="10">
        <v>31.5</v>
      </c>
      <c r="BP127" s="4">
        <v>34.4</v>
      </c>
      <c r="BQ127" s="4">
        <v>34.9</v>
      </c>
      <c r="BR127" s="10">
        <v>262</v>
      </c>
      <c r="BS127" s="10">
        <v>311</v>
      </c>
      <c r="BT127" s="4">
        <v>12.9</v>
      </c>
      <c r="BU127" s="4">
        <v>12.7</v>
      </c>
      <c r="BV127" s="10">
        <v>1.31</v>
      </c>
      <c r="BW127" s="10">
        <v>1.1299999999999999</v>
      </c>
      <c r="BX127" s="4">
        <v>6.84</v>
      </c>
      <c r="BY127" s="4">
        <v>16.3</v>
      </c>
      <c r="BZ127" s="10">
        <v>55.2</v>
      </c>
      <c r="CA127" s="10">
        <v>78.3</v>
      </c>
      <c r="CB127" s="4">
        <v>32.700000000000003</v>
      </c>
      <c r="CC127" s="4">
        <v>11.5</v>
      </c>
      <c r="CD127" s="10">
        <v>9.8000000000000007</v>
      </c>
      <c r="CE127" s="10">
        <v>9.9</v>
      </c>
      <c r="CF127" s="4">
        <v>2</v>
      </c>
      <c r="CG127" s="4">
        <v>0.1</v>
      </c>
      <c r="CH127" s="10">
        <v>0.3</v>
      </c>
      <c r="CI127" s="10">
        <v>0.2</v>
      </c>
      <c r="CJ127" s="2" t="b">
        <f t="shared" si="2"/>
        <v>0</v>
      </c>
      <c r="CK127" s="24" t="b">
        <f t="shared" si="122"/>
        <v>1</v>
      </c>
      <c r="CL127" s="4">
        <v>62.76</v>
      </c>
      <c r="CM127" s="25">
        <v>68</v>
      </c>
      <c r="CN127" s="25">
        <v>173</v>
      </c>
      <c r="CO127" s="4">
        <v>55.06</v>
      </c>
      <c r="CP127" s="25">
        <v>39</v>
      </c>
      <c r="CQ127" s="25">
        <v>39</v>
      </c>
      <c r="CR127" s="70">
        <v>8.0299999999999994</v>
      </c>
      <c r="CS127" s="477"/>
      <c r="CT127" s="117"/>
      <c r="CU127" s="118"/>
      <c r="CV127" s="29"/>
      <c r="CW127" s="119"/>
      <c r="CX127" s="30"/>
      <c r="CY127" s="120"/>
      <c r="CZ127" s="31"/>
      <c r="DA127" s="31"/>
      <c r="DB127" s="32"/>
    </row>
    <row r="128" spans="1:106" ht="15.75" customHeight="1">
      <c r="A128" s="15">
        <v>2018</v>
      </c>
      <c r="B128" s="41" t="s">
        <v>454</v>
      </c>
      <c r="C128" s="51" t="s">
        <v>129</v>
      </c>
      <c r="D128" s="12">
        <v>27</v>
      </c>
      <c r="E128" s="12">
        <v>80</v>
      </c>
      <c r="F128" s="12">
        <v>1</v>
      </c>
      <c r="G128" s="68" t="s">
        <v>112</v>
      </c>
      <c r="H128" s="69" t="s">
        <v>112</v>
      </c>
      <c r="I128" s="69" t="s">
        <v>112</v>
      </c>
      <c r="J128" s="69" t="s">
        <v>112</v>
      </c>
      <c r="K128" s="69" t="s">
        <v>112</v>
      </c>
      <c r="L128" s="69" t="s">
        <v>112</v>
      </c>
      <c r="M128" s="8">
        <v>420</v>
      </c>
      <c r="N128" s="8">
        <v>2513</v>
      </c>
      <c r="O128" s="9">
        <v>18</v>
      </c>
      <c r="P128" s="9">
        <v>41</v>
      </c>
      <c r="Q128" s="10">
        <v>1.4</v>
      </c>
      <c r="R128" s="10">
        <v>4.7</v>
      </c>
      <c r="S128" s="9">
        <v>293</v>
      </c>
      <c r="T128" s="9">
        <v>1119</v>
      </c>
      <c r="U128" s="11">
        <v>39</v>
      </c>
      <c r="V128" s="11">
        <v>78</v>
      </c>
      <c r="W128" s="9">
        <v>4.3</v>
      </c>
      <c r="X128" s="9">
        <v>5.0999999999999996</v>
      </c>
      <c r="Y128" s="11">
        <v>40</v>
      </c>
      <c r="Z128" s="11">
        <v>57</v>
      </c>
      <c r="AA128" s="9">
        <v>15</v>
      </c>
      <c r="AB128" s="9">
        <v>30</v>
      </c>
      <c r="AC128" s="10">
        <v>4.3</v>
      </c>
      <c r="AD128" s="10">
        <v>7.6</v>
      </c>
      <c r="AE128" s="76">
        <v>93.8</v>
      </c>
      <c r="AF128" s="76">
        <v>84.5</v>
      </c>
      <c r="AG128" s="10">
        <v>40</v>
      </c>
      <c r="AH128" s="10">
        <v>56</v>
      </c>
      <c r="AI128" s="92">
        <v>1.1000000000000001</v>
      </c>
      <c r="AJ128" s="92">
        <v>1.2</v>
      </c>
      <c r="AK128" s="92">
        <f t="shared" si="0"/>
        <v>9.9999999999999867E-2</v>
      </c>
      <c r="AL128" s="10">
        <v>4.3</v>
      </c>
      <c r="AM128" s="10">
        <v>5.2</v>
      </c>
      <c r="AN128" s="9">
        <v>6.9</v>
      </c>
      <c r="AO128" s="9">
        <v>8.4</v>
      </c>
      <c r="AP128" s="9">
        <v>0</v>
      </c>
      <c r="AQ128" s="9">
        <v>67</v>
      </c>
      <c r="AR128" s="10">
        <v>8.6999999999999993</v>
      </c>
      <c r="AS128" s="10">
        <v>10</v>
      </c>
      <c r="AT128" s="10">
        <v>4.8</v>
      </c>
      <c r="AU128" s="10">
        <v>4.9000000000000004</v>
      </c>
      <c r="AV128" s="63">
        <v>94</v>
      </c>
      <c r="AW128" s="63">
        <v>0</v>
      </c>
      <c r="AX128" s="4">
        <v>141</v>
      </c>
      <c r="AY128" s="4">
        <v>141</v>
      </c>
      <c r="AZ128" s="10">
        <v>2.1</v>
      </c>
      <c r="BA128" s="10">
        <v>2.1</v>
      </c>
      <c r="BB128" s="9">
        <v>98</v>
      </c>
      <c r="BC128" s="9">
        <v>99</v>
      </c>
      <c r="BD128" s="23">
        <f t="shared" ref="BD128:BE128" si="130">1.86*(AX128+AT128)+1.15*(AV128/18)+(AG128/6)+14</f>
        <v>297.86022222222226</v>
      </c>
      <c r="BE128" s="23">
        <f t="shared" si="130"/>
        <v>294.70733333333334</v>
      </c>
      <c r="BF128" s="10">
        <v>5.36</v>
      </c>
      <c r="BG128" s="10">
        <v>5.5</v>
      </c>
      <c r="BH128" s="4">
        <v>15</v>
      </c>
      <c r="BI128" s="4">
        <v>15.2</v>
      </c>
      <c r="BJ128" s="10">
        <v>43.1</v>
      </c>
      <c r="BK128" s="10">
        <v>44.5</v>
      </c>
      <c r="BL128" s="9">
        <v>80.400000000000006</v>
      </c>
      <c r="BM128" s="9">
        <v>80.900000000000006</v>
      </c>
      <c r="BN128" s="10">
        <v>28</v>
      </c>
      <c r="BO128" s="10">
        <v>27.6</v>
      </c>
      <c r="BP128" s="4">
        <v>34.799999999999997</v>
      </c>
      <c r="BQ128" s="4">
        <v>34.200000000000003</v>
      </c>
      <c r="BR128" s="10">
        <v>241</v>
      </c>
      <c r="BS128" s="10">
        <v>280</v>
      </c>
      <c r="BT128" s="4">
        <v>13</v>
      </c>
      <c r="BU128" s="4">
        <v>12.8</v>
      </c>
      <c r="BV128" s="10">
        <v>0.93</v>
      </c>
      <c r="BW128" s="10">
        <v>1.03</v>
      </c>
      <c r="BX128" s="4">
        <v>5.21</v>
      </c>
      <c r="BY128" s="4">
        <v>12.19</v>
      </c>
      <c r="BZ128" s="10">
        <v>38.200000000000003</v>
      </c>
      <c r="CA128" s="10">
        <v>81.8</v>
      </c>
      <c r="CB128" s="4">
        <v>51.8</v>
      </c>
      <c r="CC128" s="4">
        <v>12.6</v>
      </c>
      <c r="CD128" s="10">
        <v>7.5</v>
      </c>
      <c r="CE128" s="10">
        <v>5.3</v>
      </c>
      <c r="CF128" s="4">
        <v>2.1</v>
      </c>
      <c r="CG128" s="4">
        <v>0.1</v>
      </c>
      <c r="CH128" s="10">
        <v>0.4</v>
      </c>
      <c r="CI128" s="10">
        <v>0.2</v>
      </c>
      <c r="CJ128" s="2" t="b">
        <f t="shared" si="2"/>
        <v>0</v>
      </c>
      <c r="CK128" s="24" t="b">
        <f t="shared" si="122"/>
        <v>1</v>
      </c>
      <c r="CL128" s="4">
        <v>66.64</v>
      </c>
      <c r="CM128" s="25">
        <v>82.4</v>
      </c>
      <c r="CN128" s="25">
        <v>168</v>
      </c>
      <c r="CO128" s="4">
        <v>49.86</v>
      </c>
      <c r="CP128" s="25">
        <v>60</v>
      </c>
      <c r="CQ128" s="25">
        <v>58</v>
      </c>
      <c r="CR128" s="70">
        <v>14.68</v>
      </c>
      <c r="CS128" s="478"/>
      <c r="CT128" s="121"/>
      <c r="CU128" s="118"/>
      <c r="CV128" s="29"/>
      <c r="CW128" s="119"/>
      <c r="CX128" s="30"/>
      <c r="CY128" s="120"/>
      <c r="CZ128" s="31"/>
      <c r="DA128" s="31"/>
      <c r="DB128" s="32"/>
    </row>
    <row r="129" spans="1:106" ht="15.75" customHeight="1">
      <c r="A129" s="122">
        <v>2022</v>
      </c>
      <c r="B129" s="122"/>
      <c r="C129" s="123">
        <v>3236</v>
      </c>
      <c r="D129" s="124">
        <v>27</v>
      </c>
      <c r="E129" s="111">
        <v>72</v>
      </c>
      <c r="F129" s="111">
        <v>1</v>
      </c>
      <c r="G129" s="17" t="s">
        <v>106</v>
      </c>
      <c r="H129" s="18" t="s">
        <v>98</v>
      </c>
      <c r="I129" s="19" t="s">
        <v>99</v>
      </c>
      <c r="J129" s="18" t="s">
        <v>132</v>
      </c>
      <c r="K129" s="19">
        <v>62.5</v>
      </c>
      <c r="L129" s="18">
        <v>37.5</v>
      </c>
      <c r="M129" s="125">
        <v>276</v>
      </c>
      <c r="N129" s="125">
        <v>1150</v>
      </c>
      <c r="O129" s="40">
        <v>0</v>
      </c>
      <c r="P129" s="40">
        <v>0</v>
      </c>
      <c r="Q129" s="126">
        <v>2.2999999999999998</v>
      </c>
      <c r="R129" s="126">
        <v>2</v>
      </c>
      <c r="S129" s="127">
        <v>297</v>
      </c>
      <c r="T129" s="127">
        <v>403</v>
      </c>
      <c r="U129" s="109">
        <v>51</v>
      </c>
      <c r="V129" s="128">
        <v>83</v>
      </c>
      <c r="W129" s="129">
        <v>0</v>
      </c>
      <c r="X129" s="129">
        <v>0</v>
      </c>
      <c r="Y129" s="130">
        <v>0</v>
      </c>
      <c r="Z129" s="130">
        <v>0</v>
      </c>
      <c r="AA129" s="129">
        <v>0</v>
      </c>
      <c r="AB129" s="129">
        <v>0</v>
      </c>
      <c r="AC129" s="37">
        <v>3.1</v>
      </c>
      <c r="AD129" s="126">
        <v>4.4000000000000004</v>
      </c>
      <c r="AE129" s="20">
        <v>124.4</v>
      </c>
      <c r="AF129" s="21">
        <v>124.4</v>
      </c>
      <c r="AG129" s="131">
        <v>36</v>
      </c>
      <c r="AH129" s="131">
        <v>45</v>
      </c>
      <c r="AI129" s="132">
        <v>0.8</v>
      </c>
      <c r="AJ129" s="92">
        <v>0.8</v>
      </c>
      <c r="AK129" s="92">
        <f t="shared" si="0"/>
        <v>0</v>
      </c>
      <c r="AL129" s="126">
        <v>4</v>
      </c>
      <c r="AM129" s="126">
        <v>4</v>
      </c>
      <c r="AN129" s="133">
        <v>6.8</v>
      </c>
      <c r="AO129" s="133">
        <v>6.8</v>
      </c>
      <c r="AP129" s="127">
        <v>36</v>
      </c>
      <c r="AQ129" s="127">
        <v>80</v>
      </c>
      <c r="AR129" s="37">
        <v>9.6</v>
      </c>
      <c r="AS129" s="126">
        <v>9.1999999999999993</v>
      </c>
      <c r="AT129" s="126">
        <v>4.5</v>
      </c>
      <c r="AU129" s="126">
        <v>4.3</v>
      </c>
      <c r="AV129" s="134">
        <v>97</v>
      </c>
      <c r="AW129" s="134">
        <v>81</v>
      </c>
      <c r="AX129" s="135">
        <v>144</v>
      </c>
      <c r="AY129" s="135">
        <v>140</v>
      </c>
      <c r="AZ129" s="126">
        <v>1.9</v>
      </c>
      <c r="BA129" s="126">
        <v>2.2000000000000002</v>
      </c>
      <c r="BB129" s="127">
        <v>110</v>
      </c>
      <c r="BC129" s="127">
        <v>102</v>
      </c>
      <c r="BD129" s="23">
        <f t="shared" ref="BD129:BE129" si="131">1.86*(AX129+AT129)+1.15*(AV129/18)+(AG129/6)+14</f>
        <v>302.40722222222223</v>
      </c>
      <c r="BE129" s="23">
        <f t="shared" si="131"/>
        <v>295.07300000000004</v>
      </c>
      <c r="BF129" s="37">
        <v>5.34</v>
      </c>
      <c r="BG129" s="37">
        <v>5.43</v>
      </c>
      <c r="BH129" s="40">
        <v>14</v>
      </c>
      <c r="BI129" s="40">
        <v>13.9</v>
      </c>
      <c r="BJ129" s="37">
        <v>42.7</v>
      </c>
      <c r="BK129" s="37">
        <v>42.4</v>
      </c>
      <c r="BL129" s="40">
        <v>79</v>
      </c>
      <c r="BM129" s="40">
        <v>78.5</v>
      </c>
      <c r="BN129" s="37">
        <v>25.8</v>
      </c>
      <c r="BO129" s="37">
        <v>25.7</v>
      </c>
      <c r="BP129" s="40">
        <v>32.700000000000003</v>
      </c>
      <c r="BQ129" s="40">
        <v>32.799999999999997</v>
      </c>
      <c r="BR129" s="37">
        <v>352</v>
      </c>
      <c r="BS129" s="37">
        <v>374</v>
      </c>
      <c r="BT129" s="40">
        <v>12.6</v>
      </c>
      <c r="BU129" s="40">
        <v>13.1</v>
      </c>
      <c r="BV129" s="37">
        <v>0.66</v>
      </c>
      <c r="BW129" s="37">
        <v>0.78</v>
      </c>
      <c r="BX129" s="111">
        <v>8.44</v>
      </c>
      <c r="BY129" s="111">
        <v>14.07</v>
      </c>
      <c r="BZ129" s="37">
        <v>56.7</v>
      </c>
      <c r="CA129" s="37">
        <v>75.5</v>
      </c>
      <c r="CB129" s="111">
        <v>27.8</v>
      </c>
      <c r="CC129" s="111">
        <v>13.8</v>
      </c>
      <c r="CD129" s="37">
        <v>12.2</v>
      </c>
      <c r="CE129" s="37">
        <v>8.9</v>
      </c>
      <c r="CF129" s="111">
        <v>2.4</v>
      </c>
      <c r="CG129" s="111">
        <v>1.3</v>
      </c>
      <c r="CH129" s="37">
        <v>0.9</v>
      </c>
      <c r="CI129" s="37">
        <v>0.5</v>
      </c>
      <c r="CJ129" s="2" t="b">
        <f t="shared" si="2"/>
        <v>0</v>
      </c>
      <c r="CK129" s="24" t="b">
        <f t="shared" si="122"/>
        <v>1</v>
      </c>
      <c r="CL129" s="4">
        <v>69.680000000000007</v>
      </c>
      <c r="CM129" s="70">
        <v>77.3</v>
      </c>
      <c r="CN129" s="25">
        <v>170.3</v>
      </c>
      <c r="CO129" s="4">
        <v>49.62</v>
      </c>
      <c r="CP129" s="25">
        <v>50</v>
      </c>
      <c r="CQ129" s="25">
        <v>52</v>
      </c>
      <c r="CR129" s="26">
        <v>10.58</v>
      </c>
      <c r="CS129" s="18"/>
      <c r="CT129" s="121"/>
      <c r="CU129" s="118"/>
      <c r="CV129" s="29"/>
      <c r="CW129" s="119"/>
      <c r="CX129" s="30"/>
      <c r="CY129" s="120"/>
      <c r="CZ129" s="31"/>
      <c r="DA129" s="31"/>
      <c r="DB129" s="32"/>
    </row>
    <row r="130" spans="1:106" ht="15.75" customHeight="1">
      <c r="A130" s="122"/>
      <c r="B130" s="122"/>
      <c r="C130" s="123">
        <v>3237</v>
      </c>
      <c r="D130" s="124">
        <v>24</v>
      </c>
      <c r="E130" s="111">
        <v>77</v>
      </c>
      <c r="F130" s="111">
        <v>1</v>
      </c>
      <c r="G130" s="17" t="s">
        <v>106</v>
      </c>
      <c r="H130" s="18" t="s">
        <v>107</v>
      </c>
      <c r="I130" s="19" t="s">
        <v>103</v>
      </c>
      <c r="J130" s="18" t="s">
        <v>133</v>
      </c>
      <c r="K130" s="19">
        <v>12.5</v>
      </c>
      <c r="L130" s="18">
        <v>87.5</v>
      </c>
      <c r="M130" s="125">
        <v>1349</v>
      </c>
      <c r="N130" s="125">
        <v>998</v>
      </c>
      <c r="O130" s="40">
        <v>0</v>
      </c>
      <c r="P130" s="40">
        <v>0</v>
      </c>
      <c r="Q130" s="126">
        <v>2.8</v>
      </c>
      <c r="R130" s="126">
        <v>1.8</v>
      </c>
      <c r="S130" s="127">
        <v>283</v>
      </c>
      <c r="T130" s="127">
        <v>316</v>
      </c>
      <c r="U130" s="109">
        <v>55</v>
      </c>
      <c r="V130" s="128">
        <v>66</v>
      </c>
      <c r="W130" s="129">
        <v>0</v>
      </c>
      <c r="X130" s="129">
        <v>0</v>
      </c>
      <c r="Y130" s="130">
        <v>0</v>
      </c>
      <c r="Z130" s="130">
        <v>0</v>
      </c>
      <c r="AA130" s="129">
        <v>0</v>
      </c>
      <c r="AB130" s="129">
        <v>0</v>
      </c>
      <c r="AC130" s="37">
        <v>3.9</v>
      </c>
      <c r="AD130" s="126">
        <v>4.8</v>
      </c>
      <c r="AE130" s="38">
        <v>122.3</v>
      </c>
      <c r="AF130" s="39">
        <v>122.3</v>
      </c>
      <c r="AG130" s="131">
        <v>43</v>
      </c>
      <c r="AH130" s="131">
        <v>42</v>
      </c>
      <c r="AI130" s="92">
        <v>0.9</v>
      </c>
      <c r="AJ130" s="92">
        <v>0.9</v>
      </c>
      <c r="AK130" s="92">
        <f t="shared" si="0"/>
        <v>0</v>
      </c>
      <c r="AL130" s="126">
        <v>4</v>
      </c>
      <c r="AM130" s="126">
        <v>3.6</v>
      </c>
      <c r="AN130" s="133">
        <v>6.4</v>
      </c>
      <c r="AO130" s="133">
        <v>6.8</v>
      </c>
      <c r="AP130" s="127">
        <v>56</v>
      </c>
      <c r="AQ130" s="127">
        <v>53</v>
      </c>
      <c r="AR130" s="37">
        <v>9.1999999999999993</v>
      </c>
      <c r="AS130" s="126">
        <v>8.8000000000000007</v>
      </c>
      <c r="AT130" s="126">
        <v>4.5</v>
      </c>
      <c r="AU130" s="126">
        <v>3.9</v>
      </c>
      <c r="AV130" s="134">
        <v>99</v>
      </c>
      <c r="AW130" s="134">
        <v>92</v>
      </c>
      <c r="AX130" s="135">
        <v>143</v>
      </c>
      <c r="AY130" s="136">
        <v>141</v>
      </c>
      <c r="AZ130" s="126">
        <v>2</v>
      </c>
      <c r="BA130" s="126">
        <v>2.5</v>
      </c>
      <c r="BB130" s="127">
        <v>105</v>
      </c>
      <c r="BC130" s="127">
        <v>103</v>
      </c>
      <c r="BD130" s="23">
        <f t="shared" ref="BD130:BE130" si="132">1.86*(AX130+AT130)+1.15*(AV130/18)+(AG130/6)+14</f>
        <v>301.8416666666667</v>
      </c>
      <c r="BE130" s="23">
        <f t="shared" si="132"/>
        <v>296.3917777777778</v>
      </c>
      <c r="BF130" s="37">
        <v>4.3099999999999996</v>
      </c>
      <c r="BG130" s="37">
        <v>4.47</v>
      </c>
      <c r="BH130" s="40">
        <v>13.4</v>
      </c>
      <c r="BI130" s="40">
        <v>14.1</v>
      </c>
      <c r="BJ130" s="37">
        <v>41.4</v>
      </c>
      <c r="BK130" s="37">
        <v>42.5</v>
      </c>
      <c r="BL130" s="40">
        <v>95.7</v>
      </c>
      <c r="BM130" s="40">
        <v>95.6</v>
      </c>
      <c r="BN130" s="37">
        <v>30.9</v>
      </c>
      <c r="BO130" s="37">
        <v>31.7</v>
      </c>
      <c r="BP130" s="40">
        <v>32.200000000000003</v>
      </c>
      <c r="BQ130" s="40">
        <v>33.200000000000003</v>
      </c>
      <c r="BR130" s="37">
        <v>297</v>
      </c>
      <c r="BS130" s="37">
        <v>316</v>
      </c>
      <c r="BT130" s="40">
        <v>12.7</v>
      </c>
      <c r="BU130" s="40">
        <v>13</v>
      </c>
      <c r="BV130" s="37">
        <v>1.02</v>
      </c>
      <c r="BW130" s="37">
        <v>1.06</v>
      </c>
      <c r="BX130" s="111">
        <v>5.41</v>
      </c>
      <c r="BY130" s="111">
        <v>8.36</v>
      </c>
      <c r="BZ130" s="37">
        <v>51.9</v>
      </c>
      <c r="CA130" s="37">
        <v>73.5</v>
      </c>
      <c r="CB130" s="111">
        <v>31.5</v>
      </c>
      <c r="CC130" s="111">
        <v>16.399999999999999</v>
      </c>
      <c r="CD130" s="37">
        <v>11.6</v>
      </c>
      <c r="CE130" s="37">
        <v>8.3000000000000007</v>
      </c>
      <c r="CF130" s="111">
        <v>4.4000000000000004</v>
      </c>
      <c r="CG130" s="111">
        <v>1.1000000000000001</v>
      </c>
      <c r="CH130" s="37">
        <v>0.6</v>
      </c>
      <c r="CI130" s="37">
        <v>0.7</v>
      </c>
      <c r="CJ130" s="2" t="b">
        <f t="shared" si="2"/>
        <v>0</v>
      </c>
      <c r="CK130" s="24" t="b">
        <f t="shared" si="122"/>
        <v>1</v>
      </c>
      <c r="CL130" s="4">
        <v>69.89</v>
      </c>
      <c r="CM130" s="70">
        <v>77.599999999999994</v>
      </c>
      <c r="CN130" s="25">
        <v>178</v>
      </c>
      <c r="CO130" s="4">
        <v>53.68</v>
      </c>
      <c r="CP130" s="25">
        <v>51</v>
      </c>
      <c r="CQ130" s="25">
        <v>51</v>
      </c>
      <c r="CR130" s="70">
        <v>8.86</v>
      </c>
      <c r="CS130" s="18"/>
      <c r="CT130" s="121"/>
      <c r="CU130" s="118"/>
      <c r="CV130" s="29"/>
      <c r="CW130" s="119"/>
      <c r="CX130" s="30"/>
      <c r="CY130" s="120"/>
      <c r="CZ130" s="31"/>
      <c r="DA130" s="31"/>
      <c r="DB130" s="32"/>
    </row>
    <row r="131" spans="1:106" ht="15.75" customHeight="1">
      <c r="A131" s="122"/>
      <c r="B131" s="122"/>
      <c r="C131" s="123">
        <v>3238</v>
      </c>
      <c r="D131" s="124">
        <v>24</v>
      </c>
      <c r="E131" s="111">
        <v>72</v>
      </c>
      <c r="F131" s="111">
        <v>1</v>
      </c>
      <c r="G131" s="17" t="s">
        <v>97</v>
      </c>
      <c r="H131" s="18" t="s">
        <v>110</v>
      </c>
      <c r="I131" s="19" t="s">
        <v>103</v>
      </c>
      <c r="J131" s="18" t="s">
        <v>133</v>
      </c>
      <c r="K131" s="19">
        <v>25</v>
      </c>
      <c r="L131" s="18">
        <v>75</v>
      </c>
      <c r="M131" s="125">
        <v>484</v>
      </c>
      <c r="N131" s="125">
        <v>464</v>
      </c>
      <c r="O131" s="40">
        <v>0</v>
      </c>
      <c r="P131" s="40">
        <v>0</v>
      </c>
      <c r="Q131" s="126">
        <v>2.2999999999999998</v>
      </c>
      <c r="R131" s="126">
        <v>1.6</v>
      </c>
      <c r="S131" s="127">
        <v>261</v>
      </c>
      <c r="T131" s="127">
        <v>302</v>
      </c>
      <c r="U131" s="109">
        <v>40</v>
      </c>
      <c r="V131" s="128">
        <v>62</v>
      </c>
      <c r="W131" s="129">
        <v>0</v>
      </c>
      <c r="X131" s="129">
        <v>0</v>
      </c>
      <c r="Y131" s="130">
        <v>0</v>
      </c>
      <c r="Z131" s="130">
        <v>0</v>
      </c>
      <c r="AA131" s="129">
        <v>0</v>
      </c>
      <c r="AB131" s="129">
        <v>0</v>
      </c>
      <c r="AC131" s="37">
        <v>3.6</v>
      </c>
      <c r="AD131" s="126">
        <v>4.3</v>
      </c>
      <c r="AE131" s="38">
        <v>96.1</v>
      </c>
      <c r="AF131" s="39">
        <v>115.1</v>
      </c>
      <c r="AG131" s="131">
        <v>34</v>
      </c>
      <c r="AH131" s="131">
        <v>32</v>
      </c>
      <c r="AI131" s="92">
        <v>1.1000000000000001</v>
      </c>
      <c r="AJ131" s="92">
        <v>0.9</v>
      </c>
      <c r="AK131" s="9">
        <f t="shared" si="0"/>
        <v>0</v>
      </c>
      <c r="AL131" s="126">
        <v>4.3</v>
      </c>
      <c r="AM131" s="126">
        <v>4.3</v>
      </c>
      <c r="AN131" s="133">
        <v>7.3</v>
      </c>
      <c r="AO131" s="133">
        <v>6.9</v>
      </c>
      <c r="AP131" s="127">
        <v>37</v>
      </c>
      <c r="AQ131" s="127">
        <v>33</v>
      </c>
      <c r="AR131" s="37">
        <v>9.9</v>
      </c>
      <c r="AS131" s="126">
        <v>8.8000000000000007</v>
      </c>
      <c r="AT131" s="126">
        <v>4.4000000000000004</v>
      </c>
      <c r="AU131" s="126">
        <v>4</v>
      </c>
      <c r="AV131" s="134">
        <v>100</v>
      </c>
      <c r="AW131" s="134">
        <v>75</v>
      </c>
      <c r="AX131" s="135">
        <v>141</v>
      </c>
      <c r="AY131" s="137">
        <v>139</v>
      </c>
      <c r="AZ131" s="126">
        <v>1.9</v>
      </c>
      <c r="BA131" s="126">
        <v>2.2000000000000002</v>
      </c>
      <c r="BB131" s="127">
        <v>101</v>
      </c>
      <c r="BC131" s="127">
        <v>101</v>
      </c>
      <c r="BD131" s="23">
        <f t="shared" ref="BD131:BE131" si="133">1.86*(AX131+AT131)+1.15*(AV131/18)+(AG131/6)+14</f>
        <v>296.49955555555562</v>
      </c>
      <c r="BE131" s="23">
        <f t="shared" si="133"/>
        <v>290.10500000000002</v>
      </c>
      <c r="BF131" s="37">
        <v>5.22</v>
      </c>
      <c r="BG131" s="37">
        <v>5.22</v>
      </c>
      <c r="BH131" s="40">
        <v>14.5</v>
      </c>
      <c r="BI131" s="40">
        <v>14.4</v>
      </c>
      <c r="BJ131" s="37">
        <v>44.1</v>
      </c>
      <c r="BK131" s="37">
        <v>43.1</v>
      </c>
      <c r="BL131" s="40">
        <v>83.7</v>
      </c>
      <c r="BM131" s="40">
        <v>82.3</v>
      </c>
      <c r="BN131" s="37">
        <v>27.5</v>
      </c>
      <c r="BO131" s="37">
        <v>27.4</v>
      </c>
      <c r="BP131" s="40">
        <v>32.799999999999997</v>
      </c>
      <c r="BQ131" s="40">
        <v>33.4</v>
      </c>
      <c r="BR131" s="37">
        <v>319</v>
      </c>
      <c r="BS131" s="37">
        <v>296</v>
      </c>
      <c r="BT131" s="40">
        <v>13.5</v>
      </c>
      <c r="BU131" s="40">
        <v>12.9</v>
      </c>
      <c r="BV131" s="37">
        <v>1.1200000000000001</v>
      </c>
      <c r="BW131" s="37">
        <v>0.53</v>
      </c>
      <c r="BX131" s="111">
        <v>11.77</v>
      </c>
      <c r="BY131" s="111">
        <v>8.2100000000000009</v>
      </c>
      <c r="BZ131" s="37">
        <v>70.900000000000006</v>
      </c>
      <c r="CA131" s="37">
        <v>75</v>
      </c>
      <c r="CB131" s="111">
        <v>17.399999999999999</v>
      </c>
      <c r="CC131" s="111">
        <v>13</v>
      </c>
      <c r="CD131" s="37">
        <v>9.1</v>
      </c>
      <c r="CE131" s="37">
        <v>11.3</v>
      </c>
      <c r="CF131" s="111">
        <v>2.2000000000000002</v>
      </c>
      <c r="CG131" s="111">
        <v>0.3</v>
      </c>
      <c r="CH131" s="37">
        <v>0.4</v>
      </c>
      <c r="CI131" s="37">
        <v>0.4</v>
      </c>
      <c r="CJ131" s="2" t="b">
        <f t="shared" si="2"/>
        <v>0</v>
      </c>
      <c r="CK131" s="24" t="b">
        <f t="shared" si="122"/>
        <v>0</v>
      </c>
      <c r="CL131" s="4">
        <v>64.489999999999995</v>
      </c>
      <c r="CM131" s="70">
        <v>71.900000000000006</v>
      </c>
      <c r="CN131" s="25">
        <v>173.5</v>
      </c>
      <c r="CO131" s="4">
        <v>55.35</v>
      </c>
      <c r="CP131" s="25">
        <v>54</v>
      </c>
      <c r="CQ131" s="25">
        <v>56</v>
      </c>
      <c r="CR131" s="70">
        <v>7.87</v>
      </c>
      <c r="CS131" s="18"/>
      <c r="CT131" s="121"/>
      <c r="CU131" s="118"/>
      <c r="CV131" s="29"/>
      <c r="CW131" s="119"/>
      <c r="CX131" s="30"/>
      <c r="CY131" s="120"/>
      <c r="CZ131" s="31"/>
      <c r="DA131" s="31"/>
      <c r="DB131" s="32"/>
    </row>
    <row r="132" spans="1:106" ht="15.75" customHeight="1">
      <c r="A132" s="122"/>
      <c r="B132" s="122"/>
      <c r="C132" s="123">
        <v>3239</v>
      </c>
      <c r="D132" s="124">
        <v>24</v>
      </c>
      <c r="E132" s="111">
        <v>79.5</v>
      </c>
      <c r="F132" s="111">
        <v>1</v>
      </c>
      <c r="G132" s="17" t="s">
        <v>106</v>
      </c>
      <c r="H132" s="18" t="s">
        <v>110</v>
      </c>
      <c r="I132" s="19" t="s">
        <v>111</v>
      </c>
      <c r="J132" s="18" t="s">
        <v>134</v>
      </c>
      <c r="K132" s="19">
        <v>75</v>
      </c>
      <c r="L132" s="18">
        <v>25</v>
      </c>
      <c r="M132" s="125">
        <v>1351</v>
      </c>
      <c r="N132" s="125">
        <v>1598</v>
      </c>
      <c r="O132" s="40">
        <v>0</v>
      </c>
      <c r="P132" s="40">
        <v>0</v>
      </c>
      <c r="Q132" s="126">
        <v>2.9</v>
      </c>
      <c r="R132" s="126">
        <v>3.6</v>
      </c>
      <c r="S132" s="127">
        <v>265</v>
      </c>
      <c r="T132" s="127">
        <v>351</v>
      </c>
      <c r="U132" s="109">
        <v>79</v>
      </c>
      <c r="V132" s="128">
        <v>153</v>
      </c>
      <c r="W132" s="129">
        <v>0</v>
      </c>
      <c r="X132" s="129">
        <v>0</v>
      </c>
      <c r="Y132" s="130">
        <v>0</v>
      </c>
      <c r="Z132" s="130">
        <v>0</v>
      </c>
      <c r="AA132" s="129">
        <v>0</v>
      </c>
      <c r="AB132" s="129">
        <v>0</v>
      </c>
      <c r="AC132" s="37">
        <v>4.5999999999999996</v>
      </c>
      <c r="AD132" s="126">
        <v>4.5999999999999996</v>
      </c>
      <c r="AE132" s="38">
        <v>122.3</v>
      </c>
      <c r="AF132" s="39">
        <v>122.3</v>
      </c>
      <c r="AG132" s="131">
        <v>32</v>
      </c>
      <c r="AH132" s="131">
        <v>57</v>
      </c>
      <c r="AI132" s="92">
        <v>0.9</v>
      </c>
      <c r="AJ132" s="92">
        <v>0.8</v>
      </c>
      <c r="AK132" s="9">
        <f t="shared" si="0"/>
        <v>0</v>
      </c>
      <c r="AL132" s="126">
        <v>4.5</v>
      </c>
      <c r="AM132" s="126">
        <v>4</v>
      </c>
      <c r="AN132" s="133">
        <v>7.3</v>
      </c>
      <c r="AO132" s="133">
        <v>8</v>
      </c>
      <c r="AP132" s="127">
        <v>42</v>
      </c>
      <c r="AQ132" s="127">
        <v>99</v>
      </c>
      <c r="AR132" s="37">
        <v>9.6</v>
      </c>
      <c r="AS132" s="126">
        <v>9.8000000000000007</v>
      </c>
      <c r="AT132" s="126">
        <v>4.7</v>
      </c>
      <c r="AU132" s="126">
        <v>4.9000000000000004</v>
      </c>
      <c r="AV132" s="134">
        <v>105</v>
      </c>
      <c r="AW132" s="134">
        <v>95</v>
      </c>
      <c r="AX132" s="135">
        <v>144</v>
      </c>
      <c r="AY132" s="137">
        <v>141</v>
      </c>
      <c r="AZ132" s="126">
        <v>1.6</v>
      </c>
      <c r="BA132" s="126">
        <v>2</v>
      </c>
      <c r="BB132" s="127">
        <v>104</v>
      </c>
      <c r="BC132" s="127">
        <v>97</v>
      </c>
      <c r="BD132" s="23">
        <f t="shared" ref="BD132:BE132" si="134">1.86*(AX132+AT132)+1.15*(AV132/18)+(AG132/6)+14</f>
        <v>302.62366666666662</v>
      </c>
      <c r="BE132" s="23">
        <f t="shared" si="134"/>
        <v>300.94344444444448</v>
      </c>
      <c r="BF132" s="37">
        <v>4.25</v>
      </c>
      <c r="BG132" s="37">
        <v>4.54</v>
      </c>
      <c r="BH132" s="40">
        <v>12.1</v>
      </c>
      <c r="BI132" s="40">
        <v>13.1</v>
      </c>
      <c r="BJ132" s="37">
        <v>37.200000000000003</v>
      </c>
      <c r="BK132" s="37">
        <v>39.799999999999997</v>
      </c>
      <c r="BL132" s="40">
        <v>87.9</v>
      </c>
      <c r="BM132" s="40">
        <v>87.6</v>
      </c>
      <c r="BN132" s="37">
        <v>28.6</v>
      </c>
      <c r="BO132" s="37">
        <v>28.9</v>
      </c>
      <c r="BP132" s="40">
        <v>32.6</v>
      </c>
      <c r="BQ132" s="40">
        <v>33</v>
      </c>
      <c r="BR132" s="37">
        <v>305</v>
      </c>
      <c r="BS132" s="37">
        <v>352</v>
      </c>
      <c r="BT132" s="138">
        <v>12.2</v>
      </c>
      <c r="BU132" s="40">
        <v>12.1</v>
      </c>
      <c r="BV132" s="37">
        <v>0.98</v>
      </c>
      <c r="BW132" s="37">
        <v>0.88</v>
      </c>
      <c r="BX132" s="111">
        <v>7.97</v>
      </c>
      <c r="BY132" s="111">
        <v>11.56</v>
      </c>
      <c r="BZ132" s="37">
        <v>55.8</v>
      </c>
      <c r="CA132" s="37">
        <v>75.400000000000006</v>
      </c>
      <c r="CB132" s="111">
        <v>30.9</v>
      </c>
      <c r="CC132" s="111">
        <v>18.399999999999999</v>
      </c>
      <c r="CD132" s="37">
        <v>7.7</v>
      </c>
      <c r="CE132" s="37">
        <v>5.8</v>
      </c>
      <c r="CF132" s="111">
        <v>5.4</v>
      </c>
      <c r="CG132" s="111">
        <v>0.3</v>
      </c>
      <c r="CH132" s="37">
        <v>0.2</v>
      </c>
      <c r="CI132" s="37">
        <v>0.1</v>
      </c>
      <c r="CJ132" s="2" t="b">
        <f t="shared" si="2"/>
        <v>0</v>
      </c>
      <c r="CK132" s="24" t="b">
        <f t="shared" si="122"/>
        <v>1</v>
      </c>
      <c r="CL132" s="4">
        <v>77.19</v>
      </c>
      <c r="CM132" s="70">
        <v>84.45</v>
      </c>
      <c r="CN132" s="25">
        <v>187</v>
      </c>
      <c r="CO132" s="4">
        <v>0</v>
      </c>
      <c r="CP132" s="25">
        <v>48</v>
      </c>
      <c r="CQ132" s="25">
        <v>52</v>
      </c>
      <c r="CR132" s="70">
        <v>8.43</v>
      </c>
      <c r="CS132" s="18"/>
      <c r="CT132" s="121"/>
      <c r="CU132" s="118"/>
      <c r="CV132" s="29"/>
      <c r="CW132" s="119"/>
      <c r="CX132" s="30"/>
      <c r="CY132" s="120"/>
      <c r="CZ132" s="31"/>
      <c r="DA132" s="31"/>
      <c r="DB132" s="32"/>
    </row>
    <row r="133" spans="1:106" ht="15.75" customHeight="1">
      <c r="A133" s="122"/>
      <c r="B133" s="122"/>
      <c r="C133" s="123">
        <v>3240</v>
      </c>
      <c r="D133" s="124">
        <v>27</v>
      </c>
      <c r="E133" s="111">
        <v>75</v>
      </c>
      <c r="F133" s="111">
        <v>1</v>
      </c>
      <c r="G133" s="17" t="s">
        <v>102</v>
      </c>
      <c r="H133" s="18" t="s">
        <v>110</v>
      </c>
      <c r="I133" s="19" t="s">
        <v>99</v>
      </c>
      <c r="J133" s="18" t="s">
        <v>133</v>
      </c>
      <c r="K133" s="19">
        <v>62.5</v>
      </c>
      <c r="L133" s="18">
        <v>37.5</v>
      </c>
      <c r="M133" s="125">
        <v>339</v>
      </c>
      <c r="N133" s="125">
        <v>938</v>
      </c>
      <c r="O133" s="40">
        <v>0</v>
      </c>
      <c r="P133" s="40">
        <v>0</v>
      </c>
      <c r="Q133" s="126">
        <v>2</v>
      </c>
      <c r="R133" s="126">
        <v>2.1</v>
      </c>
      <c r="S133" s="127">
        <v>296</v>
      </c>
      <c r="T133" s="127">
        <v>375</v>
      </c>
      <c r="U133" s="109">
        <v>68</v>
      </c>
      <c r="V133" s="128">
        <v>100</v>
      </c>
      <c r="W133" s="129">
        <v>0</v>
      </c>
      <c r="X133" s="129">
        <v>0</v>
      </c>
      <c r="Y133" s="130">
        <v>0</v>
      </c>
      <c r="Z133" s="130">
        <v>0</v>
      </c>
      <c r="AA133" s="129">
        <v>0</v>
      </c>
      <c r="AB133" s="129">
        <v>0</v>
      </c>
      <c r="AC133" s="37">
        <v>4.5</v>
      </c>
      <c r="AD133" s="126">
        <v>5.0999999999999996</v>
      </c>
      <c r="AE133" s="38">
        <v>124.4</v>
      </c>
      <c r="AF133" s="39">
        <v>124.4</v>
      </c>
      <c r="AG133" s="131">
        <v>22</v>
      </c>
      <c r="AH133" s="131">
        <v>30</v>
      </c>
      <c r="AI133" s="92">
        <v>0.8</v>
      </c>
      <c r="AJ133" s="92">
        <v>0.7</v>
      </c>
      <c r="AK133" s="9">
        <f t="shared" si="0"/>
        <v>0</v>
      </c>
      <c r="AL133" s="126">
        <v>4.0999999999999996</v>
      </c>
      <c r="AM133" s="126">
        <v>3.7</v>
      </c>
      <c r="AN133" s="133">
        <v>6.7</v>
      </c>
      <c r="AO133" s="133">
        <v>6.9</v>
      </c>
      <c r="AP133" s="127">
        <v>28</v>
      </c>
      <c r="AQ133" s="127">
        <v>27</v>
      </c>
      <c r="AR133" s="37">
        <v>9.6</v>
      </c>
      <c r="AS133" s="126">
        <v>8.6</v>
      </c>
      <c r="AT133" s="126">
        <v>4.0999999999999996</v>
      </c>
      <c r="AU133" s="126">
        <v>4.3</v>
      </c>
      <c r="AV133" s="134">
        <v>88</v>
      </c>
      <c r="AW133" s="134">
        <v>88</v>
      </c>
      <c r="AX133" s="135">
        <v>145</v>
      </c>
      <c r="AY133" s="137">
        <v>138</v>
      </c>
      <c r="AZ133" s="126">
        <v>2</v>
      </c>
      <c r="BA133" s="126">
        <v>2.2000000000000002</v>
      </c>
      <c r="BB133" s="127">
        <v>106</v>
      </c>
      <c r="BC133" s="127">
        <v>99</v>
      </c>
      <c r="BD133" s="23">
        <f t="shared" ref="BD133:BE133" si="135">1.86*(AX133+AT133)+1.15*(AV133/18)+(AG133/6)+14</f>
        <v>300.61488888888891</v>
      </c>
      <c r="BE133" s="23">
        <f t="shared" si="135"/>
        <v>289.30022222222226</v>
      </c>
      <c r="BF133" s="37">
        <v>4.41</v>
      </c>
      <c r="BG133" s="37">
        <v>4.6900000000000004</v>
      </c>
      <c r="BH133" s="40">
        <v>13.2</v>
      </c>
      <c r="BI133" s="40">
        <v>14.2</v>
      </c>
      <c r="BJ133" s="37">
        <v>39.700000000000003</v>
      </c>
      <c r="BK133" s="37">
        <v>42.8</v>
      </c>
      <c r="BL133" s="40">
        <v>90.1</v>
      </c>
      <c r="BM133" s="40">
        <v>89.9</v>
      </c>
      <c r="BN133" s="37">
        <v>29.9</v>
      </c>
      <c r="BO133" s="37">
        <v>29.7</v>
      </c>
      <c r="BP133" s="40">
        <v>33.200000000000003</v>
      </c>
      <c r="BQ133" s="40">
        <v>33</v>
      </c>
      <c r="BR133" s="37">
        <v>298</v>
      </c>
      <c r="BS133" s="37">
        <v>344</v>
      </c>
      <c r="BT133" s="111">
        <v>13</v>
      </c>
      <c r="BU133" s="40">
        <v>12.7</v>
      </c>
      <c r="BV133" s="37">
        <v>0.81</v>
      </c>
      <c r="BW133" s="37">
        <v>0.79</v>
      </c>
      <c r="BX133" s="111">
        <v>5.92</v>
      </c>
      <c r="BY133" s="111">
        <v>7.53</v>
      </c>
      <c r="BZ133" s="37">
        <v>49.9</v>
      </c>
      <c r="CA133" s="37">
        <v>72.8</v>
      </c>
      <c r="CB133" s="111">
        <v>33.4</v>
      </c>
      <c r="CC133" s="111">
        <v>17.399999999999999</v>
      </c>
      <c r="CD133" s="37">
        <v>13</v>
      </c>
      <c r="CE133" s="37">
        <v>8.9</v>
      </c>
      <c r="CF133" s="111">
        <v>3.2</v>
      </c>
      <c r="CG133" s="111">
        <v>0.4</v>
      </c>
      <c r="CH133" s="37">
        <v>0.5</v>
      </c>
      <c r="CI133" s="37">
        <v>0.5</v>
      </c>
      <c r="CJ133" s="2" t="b">
        <f t="shared" si="2"/>
        <v>0</v>
      </c>
      <c r="CK133" s="24" t="b">
        <f t="shared" si="122"/>
        <v>0</v>
      </c>
      <c r="CL133" s="4">
        <v>64.53</v>
      </c>
      <c r="CM133" s="70">
        <v>76.7</v>
      </c>
      <c r="CN133" s="25">
        <v>171.5</v>
      </c>
      <c r="CO133" s="4">
        <v>47.49</v>
      </c>
      <c r="CP133" s="25">
        <v>54</v>
      </c>
      <c r="CQ133" s="25">
        <v>48</v>
      </c>
      <c r="CR133" s="70">
        <v>15.1</v>
      </c>
      <c r="CS133" s="18"/>
      <c r="CT133" s="121"/>
      <c r="CU133" s="118"/>
      <c r="CV133" s="29"/>
      <c r="CW133" s="119"/>
      <c r="CX133" s="30"/>
      <c r="CY133" s="120"/>
      <c r="CZ133" s="31"/>
      <c r="DA133" s="31"/>
      <c r="DB133" s="32"/>
    </row>
    <row r="134" spans="1:106" ht="15.75" customHeight="1">
      <c r="A134" s="122"/>
      <c r="B134" s="122"/>
      <c r="C134" s="123">
        <v>3241</v>
      </c>
      <c r="D134" s="124">
        <v>25</v>
      </c>
      <c r="E134" s="111">
        <v>91</v>
      </c>
      <c r="F134" s="111">
        <v>1</v>
      </c>
      <c r="G134" s="17" t="s">
        <v>102</v>
      </c>
      <c r="H134" s="18" t="s">
        <v>98</v>
      </c>
      <c r="I134" s="19" t="s">
        <v>99</v>
      </c>
      <c r="J134" s="18" t="s">
        <v>133</v>
      </c>
      <c r="K134" s="19">
        <v>50</v>
      </c>
      <c r="L134" s="18">
        <v>50</v>
      </c>
      <c r="M134" s="125">
        <v>1600</v>
      </c>
      <c r="N134" s="125">
        <v>5247</v>
      </c>
      <c r="O134" s="40">
        <v>0</v>
      </c>
      <c r="P134" s="40">
        <v>0</v>
      </c>
      <c r="Q134" s="126">
        <v>2.1</v>
      </c>
      <c r="R134" s="126">
        <v>1.3</v>
      </c>
      <c r="S134" s="127">
        <v>345</v>
      </c>
      <c r="T134" s="127">
        <v>549</v>
      </c>
      <c r="U134" s="109">
        <v>108</v>
      </c>
      <c r="V134" s="128">
        <v>218</v>
      </c>
      <c r="W134" s="129">
        <v>0</v>
      </c>
      <c r="X134" s="129">
        <v>0</v>
      </c>
      <c r="Y134" s="130">
        <v>0</v>
      </c>
      <c r="Z134" s="130">
        <v>0</v>
      </c>
      <c r="AA134" s="129">
        <v>0</v>
      </c>
      <c r="AB134" s="129">
        <v>0</v>
      </c>
      <c r="AC134" s="37">
        <v>4.7</v>
      </c>
      <c r="AD134" s="126">
        <v>7.8</v>
      </c>
      <c r="AE134" s="38">
        <v>107.1</v>
      </c>
      <c r="AF134" s="39">
        <v>107.1</v>
      </c>
      <c r="AG134" s="131">
        <v>35</v>
      </c>
      <c r="AH134" s="131">
        <v>59</v>
      </c>
      <c r="AI134" s="92">
        <v>1</v>
      </c>
      <c r="AJ134" s="92">
        <v>1</v>
      </c>
      <c r="AK134" s="92">
        <f t="shared" si="0"/>
        <v>0</v>
      </c>
      <c r="AL134" s="126">
        <v>4.0999999999999996</v>
      </c>
      <c r="AM134" s="126">
        <v>4.4000000000000004</v>
      </c>
      <c r="AN134" s="133">
        <v>6.8</v>
      </c>
      <c r="AO134" s="133">
        <v>6.9</v>
      </c>
      <c r="AP134" s="127">
        <v>24</v>
      </c>
      <c r="AQ134" s="127">
        <v>19</v>
      </c>
      <c r="AR134" s="37">
        <v>8.8000000000000007</v>
      </c>
      <c r="AS134" s="126">
        <v>8.4</v>
      </c>
      <c r="AT134" s="126">
        <v>4.5</v>
      </c>
      <c r="AU134" s="126">
        <v>4.5999999999999996</v>
      </c>
      <c r="AV134" s="134">
        <v>85</v>
      </c>
      <c r="AW134" s="134">
        <v>89</v>
      </c>
      <c r="AX134" s="135">
        <v>142</v>
      </c>
      <c r="AY134" s="135">
        <v>138</v>
      </c>
      <c r="AZ134" s="126">
        <v>2</v>
      </c>
      <c r="BA134" s="126">
        <v>2.2999999999999998</v>
      </c>
      <c r="BB134" s="127">
        <v>105</v>
      </c>
      <c r="BC134" s="127">
        <v>106</v>
      </c>
      <c r="BD134" s="23">
        <f t="shared" ref="BD134:BE134" si="136">1.86*(AX134+AT134)+1.15*(AV134/18)+(AG134/6)+14</f>
        <v>297.75388888888887</v>
      </c>
      <c r="BE134" s="23">
        <f t="shared" si="136"/>
        <v>294.75544444444444</v>
      </c>
      <c r="BF134" s="37">
        <v>4.7300000000000004</v>
      </c>
      <c r="BG134" s="37">
        <v>4.71</v>
      </c>
      <c r="BH134" s="40">
        <v>13</v>
      </c>
      <c r="BI134" s="40">
        <v>13</v>
      </c>
      <c r="BJ134" s="37">
        <v>39.4</v>
      </c>
      <c r="BK134" s="37">
        <v>39.1</v>
      </c>
      <c r="BL134" s="40">
        <v>82.4</v>
      </c>
      <c r="BM134" s="40">
        <v>82</v>
      </c>
      <c r="BN134" s="37">
        <v>27.2</v>
      </c>
      <c r="BO134" s="37">
        <v>27.2</v>
      </c>
      <c r="BP134" s="40">
        <v>33</v>
      </c>
      <c r="BQ134" s="40">
        <v>33.200000000000003</v>
      </c>
      <c r="BR134" s="37">
        <v>248</v>
      </c>
      <c r="BS134" s="37">
        <v>310</v>
      </c>
      <c r="BT134" s="111">
        <v>12.9</v>
      </c>
      <c r="BU134" s="40">
        <v>12.6</v>
      </c>
      <c r="BV134" s="37">
        <v>0.85</v>
      </c>
      <c r="BW134" s="37">
        <v>0.57999999999999996</v>
      </c>
      <c r="BX134" s="111">
        <v>5.0599999999999996</v>
      </c>
      <c r="BY134" s="111">
        <v>8.1999999999999993</v>
      </c>
      <c r="BZ134" s="37">
        <v>39.1</v>
      </c>
      <c r="CA134" s="37">
        <v>77.099999999999994</v>
      </c>
      <c r="CB134" s="111">
        <v>34</v>
      </c>
      <c r="CC134" s="111">
        <v>11.7</v>
      </c>
      <c r="CD134" s="37">
        <v>14.5</v>
      </c>
      <c r="CE134" s="37">
        <v>10.3</v>
      </c>
      <c r="CF134" s="111">
        <v>11.8</v>
      </c>
      <c r="CG134" s="111">
        <v>0.4</v>
      </c>
      <c r="CH134" s="37">
        <v>0.6</v>
      </c>
      <c r="CI134" s="37">
        <v>0.5</v>
      </c>
      <c r="CJ134" s="2" t="b">
        <f t="shared" si="2"/>
        <v>0</v>
      </c>
      <c r="CK134" s="24" t="b">
        <f t="shared" si="122"/>
        <v>1</v>
      </c>
      <c r="CL134" s="4">
        <v>79.59</v>
      </c>
      <c r="CM134" s="70">
        <v>94</v>
      </c>
      <c r="CN134" s="25">
        <v>176.5</v>
      </c>
      <c r="CO134" s="4">
        <v>46.18</v>
      </c>
      <c r="CP134" s="25">
        <v>54</v>
      </c>
      <c r="CQ134" s="25">
        <v>60</v>
      </c>
      <c r="CR134" s="70">
        <v>13.03</v>
      </c>
      <c r="CS134" s="18"/>
      <c r="CT134" s="121"/>
      <c r="CU134" s="118"/>
      <c r="CV134" s="29"/>
      <c r="CW134" s="119"/>
      <c r="CX134" s="30"/>
      <c r="CY134" s="120"/>
      <c r="CZ134" s="31"/>
      <c r="DA134" s="31"/>
      <c r="DB134" s="32"/>
    </row>
    <row r="135" spans="1:106" ht="15.75" customHeight="1">
      <c r="A135" s="122"/>
      <c r="B135" s="122"/>
      <c r="C135" s="123">
        <v>3242</v>
      </c>
      <c r="D135" s="124">
        <v>33</v>
      </c>
      <c r="E135" s="111">
        <v>94</v>
      </c>
      <c r="F135" s="111">
        <v>1</v>
      </c>
      <c r="G135" s="17" t="s">
        <v>102</v>
      </c>
      <c r="H135" s="18" t="s">
        <v>98</v>
      </c>
      <c r="I135" s="19" t="s">
        <v>103</v>
      </c>
      <c r="J135" s="18" t="s">
        <v>134</v>
      </c>
      <c r="K135" s="19">
        <v>50</v>
      </c>
      <c r="L135" s="18">
        <v>50</v>
      </c>
      <c r="M135" s="125">
        <v>597</v>
      </c>
      <c r="N135" s="125">
        <v>1097</v>
      </c>
      <c r="O135" s="40">
        <v>0</v>
      </c>
      <c r="P135" s="40">
        <v>0</v>
      </c>
      <c r="Q135" s="126">
        <v>3.2</v>
      </c>
      <c r="R135" s="126">
        <v>2.2000000000000002</v>
      </c>
      <c r="S135" s="127">
        <v>325</v>
      </c>
      <c r="T135" s="127">
        <v>3974</v>
      </c>
      <c r="U135" s="109">
        <v>50</v>
      </c>
      <c r="V135" s="128">
        <v>69</v>
      </c>
      <c r="W135" s="129">
        <v>0</v>
      </c>
      <c r="X135" s="129">
        <v>0</v>
      </c>
      <c r="Y135" s="130">
        <v>0</v>
      </c>
      <c r="Z135" s="130">
        <v>0</v>
      </c>
      <c r="AA135" s="129">
        <v>0</v>
      </c>
      <c r="AB135" s="129">
        <v>0</v>
      </c>
      <c r="AC135" s="37">
        <v>5.4</v>
      </c>
      <c r="AD135" s="126">
        <v>6.1</v>
      </c>
      <c r="AE135" s="38">
        <v>90.9</v>
      </c>
      <c r="AF135" s="39">
        <v>101.9</v>
      </c>
      <c r="AG135" s="131">
        <v>42</v>
      </c>
      <c r="AH135" s="131">
        <v>45</v>
      </c>
      <c r="AI135" s="92">
        <v>1.1000000000000001</v>
      </c>
      <c r="AJ135" s="92">
        <v>1</v>
      </c>
      <c r="AK135" s="9">
        <f t="shared" si="0"/>
        <v>0</v>
      </c>
      <c r="AL135" s="126">
        <v>3.6</v>
      </c>
      <c r="AM135" s="126">
        <v>4.2</v>
      </c>
      <c r="AN135" s="133">
        <v>6.7</v>
      </c>
      <c r="AO135" s="133">
        <v>7</v>
      </c>
      <c r="AP135" s="127">
        <v>33</v>
      </c>
      <c r="AQ135" s="127">
        <v>60</v>
      </c>
      <c r="AR135" s="37">
        <v>9.5</v>
      </c>
      <c r="AS135" s="126">
        <v>9.6</v>
      </c>
      <c r="AT135" s="126">
        <v>5</v>
      </c>
      <c r="AU135" s="126">
        <v>4.2</v>
      </c>
      <c r="AV135" s="134">
        <v>100</v>
      </c>
      <c r="AW135" s="134">
        <v>105</v>
      </c>
      <c r="AX135" s="135">
        <v>144</v>
      </c>
      <c r="AY135" s="135">
        <v>141</v>
      </c>
      <c r="AZ135" s="126">
        <v>2</v>
      </c>
      <c r="BA135" s="126">
        <v>2.1</v>
      </c>
      <c r="BB135" s="127">
        <v>105</v>
      </c>
      <c r="BC135" s="127">
        <v>104</v>
      </c>
      <c r="BD135" s="23">
        <f t="shared" ref="BD135:BE135" si="137">1.86*(AX135+AT135)+1.15*(AV135/18)+(AG135/6)+14</f>
        <v>304.5288888888889</v>
      </c>
      <c r="BE135" s="23">
        <f t="shared" si="137"/>
        <v>298.28033333333332</v>
      </c>
      <c r="BF135" s="37">
        <v>4.49</v>
      </c>
      <c r="BG135" s="37">
        <v>4.8899999999999997</v>
      </c>
      <c r="BH135" s="40">
        <v>11.9</v>
      </c>
      <c r="BI135" s="40">
        <v>12.9</v>
      </c>
      <c r="BJ135" s="37">
        <v>36.4</v>
      </c>
      <c r="BK135" s="37">
        <v>39.299999999999997</v>
      </c>
      <c r="BL135" s="40">
        <v>80.599999999999994</v>
      </c>
      <c r="BM135" s="40">
        <v>80.2</v>
      </c>
      <c r="BN135" s="37">
        <v>26.4</v>
      </c>
      <c r="BO135" s="37">
        <v>26.2</v>
      </c>
      <c r="BP135" s="40">
        <v>32.700000000000003</v>
      </c>
      <c r="BQ135" s="40">
        <v>32.700000000000003</v>
      </c>
      <c r="BR135" s="37">
        <v>329</v>
      </c>
      <c r="BS135" s="37">
        <v>427</v>
      </c>
      <c r="BT135" s="111">
        <v>13.3</v>
      </c>
      <c r="BU135" s="40">
        <v>13.2</v>
      </c>
      <c r="BV135" s="37">
        <v>0.8</v>
      </c>
      <c r="BW135" s="37">
        <v>0.66</v>
      </c>
      <c r="BX135" s="111">
        <v>7.29</v>
      </c>
      <c r="BY135" s="111">
        <v>9.01</v>
      </c>
      <c r="BZ135" s="37">
        <v>57.2</v>
      </c>
      <c r="CA135" s="37">
        <v>72.5</v>
      </c>
      <c r="CB135" s="111">
        <v>23.7</v>
      </c>
      <c r="CC135" s="111">
        <v>14</v>
      </c>
      <c r="CD135" s="37">
        <v>8.8000000000000007</v>
      </c>
      <c r="CE135" s="37">
        <v>7.4</v>
      </c>
      <c r="CF135" s="111">
        <v>9.4</v>
      </c>
      <c r="CG135" s="111">
        <v>5.5</v>
      </c>
      <c r="CH135" s="37">
        <v>0.9</v>
      </c>
      <c r="CI135" s="37">
        <v>0.6</v>
      </c>
      <c r="CJ135" s="2" t="b">
        <f t="shared" si="2"/>
        <v>0</v>
      </c>
      <c r="CK135" s="24" t="b">
        <f t="shared" si="122"/>
        <v>1</v>
      </c>
      <c r="CL135" s="4">
        <v>72.48</v>
      </c>
      <c r="CM135" s="70">
        <v>97.1</v>
      </c>
      <c r="CN135" s="25">
        <v>181</v>
      </c>
      <c r="CO135" s="4">
        <v>44.53</v>
      </c>
      <c r="CP135" s="25">
        <v>66</v>
      </c>
      <c r="CQ135" s="25">
        <v>65</v>
      </c>
      <c r="CR135" s="70">
        <v>20.22</v>
      </c>
      <c r="CS135" s="18"/>
      <c r="CT135" s="121"/>
      <c r="CU135" s="118"/>
      <c r="CV135" s="29"/>
      <c r="CW135" s="119"/>
      <c r="CX135" s="30"/>
      <c r="CY135" s="120"/>
      <c r="CZ135" s="31"/>
      <c r="DA135" s="31"/>
      <c r="DB135" s="32"/>
    </row>
    <row r="136" spans="1:106" ht="15.75" customHeight="1">
      <c r="A136" s="122"/>
      <c r="B136" s="122"/>
      <c r="C136" s="123">
        <v>3243</v>
      </c>
      <c r="D136" s="124">
        <v>35</v>
      </c>
      <c r="E136" s="111">
        <v>78</v>
      </c>
      <c r="F136" s="111">
        <v>2</v>
      </c>
      <c r="G136" s="17" t="s">
        <v>106</v>
      </c>
      <c r="H136" s="18" t="s">
        <v>98</v>
      </c>
      <c r="I136" s="19" t="s">
        <v>99</v>
      </c>
      <c r="J136" s="18" t="s">
        <v>133</v>
      </c>
      <c r="K136" s="19">
        <v>37.5</v>
      </c>
      <c r="L136" s="18">
        <v>62.5</v>
      </c>
      <c r="M136" s="125">
        <v>1416</v>
      </c>
      <c r="N136" s="125">
        <v>4091</v>
      </c>
      <c r="O136" s="40">
        <v>0</v>
      </c>
      <c r="P136" s="40">
        <v>0</v>
      </c>
      <c r="Q136" s="126">
        <v>1.9</v>
      </c>
      <c r="R136" s="126">
        <v>2.1</v>
      </c>
      <c r="S136" s="127">
        <v>513</v>
      </c>
      <c r="T136" s="127">
        <v>783</v>
      </c>
      <c r="U136" s="109">
        <v>135</v>
      </c>
      <c r="V136" s="128">
        <v>264</v>
      </c>
      <c r="W136" s="129">
        <v>0</v>
      </c>
      <c r="X136" s="129">
        <v>0</v>
      </c>
      <c r="Y136" s="130">
        <v>0</v>
      </c>
      <c r="Z136" s="130">
        <v>0</v>
      </c>
      <c r="AA136" s="129">
        <v>0</v>
      </c>
      <c r="AB136" s="129">
        <v>0</v>
      </c>
      <c r="AC136" s="37">
        <v>5.2</v>
      </c>
      <c r="AD136" s="126">
        <v>10.1</v>
      </c>
      <c r="AE136" s="38">
        <v>100.7</v>
      </c>
      <c r="AF136" s="39">
        <v>100.7</v>
      </c>
      <c r="AG136" s="131">
        <v>42</v>
      </c>
      <c r="AH136" s="131">
        <v>64</v>
      </c>
      <c r="AI136" s="92">
        <v>1</v>
      </c>
      <c r="AJ136" s="92">
        <v>1</v>
      </c>
      <c r="AK136" s="92">
        <f t="shared" si="0"/>
        <v>0</v>
      </c>
      <c r="AL136" s="126">
        <v>4.2</v>
      </c>
      <c r="AM136" s="126">
        <v>4.9000000000000004</v>
      </c>
      <c r="AN136" s="133">
        <v>6.3</v>
      </c>
      <c r="AO136" s="133">
        <v>7.1</v>
      </c>
      <c r="AP136" s="127">
        <v>65</v>
      </c>
      <c r="AQ136" s="127">
        <v>50</v>
      </c>
      <c r="AR136" s="37">
        <v>9.3000000000000007</v>
      </c>
      <c r="AS136" s="126">
        <v>8.9</v>
      </c>
      <c r="AT136" s="126">
        <v>4.5</v>
      </c>
      <c r="AU136" s="126">
        <v>3.7</v>
      </c>
      <c r="AV136" s="134">
        <v>83</v>
      </c>
      <c r="AW136" s="134">
        <v>62</v>
      </c>
      <c r="AX136" s="135">
        <v>139</v>
      </c>
      <c r="AY136" s="135">
        <v>137</v>
      </c>
      <c r="AZ136" s="126">
        <v>1.6</v>
      </c>
      <c r="BA136" s="126">
        <v>1.9</v>
      </c>
      <c r="BB136" s="127">
        <v>104</v>
      </c>
      <c r="BC136" s="127">
        <v>101</v>
      </c>
      <c r="BD136" s="23">
        <f t="shared" ref="BD136:BE136" si="138">1.86*(AX136+AT136)+1.15*(AV136/18)+(AG136/6)+14</f>
        <v>293.21277777777777</v>
      </c>
      <c r="BE136" s="23">
        <f t="shared" si="138"/>
        <v>290.32977777777779</v>
      </c>
      <c r="BF136" s="37">
        <v>4.33</v>
      </c>
      <c r="BG136" s="37">
        <v>4.5199999999999996</v>
      </c>
      <c r="BH136" s="40">
        <v>13.9</v>
      </c>
      <c r="BI136" s="40">
        <v>14.4</v>
      </c>
      <c r="BJ136" s="37">
        <v>42.4</v>
      </c>
      <c r="BK136" s="37">
        <v>43.4</v>
      </c>
      <c r="BL136" s="40">
        <v>97</v>
      </c>
      <c r="BM136" s="40">
        <v>95.5</v>
      </c>
      <c r="BN136" s="37">
        <v>31.7</v>
      </c>
      <c r="BO136" s="37">
        <v>31.7</v>
      </c>
      <c r="BP136" s="40">
        <v>32.700000000000003</v>
      </c>
      <c r="BQ136" s="40">
        <v>33.200000000000003</v>
      </c>
      <c r="BR136" s="37">
        <v>285</v>
      </c>
      <c r="BS136" s="37">
        <v>304</v>
      </c>
      <c r="BT136" s="111">
        <v>12.5</v>
      </c>
      <c r="BU136" s="40">
        <v>12.2</v>
      </c>
      <c r="BV136" s="37">
        <v>1.21</v>
      </c>
      <c r="BW136" s="37">
        <v>1.05</v>
      </c>
      <c r="BX136" s="111">
        <v>4.96</v>
      </c>
      <c r="BY136" s="111">
        <v>13.01</v>
      </c>
      <c r="BZ136" s="37">
        <v>48.5</v>
      </c>
      <c r="CA136" s="37">
        <v>86</v>
      </c>
      <c r="CB136" s="111">
        <v>38.299999999999997</v>
      </c>
      <c r="CC136" s="111">
        <v>9.3000000000000007</v>
      </c>
      <c r="CD136" s="37">
        <v>11.3</v>
      </c>
      <c r="CE136" s="37">
        <v>4.3</v>
      </c>
      <c r="CF136" s="111">
        <v>0.9</v>
      </c>
      <c r="CG136" s="111">
        <v>0.3</v>
      </c>
      <c r="CH136" s="37">
        <v>1</v>
      </c>
      <c r="CI136" s="37">
        <v>0.1</v>
      </c>
      <c r="CJ136" s="2" t="b">
        <f t="shared" si="2"/>
        <v>0</v>
      </c>
      <c r="CK136" s="24" t="b">
        <f t="shared" si="122"/>
        <v>1</v>
      </c>
      <c r="CL136" s="4">
        <v>72.650000000000006</v>
      </c>
      <c r="CM136" s="70">
        <v>77.650000000000006</v>
      </c>
      <c r="CN136" s="25">
        <v>184.2</v>
      </c>
      <c r="CO136" s="4">
        <v>54.09</v>
      </c>
      <c r="CP136" s="25">
        <v>56</v>
      </c>
      <c r="CQ136" s="25">
        <v>52</v>
      </c>
      <c r="CR136" s="70">
        <v>5.67</v>
      </c>
      <c r="CS136" s="18"/>
      <c r="CT136" s="121"/>
      <c r="CU136" s="118"/>
      <c r="CV136" s="29"/>
      <c r="CW136" s="119"/>
      <c r="CX136" s="30"/>
      <c r="CY136" s="120"/>
      <c r="CZ136" s="31"/>
      <c r="DA136" s="31"/>
      <c r="DB136" s="32"/>
    </row>
    <row r="137" spans="1:106" ht="15.75" customHeight="1">
      <c r="A137" s="122"/>
      <c r="B137" s="122"/>
      <c r="C137" s="123">
        <v>3244</v>
      </c>
      <c r="D137" s="124">
        <v>34</v>
      </c>
      <c r="E137" s="111">
        <v>68</v>
      </c>
      <c r="F137" s="111">
        <v>1</v>
      </c>
      <c r="G137" s="17" t="s">
        <v>112</v>
      </c>
      <c r="H137" s="18" t="s">
        <v>112</v>
      </c>
      <c r="I137" s="19" t="s">
        <v>112</v>
      </c>
      <c r="J137" s="18" t="s">
        <v>112</v>
      </c>
      <c r="K137" s="19" t="s">
        <v>112</v>
      </c>
      <c r="L137" s="18" t="s">
        <v>112</v>
      </c>
      <c r="M137" s="125">
        <v>311</v>
      </c>
      <c r="N137" s="125">
        <v>1230</v>
      </c>
      <c r="O137" s="40">
        <v>0</v>
      </c>
      <c r="P137" s="40">
        <v>0</v>
      </c>
      <c r="Q137" s="126">
        <v>2.2000000000000002</v>
      </c>
      <c r="R137" s="126">
        <v>1.8</v>
      </c>
      <c r="S137" s="127">
        <v>291</v>
      </c>
      <c r="T137" s="127">
        <v>403</v>
      </c>
      <c r="U137" s="109">
        <v>48</v>
      </c>
      <c r="V137" s="128">
        <v>94</v>
      </c>
      <c r="W137" s="129">
        <v>0</v>
      </c>
      <c r="X137" s="129">
        <v>0</v>
      </c>
      <c r="Y137" s="130">
        <v>0</v>
      </c>
      <c r="Z137" s="130">
        <v>0</v>
      </c>
      <c r="AA137" s="129">
        <v>0</v>
      </c>
      <c r="AB137" s="129">
        <v>0</v>
      </c>
      <c r="AC137" s="37">
        <v>4</v>
      </c>
      <c r="AD137" s="126">
        <v>4.9000000000000004</v>
      </c>
      <c r="AE137" s="38">
        <v>114.9</v>
      </c>
      <c r="AF137" s="39">
        <v>114.9</v>
      </c>
      <c r="AG137" s="131">
        <v>44</v>
      </c>
      <c r="AH137" s="131">
        <v>50</v>
      </c>
      <c r="AI137" s="92">
        <v>0.9</v>
      </c>
      <c r="AJ137" s="92">
        <v>0.8</v>
      </c>
      <c r="AK137" s="9">
        <f t="shared" si="0"/>
        <v>0</v>
      </c>
      <c r="AL137" s="126">
        <v>4.5999999999999996</v>
      </c>
      <c r="AM137" s="126">
        <v>3.6</v>
      </c>
      <c r="AN137" s="133">
        <v>6.8</v>
      </c>
      <c r="AO137" s="133">
        <v>6.8</v>
      </c>
      <c r="AP137" s="127">
        <v>33</v>
      </c>
      <c r="AQ137" s="127">
        <v>37</v>
      </c>
      <c r="AR137" s="37">
        <v>9.6999999999999993</v>
      </c>
      <c r="AS137" s="126">
        <v>9.4</v>
      </c>
      <c r="AT137" s="126">
        <v>4.3</v>
      </c>
      <c r="AU137" s="126">
        <v>3.8</v>
      </c>
      <c r="AV137" s="134">
        <v>92</v>
      </c>
      <c r="AW137" s="134">
        <v>71</v>
      </c>
      <c r="AX137" s="135">
        <v>144</v>
      </c>
      <c r="AY137" s="135">
        <v>143</v>
      </c>
      <c r="AZ137" s="126">
        <v>1.7</v>
      </c>
      <c r="BA137" s="126">
        <v>2.1</v>
      </c>
      <c r="BB137" s="127">
        <v>105</v>
      </c>
      <c r="BC137" s="127">
        <v>105</v>
      </c>
      <c r="BD137" s="23">
        <f t="shared" ref="BD137:BE137" si="139">1.86*(AX137+AT137)+1.15*(AV137/18)+(AG137/6)+14</f>
        <v>303.04911111111113</v>
      </c>
      <c r="BE137" s="23">
        <f t="shared" si="139"/>
        <v>299.91744444444447</v>
      </c>
      <c r="BF137" s="37">
        <v>4.8899999999999997</v>
      </c>
      <c r="BG137" s="37">
        <v>4.6100000000000003</v>
      </c>
      <c r="BH137" s="40">
        <v>14.2</v>
      </c>
      <c r="BI137" s="40">
        <v>13.5</v>
      </c>
      <c r="BJ137" s="37">
        <v>41.8</v>
      </c>
      <c r="BK137" s="37">
        <v>41.2</v>
      </c>
      <c r="BL137" s="40">
        <v>85.4</v>
      </c>
      <c r="BM137" s="40">
        <v>87.1</v>
      </c>
      <c r="BN137" s="37">
        <v>29</v>
      </c>
      <c r="BO137" s="37">
        <v>28.5</v>
      </c>
      <c r="BP137" s="40">
        <v>34</v>
      </c>
      <c r="BQ137" s="40">
        <v>32.799999999999997</v>
      </c>
      <c r="BR137" s="37">
        <v>303</v>
      </c>
      <c r="BS137" s="37">
        <v>287</v>
      </c>
      <c r="BT137" s="111">
        <v>13.9</v>
      </c>
      <c r="BU137" s="40">
        <v>13.4</v>
      </c>
      <c r="BV137" s="37">
        <v>0.82</v>
      </c>
      <c r="BW137" s="37">
        <v>0.7</v>
      </c>
      <c r="BX137" s="111">
        <v>6.25</v>
      </c>
      <c r="BY137" s="111">
        <v>7.92</v>
      </c>
      <c r="BZ137" s="37">
        <v>57</v>
      </c>
      <c r="CA137" s="37">
        <v>68.900000000000006</v>
      </c>
      <c r="CB137" s="111">
        <v>27.5</v>
      </c>
      <c r="CC137" s="111">
        <v>18.8</v>
      </c>
      <c r="CD137" s="37">
        <v>10.7</v>
      </c>
      <c r="CE137" s="37">
        <v>9.6999999999999993</v>
      </c>
      <c r="CF137" s="111">
        <v>4.0999999999999996</v>
      </c>
      <c r="CG137" s="111">
        <v>1.9</v>
      </c>
      <c r="CH137" s="37">
        <v>0.7</v>
      </c>
      <c r="CI137" s="37">
        <v>0.7</v>
      </c>
      <c r="CJ137" s="2" t="b">
        <f t="shared" si="2"/>
        <v>0</v>
      </c>
      <c r="CK137" s="24" t="b">
        <f t="shared" si="122"/>
        <v>1</v>
      </c>
      <c r="CL137" s="4">
        <v>58.71</v>
      </c>
      <c r="CM137" s="70">
        <v>67.25</v>
      </c>
      <c r="CN137" s="25">
        <v>168.5</v>
      </c>
      <c r="CO137" s="4">
        <v>53.38</v>
      </c>
      <c r="CP137" s="25">
        <v>54</v>
      </c>
      <c r="CQ137" s="25">
        <v>54</v>
      </c>
      <c r="CR137" s="70">
        <v>10.75</v>
      </c>
      <c r="CS137" s="18"/>
      <c r="CT137" s="139"/>
      <c r="CU137" s="118"/>
      <c r="CV137" s="29"/>
      <c r="CW137" s="119"/>
      <c r="CX137" s="30"/>
      <c r="CY137" s="120"/>
      <c r="CZ137" s="31"/>
      <c r="DA137" s="31"/>
      <c r="DB137" s="32"/>
    </row>
    <row r="138" spans="1:106" ht="15.75" customHeight="1">
      <c r="A138" s="122"/>
      <c r="B138" s="122"/>
      <c r="C138" s="123">
        <v>3245</v>
      </c>
      <c r="D138" s="111">
        <v>0</v>
      </c>
      <c r="E138" s="111">
        <v>80</v>
      </c>
      <c r="F138" s="111">
        <v>1</v>
      </c>
      <c r="G138" s="17" t="s">
        <v>112</v>
      </c>
      <c r="H138" s="18" t="s">
        <v>112</v>
      </c>
      <c r="I138" s="19" t="s">
        <v>112</v>
      </c>
      <c r="J138" s="18" t="s">
        <v>112</v>
      </c>
      <c r="K138" s="19" t="s">
        <v>112</v>
      </c>
      <c r="L138" s="18" t="s">
        <v>112</v>
      </c>
      <c r="M138" s="125">
        <v>651</v>
      </c>
      <c r="N138" s="125">
        <v>868</v>
      </c>
      <c r="O138" s="40">
        <v>0</v>
      </c>
      <c r="P138" s="40">
        <v>0</v>
      </c>
      <c r="Q138" s="126">
        <v>1.8</v>
      </c>
      <c r="R138" s="126">
        <v>2.2999999999999998</v>
      </c>
      <c r="S138" s="127">
        <v>309</v>
      </c>
      <c r="T138" s="127">
        <v>358</v>
      </c>
      <c r="U138" s="109">
        <v>63</v>
      </c>
      <c r="V138" s="128">
        <v>81</v>
      </c>
      <c r="W138" s="129">
        <v>0</v>
      </c>
      <c r="X138" s="129">
        <v>0</v>
      </c>
      <c r="Y138" s="130">
        <v>0</v>
      </c>
      <c r="Z138" s="130">
        <v>0</v>
      </c>
      <c r="AA138" s="129">
        <v>0</v>
      </c>
      <c r="AB138" s="129">
        <v>0</v>
      </c>
      <c r="AC138" s="37">
        <v>5.5</v>
      </c>
      <c r="AD138" s="126">
        <v>4.9000000000000004</v>
      </c>
      <c r="AE138" s="38">
        <v>142</v>
      </c>
      <c r="AF138" s="39">
        <v>142</v>
      </c>
      <c r="AG138" s="131">
        <v>29</v>
      </c>
      <c r="AH138" s="131">
        <v>32</v>
      </c>
      <c r="AI138" s="92">
        <v>0.9</v>
      </c>
      <c r="AJ138" s="92">
        <v>0.8</v>
      </c>
      <c r="AK138" s="9">
        <f t="shared" si="0"/>
        <v>0</v>
      </c>
      <c r="AL138" s="126">
        <v>4.4000000000000004</v>
      </c>
      <c r="AM138" s="126">
        <v>4.08</v>
      </c>
      <c r="AN138" s="133">
        <v>6.7</v>
      </c>
      <c r="AO138" s="133">
        <v>7.7</v>
      </c>
      <c r="AP138" s="127">
        <v>42</v>
      </c>
      <c r="AQ138" s="127">
        <v>109</v>
      </c>
      <c r="AR138" s="37">
        <v>9.8000000000000007</v>
      </c>
      <c r="AS138" s="126">
        <v>9.8000000000000007</v>
      </c>
      <c r="AT138" s="126">
        <v>4.5</v>
      </c>
      <c r="AU138" s="126">
        <v>4.8</v>
      </c>
      <c r="AV138" s="134">
        <v>94</v>
      </c>
      <c r="AW138" s="134">
        <v>99</v>
      </c>
      <c r="AX138" s="135">
        <v>144</v>
      </c>
      <c r="AY138" s="135">
        <v>140</v>
      </c>
      <c r="AZ138" s="131">
        <v>0</v>
      </c>
      <c r="BA138" s="126">
        <v>2.1</v>
      </c>
      <c r="BB138" s="127">
        <v>108</v>
      </c>
      <c r="BC138" s="127">
        <v>104</v>
      </c>
      <c r="BD138" s="23">
        <f t="shared" ref="BD138:BE138" si="140">1.86*(AX138+AT138)+1.15*(AV138/18)+(AG138/6)+14</f>
        <v>301.04888888888888</v>
      </c>
      <c r="BE138" s="23">
        <f t="shared" si="140"/>
        <v>294.98633333333333</v>
      </c>
      <c r="BF138" s="37">
        <v>4.45</v>
      </c>
      <c r="BG138" s="37">
        <v>4.71</v>
      </c>
      <c r="BH138" s="40">
        <v>13.4</v>
      </c>
      <c r="BI138" s="40">
        <v>14.2</v>
      </c>
      <c r="BJ138" s="37">
        <v>39.6</v>
      </c>
      <c r="BK138" s="37">
        <v>42.8</v>
      </c>
      <c r="BL138" s="40">
        <v>88.9</v>
      </c>
      <c r="BM138" s="40">
        <v>89.6</v>
      </c>
      <c r="BN138" s="37">
        <v>30.1</v>
      </c>
      <c r="BO138" s="37">
        <v>29.6</v>
      </c>
      <c r="BP138" s="40">
        <v>33.9</v>
      </c>
      <c r="BQ138" s="40">
        <v>33.1</v>
      </c>
      <c r="BR138" s="37">
        <v>324</v>
      </c>
      <c r="BS138" s="37">
        <v>338</v>
      </c>
      <c r="BT138" s="111">
        <v>14.6</v>
      </c>
      <c r="BU138" s="40">
        <v>13.4</v>
      </c>
      <c r="BV138" s="37">
        <v>0.83</v>
      </c>
      <c r="BW138" s="37">
        <v>0.8</v>
      </c>
      <c r="BX138" s="111">
        <v>5.2</v>
      </c>
      <c r="BY138" s="140">
        <v>6.98</v>
      </c>
      <c r="BZ138" s="37">
        <v>59</v>
      </c>
      <c r="CA138" s="37">
        <v>83.1</v>
      </c>
      <c r="CB138" s="111">
        <v>23</v>
      </c>
      <c r="CC138" s="140">
        <v>11.7</v>
      </c>
      <c r="CD138" s="37">
        <v>12.1</v>
      </c>
      <c r="CE138" s="37">
        <v>4.8</v>
      </c>
      <c r="CF138" s="111">
        <v>4.9000000000000004</v>
      </c>
      <c r="CG138" s="140">
        <v>0.4</v>
      </c>
      <c r="CH138" s="37">
        <v>1</v>
      </c>
      <c r="CI138" s="37">
        <v>0</v>
      </c>
      <c r="CJ138" s="2" t="b">
        <f t="shared" si="2"/>
        <v>0</v>
      </c>
      <c r="CK138" s="24" t="b">
        <f t="shared" si="122"/>
        <v>0</v>
      </c>
      <c r="CL138" s="4">
        <v>66.98</v>
      </c>
      <c r="CM138" s="70">
        <v>82.95</v>
      </c>
      <c r="CN138" s="25">
        <v>171</v>
      </c>
      <c r="CO138" s="4">
        <v>45.46</v>
      </c>
      <c r="CP138" s="25">
        <v>60</v>
      </c>
      <c r="CQ138" s="25">
        <v>65</v>
      </c>
      <c r="CR138" s="70">
        <v>13.57</v>
      </c>
      <c r="CS138" s="18"/>
      <c r="CT138" s="121"/>
      <c r="CU138" s="118"/>
      <c r="CV138" s="29"/>
      <c r="CW138" s="119"/>
      <c r="CX138" s="30"/>
      <c r="CY138" s="120"/>
      <c r="CZ138" s="31"/>
      <c r="DA138" s="31"/>
      <c r="DB138" s="32"/>
    </row>
    <row r="139" spans="1:106" ht="15.75" customHeight="1">
      <c r="A139" s="122"/>
      <c r="B139" s="122"/>
      <c r="C139" s="123">
        <v>3246</v>
      </c>
      <c r="D139" s="124">
        <v>32</v>
      </c>
      <c r="E139" s="111">
        <v>80</v>
      </c>
      <c r="F139" s="111">
        <v>1</v>
      </c>
      <c r="G139" s="17" t="s">
        <v>112</v>
      </c>
      <c r="H139" s="18" t="s">
        <v>112</v>
      </c>
      <c r="I139" s="19" t="s">
        <v>112</v>
      </c>
      <c r="J139" s="18" t="s">
        <v>112</v>
      </c>
      <c r="K139" s="19" t="s">
        <v>112</v>
      </c>
      <c r="L139" s="18" t="s">
        <v>112</v>
      </c>
      <c r="M139" s="125">
        <v>172</v>
      </c>
      <c r="N139" s="125">
        <v>800</v>
      </c>
      <c r="O139" s="40">
        <v>0</v>
      </c>
      <c r="P139" s="40">
        <v>0</v>
      </c>
      <c r="Q139" s="126">
        <v>1.8</v>
      </c>
      <c r="R139" s="126">
        <v>1.7</v>
      </c>
      <c r="S139" s="127">
        <v>255</v>
      </c>
      <c r="T139" s="127">
        <v>338</v>
      </c>
      <c r="U139" s="109">
        <v>36</v>
      </c>
      <c r="V139" s="128">
        <v>57</v>
      </c>
      <c r="W139" s="129">
        <v>0</v>
      </c>
      <c r="X139" s="129">
        <v>0</v>
      </c>
      <c r="Y139" s="130">
        <v>0</v>
      </c>
      <c r="Z139" s="130">
        <v>0</v>
      </c>
      <c r="AA139" s="129">
        <v>0</v>
      </c>
      <c r="AB139" s="129">
        <v>0</v>
      </c>
      <c r="AC139" s="37">
        <v>5</v>
      </c>
      <c r="AD139" s="126">
        <v>6.4</v>
      </c>
      <c r="AE139" s="38">
        <v>116.4</v>
      </c>
      <c r="AF139" s="39">
        <v>116.4</v>
      </c>
      <c r="AG139" s="131">
        <v>37</v>
      </c>
      <c r="AH139" s="131">
        <v>38</v>
      </c>
      <c r="AI139" s="92">
        <v>0.9</v>
      </c>
      <c r="AJ139" s="92">
        <v>0.9</v>
      </c>
      <c r="AK139" s="92">
        <f t="shared" si="0"/>
        <v>0</v>
      </c>
      <c r="AL139" s="126">
        <v>4</v>
      </c>
      <c r="AM139" s="126">
        <v>3.6</v>
      </c>
      <c r="AN139" s="133">
        <v>7.1</v>
      </c>
      <c r="AO139" s="133">
        <v>7.2</v>
      </c>
      <c r="AP139" s="127">
        <v>52</v>
      </c>
      <c r="AQ139" s="127">
        <v>55</v>
      </c>
      <c r="AR139" s="37">
        <v>9.6</v>
      </c>
      <c r="AS139" s="126">
        <v>9.9</v>
      </c>
      <c r="AT139" s="126">
        <v>4.5999999999999996</v>
      </c>
      <c r="AU139" s="126">
        <v>4.0999999999999996</v>
      </c>
      <c r="AV139" s="134">
        <v>104</v>
      </c>
      <c r="AW139" s="134">
        <v>86</v>
      </c>
      <c r="AX139" s="135">
        <v>143</v>
      </c>
      <c r="AY139" s="135">
        <v>140</v>
      </c>
      <c r="AZ139" s="126">
        <v>2.1</v>
      </c>
      <c r="BA139" s="126">
        <v>2.2999999999999998</v>
      </c>
      <c r="BB139" s="127">
        <v>104</v>
      </c>
      <c r="BC139" s="127">
        <v>102</v>
      </c>
      <c r="BD139" s="23">
        <f t="shared" ref="BD139:BE139" si="141">1.86*(AX139+AT139)+1.15*(AV139/18)+(AG139/6)+14</f>
        <v>301.34711111111113</v>
      </c>
      <c r="BE139" s="23">
        <f t="shared" si="141"/>
        <v>293.85377777777779</v>
      </c>
      <c r="BF139" s="37">
        <v>4.9800000000000004</v>
      </c>
      <c r="BG139" s="37">
        <v>4.95</v>
      </c>
      <c r="BH139" s="40">
        <v>13.7</v>
      </c>
      <c r="BI139" s="40">
        <v>13.2</v>
      </c>
      <c r="BJ139" s="37">
        <v>40.299999999999997</v>
      </c>
      <c r="BK139" s="37">
        <v>40.200000000000003</v>
      </c>
      <c r="BL139" s="40">
        <v>80.900000000000006</v>
      </c>
      <c r="BM139" s="40">
        <v>81</v>
      </c>
      <c r="BN139" s="37">
        <v>27.4</v>
      </c>
      <c r="BO139" s="37">
        <v>26.6</v>
      </c>
      <c r="BP139" s="40">
        <v>33.9</v>
      </c>
      <c r="BQ139" s="40">
        <v>32.9</v>
      </c>
      <c r="BR139" s="37">
        <v>520</v>
      </c>
      <c r="BS139" s="37">
        <v>489</v>
      </c>
      <c r="BT139" s="111">
        <v>13.6</v>
      </c>
      <c r="BU139" s="40">
        <v>12.3</v>
      </c>
      <c r="BV139" s="37">
        <v>1.05</v>
      </c>
      <c r="BW139" s="37">
        <v>0.77</v>
      </c>
      <c r="BX139" s="111">
        <v>9.59</v>
      </c>
      <c r="BY139" s="111">
        <v>13.3</v>
      </c>
      <c r="BZ139" s="37">
        <v>69.3</v>
      </c>
      <c r="CA139" s="37">
        <v>74.599999999999994</v>
      </c>
      <c r="CB139" s="111">
        <v>20</v>
      </c>
      <c r="CC139" s="111">
        <v>16.2</v>
      </c>
      <c r="CD139" s="37">
        <v>6.9</v>
      </c>
      <c r="CE139" s="37">
        <v>8.4</v>
      </c>
      <c r="CF139" s="111">
        <v>3</v>
      </c>
      <c r="CG139" s="111">
        <v>0.7</v>
      </c>
      <c r="CH139" s="37">
        <v>0.8</v>
      </c>
      <c r="CI139" s="37">
        <v>0.1</v>
      </c>
      <c r="CJ139" s="2" t="b">
        <f t="shared" si="2"/>
        <v>0</v>
      </c>
      <c r="CK139" s="24" t="b">
        <f t="shared" si="122"/>
        <v>0</v>
      </c>
      <c r="CL139" s="4">
        <v>63.89</v>
      </c>
      <c r="CM139" s="70">
        <v>81.849999999999994</v>
      </c>
      <c r="CN139" s="25">
        <v>181</v>
      </c>
      <c r="CO139" s="4">
        <v>52.98</v>
      </c>
      <c r="CP139" s="25">
        <v>60</v>
      </c>
      <c r="CQ139" s="25">
        <v>60</v>
      </c>
      <c r="CR139" s="70">
        <v>14.39</v>
      </c>
      <c r="CS139" s="18"/>
      <c r="CT139" s="121"/>
      <c r="CU139" s="62"/>
      <c r="CV139" s="29"/>
      <c r="CW139" s="119"/>
      <c r="CX139" s="30"/>
      <c r="CY139" s="120"/>
      <c r="CZ139" s="31"/>
      <c r="DA139" s="31"/>
      <c r="DB139" s="32"/>
    </row>
    <row r="140" spans="1:106" ht="15.75" customHeight="1">
      <c r="A140" s="122"/>
      <c r="B140" s="122"/>
      <c r="C140" s="123">
        <v>3247</v>
      </c>
      <c r="D140" s="124">
        <v>35</v>
      </c>
      <c r="E140" s="111">
        <v>76</v>
      </c>
      <c r="F140" s="111">
        <v>1</v>
      </c>
      <c r="G140" s="17" t="s">
        <v>106</v>
      </c>
      <c r="H140" s="18" t="s">
        <v>107</v>
      </c>
      <c r="I140" s="19" t="s">
        <v>99</v>
      </c>
      <c r="J140" s="18" t="s">
        <v>132</v>
      </c>
      <c r="K140" s="19">
        <v>50</v>
      </c>
      <c r="L140" s="18">
        <v>50</v>
      </c>
      <c r="M140" s="125">
        <v>305</v>
      </c>
      <c r="N140" s="125">
        <v>887</v>
      </c>
      <c r="O140" s="40">
        <v>0</v>
      </c>
      <c r="P140" s="40">
        <v>0</v>
      </c>
      <c r="Q140" s="126">
        <v>1.5</v>
      </c>
      <c r="R140" s="126">
        <v>2.4</v>
      </c>
      <c r="S140" s="127">
        <v>255</v>
      </c>
      <c r="T140" s="127">
        <v>349</v>
      </c>
      <c r="U140" s="109">
        <v>48</v>
      </c>
      <c r="V140" s="128">
        <v>73</v>
      </c>
      <c r="W140" s="129">
        <v>0</v>
      </c>
      <c r="X140" s="129">
        <v>0</v>
      </c>
      <c r="Y140" s="130">
        <v>0</v>
      </c>
      <c r="Z140" s="130">
        <v>0</v>
      </c>
      <c r="AA140" s="129">
        <v>0</v>
      </c>
      <c r="AB140" s="129">
        <v>0</v>
      </c>
      <c r="AC140" s="37">
        <v>4.2</v>
      </c>
      <c r="AD140" s="126">
        <v>5.2</v>
      </c>
      <c r="AE140" s="38">
        <v>73.5</v>
      </c>
      <c r="AF140" s="39">
        <v>102.2</v>
      </c>
      <c r="AG140" s="131">
        <v>43</v>
      </c>
      <c r="AH140" s="131">
        <v>55</v>
      </c>
      <c r="AI140" s="92">
        <v>1.3</v>
      </c>
      <c r="AJ140" s="92">
        <v>0.9</v>
      </c>
      <c r="AK140" s="9">
        <f t="shared" si="0"/>
        <v>0</v>
      </c>
      <c r="AL140" s="126">
        <v>4.3</v>
      </c>
      <c r="AM140" s="126">
        <v>3.7</v>
      </c>
      <c r="AN140" s="133">
        <v>6.3</v>
      </c>
      <c r="AO140" s="133">
        <v>6.3</v>
      </c>
      <c r="AP140" s="127">
        <v>44</v>
      </c>
      <c r="AQ140" s="127">
        <v>74</v>
      </c>
      <c r="AR140" s="37">
        <v>9.3000000000000007</v>
      </c>
      <c r="AS140" s="126">
        <v>9</v>
      </c>
      <c r="AT140" s="126">
        <v>4.5999999999999996</v>
      </c>
      <c r="AU140" s="126">
        <v>4</v>
      </c>
      <c r="AV140" s="134">
        <v>94</v>
      </c>
      <c r="AW140" s="134">
        <v>107</v>
      </c>
      <c r="AX140" s="135">
        <v>145</v>
      </c>
      <c r="AY140" s="135">
        <v>144</v>
      </c>
      <c r="AZ140" s="126">
        <v>1.8</v>
      </c>
      <c r="BA140" s="126">
        <v>2.2000000000000002</v>
      </c>
      <c r="BB140" s="127">
        <v>105</v>
      </c>
      <c r="BC140" s="127">
        <v>104</v>
      </c>
      <c r="BD140" s="23">
        <f t="shared" ref="BD140:BE140" si="142">1.86*(AX140+AT140)+1.15*(AV140/18)+(AG140/6)+14</f>
        <v>305.42822222222225</v>
      </c>
      <c r="BE140" s="23">
        <f t="shared" si="142"/>
        <v>305.28277777777782</v>
      </c>
      <c r="BF140" s="37">
        <v>4.6500000000000004</v>
      </c>
      <c r="BG140" s="37">
        <v>4.72</v>
      </c>
      <c r="BH140" s="40">
        <v>14.1</v>
      </c>
      <c r="BI140" s="40">
        <v>14.5</v>
      </c>
      <c r="BJ140" s="37">
        <v>41.4</v>
      </c>
      <c r="BK140" s="37">
        <v>44.2</v>
      </c>
      <c r="BL140" s="40">
        <v>89.1</v>
      </c>
      <c r="BM140" s="40">
        <v>91</v>
      </c>
      <c r="BN140" s="37">
        <v>30.4</v>
      </c>
      <c r="BO140" s="37">
        <v>29.9</v>
      </c>
      <c r="BP140" s="40">
        <v>34.200000000000003</v>
      </c>
      <c r="BQ140" s="40">
        <v>32.9</v>
      </c>
      <c r="BR140" s="37">
        <v>212</v>
      </c>
      <c r="BS140" s="37">
        <v>230</v>
      </c>
      <c r="BT140" s="111">
        <v>14.6</v>
      </c>
      <c r="BU140" s="40">
        <v>15</v>
      </c>
      <c r="BV140" s="37">
        <v>0.71</v>
      </c>
      <c r="BW140" s="37">
        <v>0.82</v>
      </c>
      <c r="BX140" s="111">
        <v>6.27</v>
      </c>
      <c r="BY140" s="111">
        <v>9.6999999999999993</v>
      </c>
      <c r="BZ140" s="37">
        <v>55.5</v>
      </c>
      <c r="CA140" s="37">
        <v>68.400000000000006</v>
      </c>
      <c r="CB140" s="111">
        <v>29.9</v>
      </c>
      <c r="CC140" s="111">
        <v>22.9</v>
      </c>
      <c r="CD140" s="37">
        <v>10.5</v>
      </c>
      <c r="CE140" s="37">
        <v>7.3</v>
      </c>
      <c r="CF140" s="111">
        <v>3.1</v>
      </c>
      <c r="CG140" s="111">
        <v>0.8</v>
      </c>
      <c r="CH140" s="37">
        <v>1</v>
      </c>
      <c r="CI140" s="37">
        <v>0.6</v>
      </c>
      <c r="CJ140" s="2" t="b">
        <f t="shared" si="2"/>
        <v>0</v>
      </c>
      <c r="CK140" s="24" t="b">
        <f t="shared" si="122"/>
        <v>0</v>
      </c>
      <c r="CL140" s="4">
        <v>64.41</v>
      </c>
      <c r="CM140" s="70">
        <v>75.55</v>
      </c>
      <c r="CN140" s="25">
        <v>177.5</v>
      </c>
      <c r="CO140" s="4">
        <v>50.61</v>
      </c>
      <c r="CP140" s="25">
        <v>56</v>
      </c>
      <c r="CQ140" s="25">
        <v>50</v>
      </c>
      <c r="CR140" s="70">
        <v>12.69</v>
      </c>
      <c r="CS140" s="18"/>
      <c r="CT140" s="121"/>
      <c r="CU140" s="118"/>
      <c r="CV140" s="29"/>
      <c r="CW140" s="119"/>
      <c r="CX140" s="30"/>
      <c r="CY140" s="120"/>
      <c r="CZ140" s="31"/>
      <c r="DA140" s="31"/>
      <c r="DB140" s="32"/>
    </row>
    <row r="141" spans="1:106" ht="15.75" customHeight="1">
      <c r="A141" s="122"/>
      <c r="B141" s="122"/>
      <c r="C141" s="123">
        <v>3248</v>
      </c>
      <c r="D141" s="124">
        <v>31</v>
      </c>
      <c r="E141" s="111">
        <v>76</v>
      </c>
      <c r="F141" s="111">
        <v>1</v>
      </c>
      <c r="G141" s="17" t="s">
        <v>97</v>
      </c>
      <c r="H141" s="18" t="s">
        <v>98</v>
      </c>
      <c r="I141" s="19" t="s">
        <v>99</v>
      </c>
      <c r="J141" s="18" t="s">
        <v>132</v>
      </c>
      <c r="K141" s="19">
        <v>50</v>
      </c>
      <c r="L141" s="18">
        <v>50</v>
      </c>
      <c r="M141" s="125">
        <v>202</v>
      </c>
      <c r="N141" s="125">
        <v>608</v>
      </c>
      <c r="O141" s="40">
        <v>0</v>
      </c>
      <c r="P141" s="40">
        <v>0</v>
      </c>
      <c r="Q141" s="126">
        <v>1.5</v>
      </c>
      <c r="R141" s="126">
        <v>2.7</v>
      </c>
      <c r="S141" s="127">
        <v>310</v>
      </c>
      <c r="T141" s="127">
        <v>418</v>
      </c>
      <c r="U141" s="109">
        <v>53</v>
      </c>
      <c r="V141" s="128">
        <v>73</v>
      </c>
      <c r="W141" s="129">
        <v>0</v>
      </c>
      <c r="X141" s="129">
        <v>0</v>
      </c>
      <c r="Y141" s="130">
        <v>0</v>
      </c>
      <c r="Z141" s="130">
        <v>0</v>
      </c>
      <c r="AA141" s="129">
        <v>0</v>
      </c>
      <c r="AB141" s="129">
        <v>0</v>
      </c>
      <c r="AC141" s="37">
        <v>4.5</v>
      </c>
      <c r="AD141" s="126">
        <v>4.9000000000000004</v>
      </c>
      <c r="AE141" s="38">
        <v>103.2</v>
      </c>
      <c r="AF141" s="39">
        <v>113.4</v>
      </c>
      <c r="AG141" s="131">
        <v>45</v>
      </c>
      <c r="AH141" s="131">
        <v>55</v>
      </c>
      <c r="AI141" s="92">
        <v>1</v>
      </c>
      <c r="AJ141" s="92">
        <v>0.9</v>
      </c>
      <c r="AK141" s="9">
        <f t="shared" si="0"/>
        <v>0</v>
      </c>
      <c r="AL141" s="126">
        <v>3.8</v>
      </c>
      <c r="AM141" s="126">
        <v>4.5</v>
      </c>
      <c r="AN141" s="133">
        <v>7.2</v>
      </c>
      <c r="AO141" s="133">
        <v>7.2</v>
      </c>
      <c r="AP141" s="127">
        <v>70</v>
      </c>
      <c r="AQ141" s="127">
        <v>54</v>
      </c>
      <c r="AR141" s="37">
        <v>9.3000000000000007</v>
      </c>
      <c r="AS141" s="126">
        <v>9.3000000000000007</v>
      </c>
      <c r="AT141" s="126">
        <v>4.2</v>
      </c>
      <c r="AU141" s="126">
        <v>4.0999999999999996</v>
      </c>
      <c r="AV141" s="134">
        <v>101</v>
      </c>
      <c r="AW141" s="134">
        <v>104</v>
      </c>
      <c r="AX141" s="135">
        <v>146</v>
      </c>
      <c r="AY141" s="135">
        <v>144</v>
      </c>
      <c r="AZ141" s="126">
        <v>0</v>
      </c>
      <c r="BA141" s="126">
        <v>2.1</v>
      </c>
      <c r="BB141" s="127">
        <v>105</v>
      </c>
      <c r="BC141" s="127">
        <v>105</v>
      </c>
      <c r="BD141" s="23">
        <f t="shared" ref="BD141:BE141" si="143">1.86*(AX141+AT141)+1.15*(AV141/18)+(AG141/6)+14</f>
        <v>307.3247777777778</v>
      </c>
      <c r="BE141" s="23">
        <f t="shared" si="143"/>
        <v>305.27711111111114</v>
      </c>
      <c r="BF141" s="37">
        <v>4.66</v>
      </c>
      <c r="BG141" s="37">
        <v>4.68</v>
      </c>
      <c r="BH141" s="40">
        <v>14.8</v>
      </c>
      <c r="BI141" s="40">
        <v>14.4</v>
      </c>
      <c r="BJ141" s="37">
        <v>42.5</v>
      </c>
      <c r="BK141" s="37">
        <v>44.3</v>
      </c>
      <c r="BL141" s="40">
        <v>91.2</v>
      </c>
      <c r="BM141" s="40">
        <v>94</v>
      </c>
      <c r="BN141" s="37">
        <v>31.7</v>
      </c>
      <c r="BO141" s="37">
        <v>30.6</v>
      </c>
      <c r="BP141" s="40">
        <v>34.700000000000003</v>
      </c>
      <c r="BQ141" s="40">
        <v>32.5</v>
      </c>
      <c r="BR141" s="37">
        <v>302</v>
      </c>
      <c r="BS141" s="37">
        <v>253</v>
      </c>
      <c r="BT141" s="111">
        <v>13.9</v>
      </c>
      <c r="BU141" s="40">
        <v>13.2</v>
      </c>
      <c r="BV141" s="37">
        <v>0.73</v>
      </c>
      <c r="BW141" s="37">
        <v>0.42</v>
      </c>
      <c r="BX141" s="111">
        <v>5.64</v>
      </c>
      <c r="BY141" s="111">
        <v>9.86</v>
      </c>
      <c r="BZ141" s="37">
        <v>49.3</v>
      </c>
      <c r="CA141" s="37">
        <v>70.900000000000006</v>
      </c>
      <c r="CB141" s="111">
        <v>32.9</v>
      </c>
      <c r="CC141" s="111">
        <v>19.399999999999999</v>
      </c>
      <c r="CD141" s="37">
        <v>12.2</v>
      </c>
      <c r="CE141" s="37">
        <v>7.9</v>
      </c>
      <c r="CF141" s="111">
        <v>4.2</v>
      </c>
      <c r="CG141" s="111">
        <v>1.5</v>
      </c>
      <c r="CH141" s="37">
        <v>1.4</v>
      </c>
      <c r="CI141" s="37">
        <v>0.3</v>
      </c>
      <c r="CJ141" s="2" t="b">
        <f t="shared" si="2"/>
        <v>0</v>
      </c>
      <c r="CK141" s="24" t="b">
        <f t="shared" si="122"/>
        <v>0</v>
      </c>
      <c r="CL141" s="4">
        <v>69.63</v>
      </c>
      <c r="CM141" s="70">
        <v>78.5</v>
      </c>
      <c r="CN141" s="25">
        <v>173.5</v>
      </c>
      <c r="CO141" s="4">
        <v>51.8</v>
      </c>
      <c r="CP141" s="25">
        <v>57</v>
      </c>
      <c r="CQ141" s="25">
        <v>60</v>
      </c>
      <c r="CR141" s="70">
        <v>9.0399999999999991</v>
      </c>
      <c r="CS141" s="18"/>
      <c r="CT141" s="121"/>
      <c r="CU141" s="118"/>
      <c r="CV141" s="29"/>
      <c r="CW141" s="119"/>
      <c r="CX141" s="30"/>
      <c r="CY141" s="120"/>
      <c r="CZ141" s="31"/>
      <c r="DA141" s="31"/>
      <c r="DB141" s="32"/>
    </row>
    <row r="142" spans="1:106" ht="15.75" customHeight="1">
      <c r="A142" s="122"/>
      <c r="B142" s="122"/>
      <c r="C142" s="123">
        <v>3249</v>
      </c>
      <c r="D142" s="124">
        <v>32</v>
      </c>
      <c r="E142" s="111">
        <v>78</v>
      </c>
      <c r="F142" s="111">
        <v>2</v>
      </c>
      <c r="G142" s="17" t="s">
        <v>102</v>
      </c>
      <c r="H142" s="18" t="s">
        <v>110</v>
      </c>
      <c r="I142" s="19" t="s">
        <v>99</v>
      </c>
      <c r="J142" s="18" t="s">
        <v>132</v>
      </c>
      <c r="K142" s="19">
        <v>87.5</v>
      </c>
      <c r="L142" s="18">
        <v>12.5</v>
      </c>
      <c r="M142" s="125">
        <v>462</v>
      </c>
      <c r="N142" s="125">
        <v>1189</v>
      </c>
      <c r="O142" s="40">
        <v>0</v>
      </c>
      <c r="P142" s="40">
        <v>0</v>
      </c>
      <c r="Q142" s="126">
        <v>1.8</v>
      </c>
      <c r="R142" s="126">
        <v>2.2999999999999998</v>
      </c>
      <c r="S142" s="127">
        <v>337</v>
      </c>
      <c r="T142" s="127">
        <v>476</v>
      </c>
      <c r="U142" s="109">
        <v>45</v>
      </c>
      <c r="V142" s="128">
        <v>78</v>
      </c>
      <c r="W142" s="129">
        <v>0</v>
      </c>
      <c r="X142" s="129">
        <v>0</v>
      </c>
      <c r="Y142" s="130">
        <v>0</v>
      </c>
      <c r="Z142" s="130">
        <v>0</v>
      </c>
      <c r="AA142" s="129">
        <v>0</v>
      </c>
      <c r="AB142" s="129">
        <v>0</v>
      </c>
      <c r="AC142" s="37">
        <v>4.9000000000000004</v>
      </c>
      <c r="AD142" s="126">
        <v>7.2</v>
      </c>
      <c r="AE142" s="38">
        <v>102.6</v>
      </c>
      <c r="AF142" s="39">
        <v>102.6</v>
      </c>
      <c r="AG142" s="131">
        <v>32</v>
      </c>
      <c r="AH142" s="131">
        <v>49</v>
      </c>
      <c r="AI142" s="92">
        <v>1</v>
      </c>
      <c r="AJ142" s="92">
        <v>1</v>
      </c>
      <c r="AK142" s="92">
        <f t="shared" si="0"/>
        <v>0</v>
      </c>
      <c r="AL142" s="126">
        <v>4.2</v>
      </c>
      <c r="AM142" s="126">
        <v>4.4000000000000004</v>
      </c>
      <c r="AN142" s="133">
        <v>6.6</v>
      </c>
      <c r="AO142" s="133">
        <v>7.7</v>
      </c>
      <c r="AP142" s="127">
        <v>23</v>
      </c>
      <c r="AQ142" s="127">
        <v>95</v>
      </c>
      <c r="AR142" s="37">
        <v>9.8000000000000007</v>
      </c>
      <c r="AS142" s="126">
        <v>10.5</v>
      </c>
      <c r="AT142" s="126">
        <v>4.0999999999999996</v>
      </c>
      <c r="AU142" s="126">
        <v>4.8</v>
      </c>
      <c r="AV142" s="134">
        <v>94</v>
      </c>
      <c r="AW142" s="134">
        <v>99</v>
      </c>
      <c r="AX142" s="135">
        <v>142</v>
      </c>
      <c r="AY142" s="135">
        <v>150</v>
      </c>
      <c r="AZ142" s="126">
        <v>2.2000000000000002</v>
      </c>
      <c r="BA142" s="126">
        <v>2.4</v>
      </c>
      <c r="BB142" s="127">
        <v>103</v>
      </c>
      <c r="BC142" s="127">
        <v>110</v>
      </c>
      <c r="BD142" s="23">
        <f t="shared" ref="BD142:BE142" si="144">1.86*(AX142+AT142)+1.15*(AV142/18)+(AG142/6)+14</f>
        <v>297.08488888888883</v>
      </c>
      <c r="BE142" s="23">
        <f t="shared" si="144"/>
        <v>316.41966666666673</v>
      </c>
      <c r="BF142" s="37">
        <v>4.49</v>
      </c>
      <c r="BG142" s="37">
        <v>4.87</v>
      </c>
      <c r="BH142" s="40">
        <v>14</v>
      </c>
      <c r="BI142" s="40">
        <v>15</v>
      </c>
      <c r="BJ142" s="37">
        <v>40.799999999999997</v>
      </c>
      <c r="BK142" s="37">
        <v>45.3</v>
      </c>
      <c r="BL142" s="40">
        <v>90.8</v>
      </c>
      <c r="BM142" s="40">
        <v>92</v>
      </c>
      <c r="BN142" s="37">
        <v>31.2</v>
      </c>
      <c r="BO142" s="37">
        <v>30.5</v>
      </c>
      <c r="BP142" s="40">
        <v>34.299999999999997</v>
      </c>
      <c r="BQ142" s="40">
        <v>33.1</v>
      </c>
      <c r="BR142" s="37">
        <v>341</v>
      </c>
      <c r="BS142" s="37">
        <v>350</v>
      </c>
      <c r="BT142" s="111">
        <v>14.5</v>
      </c>
      <c r="BU142" s="40">
        <v>12.5</v>
      </c>
      <c r="BV142" s="37">
        <v>1.3</v>
      </c>
      <c r="BW142" s="37">
        <v>0.87</v>
      </c>
      <c r="BX142" s="111">
        <v>7.12</v>
      </c>
      <c r="BY142" s="111">
        <v>10.07</v>
      </c>
      <c r="BZ142" s="37">
        <v>76.5</v>
      </c>
      <c r="CA142" s="37">
        <v>72.599999999999994</v>
      </c>
      <c r="CB142" s="111">
        <v>9.6</v>
      </c>
      <c r="CC142" s="111">
        <v>18</v>
      </c>
      <c r="CD142" s="37">
        <v>12.7</v>
      </c>
      <c r="CE142" s="37">
        <v>7.6</v>
      </c>
      <c r="CF142" s="111">
        <v>0.8</v>
      </c>
      <c r="CG142" s="111">
        <v>1.2</v>
      </c>
      <c r="CH142" s="37">
        <v>0.4</v>
      </c>
      <c r="CI142" s="37">
        <v>0.6</v>
      </c>
      <c r="CJ142" s="2" t="b">
        <f t="shared" si="2"/>
        <v>0</v>
      </c>
      <c r="CK142" s="24" t="b">
        <f t="shared" si="122"/>
        <v>1</v>
      </c>
      <c r="CL142" s="4">
        <v>67.489999999999995</v>
      </c>
      <c r="CM142" s="70">
        <v>82.5</v>
      </c>
      <c r="CN142" s="25">
        <v>174</v>
      </c>
      <c r="CO142" s="4">
        <v>50.33</v>
      </c>
      <c r="CP142" s="25">
        <v>56</v>
      </c>
      <c r="CQ142" s="25">
        <v>53</v>
      </c>
      <c r="CR142" s="70">
        <v>13.25</v>
      </c>
      <c r="CS142" s="18"/>
      <c r="CT142" s="121"/>
      <c r="CU142" s="118"/>
      <c r="CV142" s="29"/>
      <c r="CW142" s="119"/>
      <c r="CX142" s="30"/>
      <c r="CY142" s="120"/>
      <c r="CZ142" s="31"/>
      <c r="DA142" s="31"/>
      <c r="DB142" s="32"/>
    </row>
    <row r="143" spans="1:106" ht="15.75" customHeight="1">
      <c r="A143" s="122"/>
      <c r="B143" s="122"/>
      <c r="C143" s="123">
        <v>3250</v>
      </c>
      <c r="D143" s="124">
        <v>33</v>
      </c>
      <c r="E143" s="111">
        <v>68</v>
      </c>
      <c r="F143" s="111">
        <v>1</v>
      </c>
      <c r="G143" s="17" t="s">
        <v>102</v>
      </c>
      <c r="H143" s="18" t="s">
        <v>98</v>
      </c>
      <c r="I143" s="19" t="s">
        <v>99</v>
      </c>
      <c r="J143" s="18" t="s">
        <v>132</v>
      </c>
      <c r="K143" s="19">
        <v>75</v>
      </c>
      <c r="L143" s="18">
        <v>25</v>
      </c>
      <c r="M143" s="125">
        <v>228</v>
      </c>
      <c r="N143" s="125">
        <v>1407</v>
      </c>
      <c r="O143" s="40">
        <v>0</v>
      </c>
      <c r="P143" s="40">
        <v>0</v>
      </c>
      <c r="Q143" s="126">
        <v>3</v>
      </c>
      <c r="R143" s="126">
        <v>3.2</v>
      </c>
      <c r="S143" s="127">
        <v>318</v>
      </c>
      <c r="T143" s="127">
        <v>564</v>
      </c>
      <c r="U143" s="109">
        <v>57</v>
      </c>
      <c r="V143" s="128">
        <v>157</v>
      </c>
      <c r="W143" s="129">
        <v>0</v>
      </c>
      <c r="X143" s="129">
        <v>0</v>
      </c>
      <c r="Y143" s="130">
        <v>0</v>
      </c>
      <c r="Z143" s="130">
        <v>0</v>
      </c>
      <c r="AA143" s="129">
        <v>0</v>
      </c>
      <c r="AB143" s="129">
        <v>0</v>
      </c>
      <c r="AC143" s="37">
        <v>5.3</v>
      </c>
      <c r="AD143" s="126">
        <v>8.9</v>
      </c>
      <c r="AE143" s="38">
        <v>101.9</v>
      </c>
      <c r="AF143" s="39">
        <v>90.9</v>
      </c>
      <c r="AG143" s="131">
        <v>33</v>
      </c>
      <c r="AH143" s="131">
        <v>62</v>
      </c>
      <c r="AI143" s="92">
        <v>1</v>
      </c>
      <c r="AJ143" s="92">
        <v>1.1000000000000001</v>
      </c>
      <c r="AK143" s="92">
        <f t="shared" si="0"/>
        <v>0.10000000000000009</v>
      </c>
      <c r="AL143" s="126">
        <v>4.2</v>
      </c>
      <c r="AM143" s="126">
        <v>4.5</v>
      </c>
      <c r="AN143" s="133">
        <v>6.5</v>
      </c>
      <c r="AO143" s="133">
        <v>7.3</v>
      </c>
      <c r="AP143" s="127">
        <v>45</v>
      </c>
      <c r="AQ143" s="127">
        <v>28</v>
      </c>
      <c r="AR143" s="37">
        <v>9.4</v>
      </c>
      <c r="AS143" s="126">
        <v>10.4</v>
      </c>
      <c r="AT143" s="126">
        <v>4.2</v>
      </c>
      <c r="AU143" s="126">
        <v>4.5999999999999996</v>
      </c>
      <c r="AV143" s="134">
        <v>100</v>
      </c>
      <c r="AW143" s="134">
        <v>123</v>
      </c>
      <c r="AX143" s="135">
        <v>144</v>
      </c>
      <c r="AY143" s="135">
        <v>159</v>
      </c>
      <c r="AZ143" s="126">
        <v>2</v>
      </c>
      <c r="BA143" s="126">
        <v>2.4</v>
      </c>
      <c r="BB143" s="127">
        <v>103</v>
      </c>
      <c r="BC143" s="127">
        <v>120</v>
      </c>
      <c r="BD143" s="23">
        <f t="shared" ref="BD143:BE143" si="145">1.86*(AX143+AT143)+1.15*(AV143/18)+(AG143/6)+14</f>
        <v>301.5408888888889</v>
      </c>
      <c r="BE143" s="23">
        <f t="shared" si="145"/>
        <v>336.48766666666666</v>
      </c>
      <c r="BF143" s="37">
        <v>4.2300000000000004</v>
      </c>
      <c r="BG143" s="37">
        <v>3.91</v>
      </c>
      <c r="BH143" s="40">
        <v>12.9</v>
      </c>
      <c r="BI143" s="40">
        <v>12</v>
      </c>
      <c r="BJ143" s="37">
        <v>37.299999999999997</v>
      </c>
      <c r="BK143" s="37">
        <v>36</v>
      </c>
      <c r="BL143" s="40">
        <v>88</v>
      </c>
      <c r="BM143" s="40">
        <v>89.8</v>
      </c>
      <c r="BN143" s="37">
        <v>30.5</v>
      </c>
      <c r="BO143" s="37">
        <v>29.9</v>
      </c>
      <c r="BP143" s="40">
        <v>34.700000000000003</v>
      </c>
      <c r="BQ143" s="40">
        <v>33.299999999999997</v>
      </c>
      <c r="BR143" s="37">
        <v>348</v>
      </c>
      <c r="BS143" s="37">
        <v>328</v>
      </c>
      <c r="BT143" s="111">
        <v>14.2</v>
      </c>
      <c r="BU143" s="40">
        <v>12.8</v>
      </c>
      <c r="BV143" s="37">
        <v>0.74</v>
      </c>
      <c r="BW143" s="37">
        <v>0.94</v>
      </c>
      <c r="BX143" s="111">
        <v>5.93</v>
      </c>
      <c r="BY143" s="111">
        <v>16.239999999999998</v>
      </c>
      <c r="BZ143" s="37">
        <v>65.599999999999994</v>
      </c>
      <c r="CA143" s="37">
        <v>89.2</v>
      </c>
      <c r="CB143" s="111">
        <v>23.8</v>
      </c>
      <c r="CC143" s="111">
        <v>5.7</v>
      </c>
      <c r="CD143" s="37">
        <v>7.4</v>
      </c>
      <c r="CE143" s="37">
        <v>4.5</v>
      </c>
      <c r="CF143" s="111">
        <v>2</v>
      </c>
      <c r="CG143" s="111">
        <v>0.6</v>
      </c>
      <c r="CH143" s="37">
        <v>1.2</v>
      </c>
      <c r="CI143" s="37">
        <v>0</v>
      </c>
      <c r="CJ143" s="2" t="b">
        <f t="shared" si="2"/>
        <v>0</v>
      </c>
      <c r="CK143" s="24" t="b">
        <f t="shared" si="122"/>
        <v>1</v>
      </c>
      <c r="CL143" s="4">
        <v>60.91</v>
      </c>
      <c r="CM143" s="70">
        <v>74</v>
      </c>
      <c r="CN143" s="25">
        <v>172</v>
      </c>
      <c r="CO143" s="4">
        <v>52.46</v>
      </c>
      <c r="CP143" s="25">
        <v>60</v>
      </c>
      <c r="CQ143" s="25">
        <v>58</v>
      </c>
      <c r="CR143" s="70">
        <v>13.03</v>
      </c>
      <c r="CS143" s="18"/>
      <c r="CT143" s="121"/>
      <c r="CU143" s="118"/>
      <c r="CV143" s="29"/>
      <c r="CW143" s="119"/>
      <c r="CX143" s="30"/>
      <c r="CY143" s="120"/>
      <c r="CZ143" s="31"/>
      <c r="DA143" s="31"/>
      <c r="DB143" s="32"/>
    </row>
    <row r="144" spans="1:106" ht="15.75" customHeight="1">
      <c r="A144" s="122"/>
      <c r="B144" s="122"/>
      <c r="C144" s="123">
        <v>3251</v>
      </c>
      <c r="D144" s="111">
        <v>31</v>
      </c>
      <c r="E144" s="111">
        <v>82</v>
      </c>
      <c r="F144" s="111">
        <v>1</v>
      </c>
      <c r="G144" s="17" t="s">
        <v>106</v>
      </c>
      <c r="H144" s="18" t="s">
        <v>98</v>
      </c>
      <c r="I144" s="19" t="s">
        <v>103</v>
      </c>
      <c r="J144" s="18" t="s">
        <v>132</v>
      </c>
      <c r="K144" s="19">
        <v>50</v>
      </c>
      <c r="L144" s="18">
        <v>50</v>
      </c>
      <c r="M144" s="125">
        <v>405</v>
      </c>
      <c r="N144" s="125">
        <v>888</v>
      </c>
      <c r="O144" s="40">
        <v>0</v>
      </c>
      <c r="P144" s="40">
        <v>0</v>
      </c>
      <c r="Q144" s="126">
        <v>2</v>
      </c>
      <c r="R144" s="126">
        <v>2.8</v>
      </c>
      <c r="S144" s="127">
        <v>255</v>
      </c>
      <c r="T144" s="127">
        <v>301</v>
      </c>
      <c r="U144" s="109">
        <v>49</v>
      </c>
      <c r="V144" s="128">
        <v>68</v>
      </c>
      <c r="W144" s="129">
        <v>0</v>
      </c>
      <c r="X144" s="129">
        <v>0</v>
      </c>
      <c r="Y144" s="130">
        <v>0</v>
      </c>
      <c r="Z144" s="130">
        <v>0</v>
      </c>
      <c r="AA144" s="129">
        <v>0</v>
      </c>
      <c r="AB144" s="129">
        <v>0</v>
      </c>
      <c r="AC144" s="37">
        <v>4.5999999999999996</v>
      </c>
      <c r="AD144" s="126">
        <v>5.4</v>
      </c>
      <c r="AE144" s="38">
        <v>103.2</v>
      </c>
      <c r="AF144" s="39">
        <v>113.4</v>
      </c>
      <c r="AG144" s="131">
        <v>41</v>
      </c>
      <c r="AH144" s="131">
        <v>42</v>
      </c>
      <c r="AI144" s="92">
        <v>1</v>
      </c>
      <c r="AJ144" s="92">
        <v>0.9</v>
      </c>
      <c r="AK144" s="9">
        <f t="shared" si="0"/>
        <v>0</v>
      </c>
      <c r="AL144" s="126">
        <v>4.2</v>
      </c>
      <c r="AM144" s="126">
        <v>3.5</v>
      </c>
      <c r="AN144" s="133">
        <v>6.9</v>
      </c>
      <c r="AO144" s="133">
        <v>6.6</v>
      </c>
      <c r="AP144" s="127">
        <v>33</v>
      </c>
      <c r="AQ144" s="127">
        <v>82</v>
      </c>
      <c r="AR144" s="37">
        <v>9.5</v>
      </c>
      <c r="AS144" s="126">
        <v>9.5</v>
      </c>
      <c r="AT144" s="126">
        <v>4.3</v>
      </c>
      <c r="AU144" s="126">
        <v>4.4000000000000004</v>
      </c>
      <c r="AV144" s="134">
        <v>108</v>
      </c>
      <c r="AW144" s="134">
        <v>117</v>
      </c>
      <c r="AX144" s="135">
        <v>141</v>
      </c>
      <c r="AY144" s="135">
        <v>138</v>
      </c>
      <c r="AZ144" s="126">
        <v>1.8</v>
      </c>
      <c r="BA144" s="126">
        <v>2.1</v>
      </c>
      <c r="BB144" s="127">
        <v>102</v>
      </c>
      <c r="BC144" s="127">
        <v>100</v>
      </c>
      <c r="BD144" s="23">
        <f t="shared" ref="BD144:BE144" si="146">1.86*(AX144+AT144)+1.15*(AV144/18)+(AG144/6)+14</f>
        <v>297.99133333333333</v>
      </c>
      <c r="BE144" s="23">
        <f t="shared" si="146"/>
        <v>293.33900000000006</v>
      </c>
      <c r="BF144" s="37">
        <v>4.3899999999999997</v>
      </c>
      <c r="BG144" s="37">
        <v>4.24</v>
      </c>
      <c r="BH144" s="40">
        <v>13.4</v>
      </c>
      <c r="BI144" s="40">
        <v>12.6</v>
      </c>
      <c r="BJ144" s="37">
        <v>38.4</v>
      </c>
      <c r="BK144" s="37">
        <v>38.200000000000003</v>
      </c>
      <c r="BL144" s="40">
        <v>87.4</v>
      </c>
      <c r="BM144" s="40">
        <v>89</v>
      </c>
      <c r="BN144" s="37">
        <v>30.4</v>
      </c>
      <c r="BO144" s="37">
        <v>29.3</v>
      </c>
      <c r="BP144" s="40">
        <v>34.799999999999997</v>
      </c>
      <c r="BQ144" s="40">
        <v>32.9</v>
      </c>
      <c r="BR144" s="37">
        <v>433</v>
      </c>
      <c r="BS144" s="37">
        <v>390</v>
      </c>
      <c r="BT144" s="111">
        <v>14.5</v>
      </c>
      <c r="BU144" s="40">
        <v>14.3</v>
      </c>
      <c r="BV144" s="37">
        <v>1.1100000000000001</v>
      </c>
      <c r="BW144" s="37">
        <v>0.62</v>
      </c>
      <c r="BX144" s="111">
        <v>7.59</v>
      </c>
      <c r="BY144" s="111">
        <v>8.69</v>
      </c>
      <c r="BZ144" s="37">
        <v>59.8</v>
      </c>
      <c r="CA144" s="37">
        <v>71.7</v>
      </c>
      <c r="CB144" s="111">
        <v>29.3</v>
      </c>
      <c r="CC144" s="111">
        <v>20.5</v>
      </c>
      <c r="CD144" s="37">
        <v>8.1</v>
      </c>
      <c r="CE144" s="37">
        <v>6.5</v>
      </c>
      <c r="CF144" s="111">
        <v>1.7</v>
      </c>
      <c r="CG144" s="111">
        <v>0.9</v>
      </c>
      <c r="CH144" s="37">
        <v>1.1000000000000001</v>
      </c>
      <c r="CI144" s="37">
        <v>0.4</v>
      </c>
      <c r="CJ144" s="2" t="b">
        <f t="shared" si="2"/>
        <v>0</v>
      </c>
      <c r="CK144" s="24" t="b">
        <f t="shared" si="122"/>
        <v>0</v>
      </c>
      <c r="CL144" s="4">
        <v>74.459999999999994</v>
      </c>
      <c r="CM144" s="70">
        <v>81.2</v>
      </c>
      <c r="CN144" s="25">
        <v>174</v>
      </c>
      <c r="CO144" s="4">
        <v>49.27</v>
      </c>
      <c r="CP144" s="25">
        <v>64</v>
      </c>
      <c r="CQ144" s="25">
        <v>64</v>
      </c>
      <c r="CR144" s="70">
        <v>6.97</v>
      </c>
      <c r="CS144" s="18"/>
      <c r="CT144" s="121"/>
      <c r="CU144" s="118"/>
      <c r="CV144" s="29"/>
      <c r="CW144" s="119"/>
      <c r="CX144" s="30"/>
      <c r="CY144" s="120"/>
      <c r="CZ144" s="31"/>
      <c r="DA144" s="31"/>
      <c r="DB144" s="32"/>
    </row>
    <row r="145" spans="1:106" ht="15.75" customHeight="1">
      <c r="A145" s="122"/>
      <c r="B145" s="122"/>
      <c r="C145" s="123">
        <v>3254</v>
      </c>
      <c r="D145" s="111">
        <v>32</v>
      </c>
      <c r="E145" s="111">
        <v>68</v>
      </c>
      <c r="F145" s="111">
        <v>1</v>
      </c>
      <c r="G145" s="17" t="s">
        <v>112</v>
      </c>
      <c r="H145" s="18" t="s">
        <v>112</v>
      </c>
      <c r="I145" s="19" t="s">
        <v>112</v>
      </c>
      <c r="J145" s="18" t="s">
        <v>112</v>
      </c>
      <c r="K145" s="19" t="s">
        <v>112</v>
      </c>
      <c r="L145" s="18" t="s">
        <v>112</v>
      </c>
      <c r="M145" s="125">
        <v>272</v>
      </c>
      <c r="N145" s="125">
        <v>56</v>
      </c>
      <c r="O145" s="40">
        <v>0</v>
      </c>
      <c r="P145" s="40">
        <v>0</v>
      </c>
      <c r="Q145" s="126">
        <v>1.6</v>
      </c>
      <c r="R145" s="126">
        <v>2.1</v>
      </c>
      <c r="S145" s="127">
        <v>242</v>
      </c>
      <c r="T145" s="127">
        <v>358</v>
      </c>
      <c r="U145" s="109">
        <v>76</v>
      </c>
      <c r="V145" s="128">
        <v>94</v>
      </c>
      <c r="W145" s="129">
        <v>0</v>
      </c>
      <c r="X145" s="129">
        <v>0</v>
      </c>
      <c r="Y145" s="130">
        <v>0</v>
      </c>
      <c r="Z145" s="130">
        <v>0</v>
      </c>
      <c r="AA145" s="129">
        <v>0</v>
      </c>
      <c r="AB145" s="129">
        <v>0</v>
      </c>
      <c r="AC145" s="37">
        <v>6</v>
      </c>
      <c r="AD145" s="126">
        <v>5.2</v>
      </c>
      <c r="AE145" s="38">
        <v>82.4</v>
      </c>
      <c r="AF145" s="39">
        <v>106.7</v>
      </c>
      <c r="AG145" s="131">
        <v>36</v>
      </c>
      <c r="AH145" s="131">
        <v>50</v>
      </c>
      <c r="AI145" s="92">
        <v>1.2</v>
      </c>
      <c r="AJ145" s="92">
        <v>0.8</v>
      </c>
      <c r="AK145" s="9">
        <f t="shared" si="0"/>
        <v>0</v>
      </c>
      <c r="AL145" s="126">
        <v>4.3</v>
      </c>
      <c r="AM145" s="126">
        <v>4.4000000000000004</v>
      </c>
      <c r="AN145" s="133">
        <v>7.7</v>
      </c>
      <c r="AO145" s="133">
        <v>7.9</v>
      </c>
      <c r="AP145" s="127">
        <v>30</v>
      </c>
      <c r="AQ145" s="127">
        <v>35</v>
      </c>
      <c r="AR145" s="37">
        <v>9.6</v>
      </c>
      <c r="AS145" s="126">
        <v>9.5</v>
      </c>
      <c r="AT145" s="126">
        <v>4.0999999999999996</v>
      </c>
      <c r="AU145" s="126">
        <v>3.8</v>
      </c>
      <c r="AV145" s="134">
        <v>88</v>
      </c>
      <c r="AW145" s="134">
        <v>86</v>
      </c>
      <c r="AX145" s="135">
        <v>141</v>
      </c>
      <c r="AY145" s="135">
        <v>142</v>
      </c>
      <c r="AZ145" s="126">
        <v>1.8</v>
      </c>
      <c r="BA145" s="126">
        <v>2.1</v>
      </c>
      <c r="BB145" s="127">
        <v>106</v>
      </c>
      <c r="BC145" s="127">
        <v>101</v>
      </c>
      <c r="BD145" s="23">
        <f t="shared" ref="BD145:BE145" si="147">1.86*(AX145+AT145)+1.15*(AV145/18)+(AG145/6)+14</f>
        <v>295.50822222222223</v>
      </c>
      <c r="BE145" s="23">
        <f t="shared" si="147"/>
        <v>299.01577777777783</v>
      </c>
      <c r="BF145" s="37">
        <v>5.1100000000000003</v>
      </c>
      <c r="BG145" s="37">
        <v>4.8600000000000003</v>
      </c>
      <c r="BH145" s="40">
        <v>15.2</v>
      </c>
      <c r="BI145" s="40">
        <v>14.1</v>
      </c>
      <c r="BJ145" s="37">
        <v>44.5</v>
      </c>
      <c r="BK145" s="37">
        <v>43.2</v>
      </c>
      <c r="BL145" s="40">
        <v>87.1</v>
      </c>
      <c r="BM145" s="40">
        <v>88.3</v>
      </c>
      <c r="BN145" s="37">
        <v>29.8</v>
      </c>
      <c r="BO145" s="37">
        <v>28.8</v>
      </c>
      <c r="BP145" s="40">
        <v>34.200000000000003</v>
      </c>
      <c r="BQ145" s="40">
        <v>32.6</v>
      </c>
      <c r="BR145" s="37">
        <v>270</v>
      </c>
      <c r="BS145" s="37">
        <v>305</v>
      </c>
      <c r="BT145" s="111">
        <v>14.6</v>
      </c>
      <c r="BU145" s="40">
        <v>13.2</v>
      </c>
      <c r="BV145" s="37">
        <v>0.68</v>
      </c>
      <c r="BW145" s="37">
        <v>0.6</v>
      </c>
      <c r="BX145" s="111">
        <v>6.85</v>
      </c>
      <c r="BY145" s="111">
        <v>12.25</v>
      </c>
      <c r="BZ145" s="37">
        <v>55</v>
      </c>
      <c r="CA145" s="37">
        <v>69.8</v>
      </c>
      <c r="CB145" s="111">
        <v>31</v>
      </c>
      <c r="CC145" s="111">
        <v>22.2</v>
      </c>
      <c r="CD145" s="37">
        <v>12.2</v>
      </c>
      <c r="CE145" s="37">
        <v>7</v>
      </c>
      <c r="CF145" s="111">
        <v>0.9</v>
      </c>
      <c r="CG145" s="111">
        <v>0.9</v>
      </c>
      <c r="CH145" s="37">
        <v>0.9</v>
      </c>
      <c r="CI145" s="37">
        <v>0.1</v>
      </c>
      <c r="CJ145" s="2" t="b">
        <f t="shared" si="2"/>
        <v>0</v>
      </c>
      <c r="CK145" s="24" t="b">
        <f t="shared" si="122"/>
        <v>0</v>
      </c>
      <c r="CL145" s="4">
        <v>65.349999999999994</v>
      </c>
      <c r="CM145" s="70">
        <v>74.55</v>
      </c>
      <c r="CN145" s="25">
        <v>176.6</v>
      </c>
      <c r="CO145" s="4">
        <v>49.15</v>
      </c>
      <c r="CP145" s="25">
        <v>58</v>
      </c>
      <c r="CQ145" s="25">
        <v>56</v>
      </c>
      <c r="CR145" s="70">
        <v>13.42</v>
      </c>
      <c r="CS145" s="18"/>
      <c r="CT145" s="121"/>
      <c r="CU145" s="118"/>
      <c r="CV145" s="29"/>
      <c r="CW145" s="119"/>
      <c r="CX145" s="30"/>
      <c r="CY145" s="120"/>
      <c r="CZ145" s="31"/>
      <c r="DA145" s="31"/>
      <c r="DB145" s="32"/>
    </row>
    <row r="146" spans="1:106" ht="15.75" customHeight="1">
      <c r="A146" s="122"/>
      <c r="B146" s="122"/>
      <c r="C146" s="123">
        <v>3255</v>
      </c>
      <c r="D146" s="111">
        <v>28</v>
      </c>
      <c r="E146" s="111">
        <v>77</v>
      </c>
      <c r="F146" s="111">
        <v>1</v>
      </c>
      <c r="G146" s="17" t="s">
        <v>102</v>
      </c>
      <c r="H146" s="18" t="s">
        <v>98</v>
      </c>
      <c r="I146" s="19" t="s">
        <v>99</v>
      </c>
      <c r="J146" s="18" t="s">
        <v>133</v>
      </c>
      <c r="K146" s="19">
        <v>50</v>
      </c>
      <c r="L146" s="18">
        <v>50</v>
      </c>
      <c r="M146" s="125">
        <v>279</v>
      </c>
      <c r="N146" s="125">
        <v>1039</v>
      </c>
      <c r="O146" s="40">
        <v>0</v>
      </c>
      <c r="P146" s="40">
        <v>0</v>
      </c>
      <c r="Q146" s="126">
        <v>2.1</v>
      </c>
      <c r="R146" s="126">
        <v>1.7</v>
      </c>
      <c r="S146" s="127">
        <v>271</v>
      </c>
      <c r="T146" s="127">
        <v>378</v>
      </c>
      <c r="U146" s="109">
        <v>42</v>
      </c>
      <c r="V146" s="128">
        <v>69</v>
      </c>
      <c r="W146" s="129">
        <v>0</v>
      </c>
      <c r="X146" s="129">
        <v>0</v>
      </c>
      <c r="Y146" s="130">
        <v>0</v>
      </c>
      <c r="Z146" s="130">
        <v>0</v>
      </c>
      <c r="AA146" s="129">
        <v>0</v>
      </c>
      <c r="AB146" s="129">
        <v>0</v>
      </c>
      <c r="AC146" s="37">
        <v>4.2</v>
      </c>
      <c r="AD146" s="126">
        <v>5</v>
      </c>
      <c r="AE146" s="38">
        <v>119.3</v>
      </c>
      <c r="AF146" s="39">
        <v>119.3</v>
      </c>
      <c r="AG146" s="131">
        <v>42</v>
      </c>
      <c r="AH146" s="131">
        <v>50</v>
      </c>
      <c r="AI146" s="92">
        <v>0.9</v>
      </c>
      <c r="AJ146" s="92">
        <v>0.9</v>
      </c>
      <c r="AK146" s="92">
        <f t="shared" si="0"/>
        <v>0</v>
      </c>
      <c r="AL146" s="126">
        <v>4.5</v>
      </c>
      <c r="AM146" s="126">
        <v>4.0999999999999996</v>
      </c>
      <c r="AN146" s="133">
        <v>4.7</v>
      </c>
      <c r="AO146" s="133">
        <v>7.1</v>
      </c>
      <c r="AP146" s="127">
        <v>50</v>
      </c>
      <c r="AQ146" s="127">
        <v>65</v>
      </c>
      <c r="AR146" s="37">
        <v>9.1999999999999993</v>
      </c>
      <c r="AS146" s="126">
        <v>9.4</v>
      </c>
      <c r="AT146" s="126">
        <v>4.7</v>
      </c>
      <c r="AU146" s="126">
        <v>4.5</v>
      </c>
      <c r="AV146" s="134">
        <v>77</v>
      </c>
      <c r="AW146" s="134">
        <v>114</v>
      </c>
      <c r="AX146" s="135">
        <v>140</v>
      </c>
      <c r="AY146" s="135">
        <v>143</v>
      </c>
      <c r="AZ146" s="126">
        <v>2</v>
      </c>
      <c r="BA146" s="126">
        <v>2.2999999999999998</v>
      </c>
      <c r="BB146" s="127">
        <v>104</v>
      </c>
      <c r="BC146" s="127">
        <v>105</v>
      </c>
      <c r="BD146" s="23">
        <f t="shared" ref="BD146:BE146" si="148">1.86*(AX146+AT146)+1.15*(AV146/18)+(AG146/6)+14</f>
        <v>295.06144444444442</v>
      </c>
      <c r="BE146" s="23">
        <f t="shared" si="148"/>
        <v>303.9666666666667</v>
      </c>
      <c r="BF146" s="37">
        <v>4.43</v>
      </c>
      <c r="BG146" s="37">
        <v>4.43</v>
      </c>
      <c r="BH146" s="40">
        <v>13.2</v>
      </c>
      <c r="BI146" s="40">
        <v>13.1</v>
      </c>
      <c r="BJ146" s="37">
        <v>39.299999999999997</v>
      </c>
      <c r="BK146" s="37">
        <v>40.299999999999997</v>
      </c>
      <c r="BL146" s="40">
        <v>88.6</v>
      </c>
      <c r="BM146" s="40">
        <v>90.4</v>
      </c>
      <c r="BN146" s="37">
        <v>29.9</v>
      </c>
      <c r="BO146" s="37">
        <v>29.3</v>
      </c>
      <c r="BP146" s="40">
        <v>33.700000000000003</v>
      </c>
      <c r="BQ146" s="40">
        <v>32.5</v>
      </c>
      <c r="BR146" s="37">
        <v>347</v>
      </c>
      <c r="BS146" s="37">
        <v>297</v>
      </c>
      <c r="BT146" s="111">
        <v>14.4</v>
      </c>
      <c r="BU146" s="40">
        <v>13.8</v>
      </c>
      <c r="BV146" s="37">
        <v>0.48</v>
      </c>
      <c r="BW146" s="37">
        <v>0.37</v>
      </c>
      <c r="BX146" s="111">
        <v>4.6399999999999997</v>
      </c>
      <c r="BY146" s="111">
        <v>7.94</v>
      </c>
      <c r="BZ146" s="37">
        <v>52.5</v>
      </c>
      <c r="CA146" s="37">
        <v>71.2</v>
      </c>
      <c r="CB146" s="111">
        <v>37.4</v>
      </c>
      <c r="CC146" s="111">
        <v>21</v>
      </c>
      <c r="CD146" s="37">
        <v>8.4</v>
      </c>
      <c r="CE146" s="37">
        <v>7.7</v>
      </c>
      <c r="CF146" s="111">
        <v>0.2</v>
      </c>
      <c r="CG146" s="111">
        <v>0.01</v>
      </c>
      <c r="CH146" s="37">
        <v>1.5</v>
      </c>
      <c r="CI146" s="37">
        <v>0</v>
      </c>
      <c r="CJ146" s="2" t="b">
        <f t="shared" si="2"/>
        <v>0</v>
      </c>
      <c r="CK146" s="24" t="b">
        <f t="shared" si="122"/>
        <v>1</v>
      </c>
      <c r="CL146" s="4">
        <v>69.16</v>
      </c>
      <c r="CM146" s="70">
        <v>80.25</v>
      </c>
      <c r="CN146" s="25">
        <v>179</v>
      </c>
      <c r="CO146" s="4">
        <v>49.57</v>
      </c>
      <c r="CP146" s="25">
        <v>57</v>
      </c>
      <c r="CQ146" s="25">
        <v>52</v>
      </c>
      <c r="CR146" s="70">
        <v>11.51</v>
      </c>
      <c r="CS146" s="18"/>
      <c r="CT146" s="121"/>
      <c r="CU146" s="62"/>
      <c r="CV146" s="62"/>
      <c r="CW146" s="62"/>
      <c r="CX146" s="62"/>
      <c r="CY146" s="3"/>
      <c r="CZ146" s="3"/>
      <c r="DA146" s="3"/>
      <c r="DB146" s="3"/>
    </row>
    <row r="147" spans="1:106" ht="15.75" customHeight="1">
      <c r="A147" s="122"/>
      <c r="B147" s="122"/>
      <c r="C147" s="123">
        <v>3256</v>
      </c>
      <c r="D147" s="111">
        <v>29</v>
      </c>
      <c r="E147" s="111">
        <v>83</v>
      </c>
      <c r="F147" s="111">
        <v>1</v>
      </c>
      <c r="G147" s="17" t="s">
        <v>106</v>
      </c>
      <c r="H147" s="18" t="s">
        <v>110</v>
      </c>
      <c r="I147" s="19" t="s">
        <v>111</v>
      </c>
      <c r="J147" s="18" t="s">
        <v>132</v>
      </c>
      <c r="K147" s="19">
        <v>87.5</v>
      </c>
      <c r="L147" s="18">
        <v>12.5</v>
      </c>
      <c r="M147" s="125">
        <v>356</v>
      </c>
      <c r="N147" s="125">
        <v>435</v>
      </c>
      <c r="O147" s="40">
        <v>0</v>
      </c>
      <c r="P147" s="40">
        <v>0</v>
      </c>
      <c r="Q147" s="126">
        <v>1.4</v>
      </c>
      <c r="R147" s="126">
        <v>1.5</v>
      </c>
      <c r="S147" s="127">
        <v>261</v>
      </c>
      <c r="T147" s="127">
        <v>342</v>
      </c>
      <c r="U147" s="109">
        <v>44</v>
      </c>
      <c r="V147" s="128">
        <v>44</v>
      </c>
      <c r="W147" s="129">
        <v>0</v>
      </c>
      <c r="X147" s="129">
        <v>0</v>
      </c>
      <c r="Y147" s="130">
        <v>0</v>
      </c>
      <c r="Z147" s="130">
        <v>0</v>
      </c>
      <c r="AA147" s="129">
        <v>0</v>
      </c>
      <c r="AB147" s="129">
        <v>0</v>
      </c>
      <c r="AC147" s="37">
        <v>3.6</v>
      </c>
      <c r="AD147" s="126">
        <v>3.9</v>
      </c>
      <c r="AE147" s="38">
        <v>122.9</v>
      </c>
      <c r="AF147" s="39">
        <v>122.9</v>
      </c>
      <c r="AG147" s="131">
        <v>26</v>
      </c>
      <c r="AH147" s="131">
        <v>34</v>
      </c>
      <c r="AI147" s="92">
        <v>0.8</v>
      </c>
      <c r="AJ147" s="92">
        <v>0.7</v>
      </c>
      <c r="AK147" s="9">
        <f t="shared" si="0"/>
        <v>0</v>
      </c>
      <c r="AL147" s="126">
        <v>3.7</v>
      </c>
      <c r="AM147" s="126">
        <v>3.8</v>
      </c>
      <c r="AN147" s="133">
        <v>4.5</v>
      </c>
      <c r="AO147" s="133">
        <v>7.4</v>
      </c>
      <c r="AP147" s="127">
        <v>78</v>
      </c>
      <c r="AQ147" s="127">
        <v>45</v>
      </c>
      <c r="AR147" s="37">
        <v>10</v>
      </c>
      <c r="AS147" s="126">
        <v>9.1999999999999993</v>
      </c>
      <c r="AT147" s="126">
        <v>4.5</v>
      </c>
      <c r="AU147" s="126">
        <v>4.0999999999999996</v>
      </c>
      <c r="AV147" s="134">
        <v>93</v>
      </c>
      <c r="AW147" s="134">
        <v>85</v>
      </c>
      <c r="AX147" s="135">
        <v>141</v>
      </c>
      <c r="AY147" s="135">
        <v>143</v>
      </c>
      <c r="AZ147" s="126">
        <v>2.2999999999999998</v>
      </c>
      <c r="BA147" s="126">
        <v>2.4</v>
      </c>
      <c r="BB147" s="127">
        <v>102</v>
      </c>
      <c r="BC147" s="127">
        <v>104</v>
      </c>
      <c r="BD147" s="23">
        <f t="shared" ref="BD147:BE147" si="149">1.86*(AX147+AT147)+1.15*(AV147/18)+(AG147/6)+14</f>
        <v>294.90499999999997</v>
      </c>
      <c r="BE147" s="23">
        <f t="shared" si="149"/>
        <v>298.70322222222222</v>
      </c>
      <c r="BF147" s="37">
        <v>5.58</v>
      </c>
      <c r="BG147" s="37">
        <v>5.17</v>
      </c>
      <c r="BH147" s="40">
        <v>15</v>
      </c>
      <c r="BI147" s="40">
        <v>14</v>
      </c>
      <c r="BJ147" s="37">
        <v>44.6</v>
      </c>
      <c r="BK147" s="37">
        <v>42.1</v>
      </c>
      <c r="BL147" s="40">
        <v>80</v>
      </c>
      <c r="BM147" s="40">
        <v>80.400000000000006</v>
      </c>
      <c r="BN147" s="37">
        <v>26.9</v>
      </c>
      <c r="BO147" s="37">
        <v>26.7</v>
      </c>
      <c r="BP147" s="40">
        <v>33.6</v>
      </c>
      <c r="BQ147" s="40">
        <v>33.200000000000003</v>
      </c>
      <c r="BR147" s="37">
        <v>343</v>
      </c>
      <c r="BS147" s="37">
        <v>305</v>
      </c>
      <c r="BT147" s="111">
        <v>14</v>
      </c>
      <c r="BU147" s="40">
        <v>12.7</v>
      </c>
      <c r="BV147" s="37">
        <v>0.56000000000000005</v>
      </c>
      <c r="BW147" s="37">
        <v>0.41</v>
      </c>
      <c r="BX147" s="111">
        <v>5.12</v>
      </c>
      <c r="BY147" s="111">
        <v>6.4</v>
      </c>
      <c r="BZ147" s="37">
        <v>56.9</v>
      </c>
      <c r="CA147" s="37">
        <v>67.2</v>
      </c>
      <c r="CB147" s="111">
        <v>29.9</v>
      </c>
      <c r="CC147" s="111">
        <v>22.3</v>
      </c>
      <c r="CD147" s="37">
        <v>8.6999999999999993</v>
      </c>
      <c r="CE147" s="37">
        <v>9.4</v>
      </c>
      <c r="CF147" s="111">
        <v>3.3</v>
      </c>
      <c r="CG147" s="111">
        <v>0.7</v>
      </c>
      <c r="CH147" s="37">
        <v>1.2</v>
      </c>
      <c r="CI147" s="37">
        <v>0.4</v>
      </c>
      <c r="CJ147" s="2" t="b">
        <f t="shared" si="2"/>
        <v>0</v>
      </c>
      <c r="CK147" s="24" t="b">
        <f t="shared" si="122"/>
        <v>0</v>
      </c>
      <c r="CL147" s="4">
        <v>69.510000000000005</v>
      </c>
      <c r="CM147" s="70">
        <v>83.55</v>
      </c>
      <c r="CN147" s="25">
        <v>182.6</v>
      </c>
      <c r="CO147" s="4">
        <v>51.94</v>
      </c>
      <c r="CP147" s="25">
        <v>56</v>
      </c>
      <c r="CQ147" s="25">
        <v>52</v>
      </c>
      <c r="CR147" s="70">
        <v>14.36</v>
      </c>
      <c r="CS147" s="18"/>
      <c r="CT147" s="121"/>
      <c r="CU147" s="62"/>
      <c r="CV147" s="62"/>
      <c r="CW147" s="62"/>
      <c r="CX147" s="62"/>
      <c r="CY147" s="3"/>
      <c r="CZ147" s="3"/>
      <c r="DA147" s="3"/>
      <c r="DB147" s="3"/>
    </row>
    <row r="148" spans="1:106" ht="15.75" customHeight="1">
      <c r="A148" s="122"/>
      <c r="B148" s="122"/>
      <c r="C148" s="123">
        <v>3257</v>
      </c>
      <c r="D148" s="111">
        <v>28</v>
      </c>
      <c r="E148" s="111">
        <v>92</v>
      </c>
      <c r="F148" s="111">
        <v>2</v>
      </c>
      <c r="G148" s="17" t="s">
        <v>106</v>
      </c>
      <c r="H148" s="18" t="s">
        <v>110</v>
      </c>
      <c r="I148" s="19" t="s">
        <v>103</v>
      </c>
      <c r="J148" s="18" t="s">
        <v>132</v>
      </c>
      <c r="K148" s="19">
        <v>62.5</v>
      </c>
      <c r="L148" s="18">
        <v>37.5</v>
      </c>
      <c r="M148" s="125">
        <v>261</v>
      </c>
      <c r="N148" s="125">
        <v>760</v>
      </c>
      <c r="O148" s="40">
        <v>0</v>
      </c>
      <c r="P148" s="40">
        <v>0</v>
      </c>
      <c r="Q148" s="126">
        <v>2.1</v>
      </c>
      <c r="R148" s="126">
        <v>1.9</v>
      </c>
      <c r="S148" s="127">
        <v>254</v>
      </c>
      <c r="T148" s="127">
        <v>333</v>
      </c>
      <c r="U148" s="109">
        <v>53</v>
      </c>
      <c r="V148" s="128">
        <v>88</v>
      </c>
      <c r="W148" s="129">
        <v>0</v>
      </c>
      <c r="X148" s="129">
        <v>0</v>
      </c>
      <c r="Y148" s="130">
        <v>0</v>
      </c>
      <c r="Z148" s="130">
        <v>0</v>
      </c>
      <c r="AA148" s="129">
        <v>0</v>
      </c>
      <c r="AB148" s="129">
        <v>0</v>
      </c>
      <c r="AC148" s="37">
        <v>5.9</v>
      </c>
      <c r="AD148" s="126">
        <v>5.7</v>
      </c>
      <c r="AE148" s="38">
        <v>123.6</v>
      </c>
      <c r="AF148" s="39">
        <v>123.6</v>
      </c>
      <c r="AG148" s="131">
        <v>31</v>
      </c>
      <c r="AH148" s="131">
        <v>46</v>
      </c>
      <c r="AI148" s="92">
        <v>0.8</v>
      </c>
      <c r="AJ148" s="92">
        <v>0.9</v>
      </c>
      <c r="AK148" s="92">
        <f t="shared" si="0"/>
        <v>9.9999999999999978E-2</v>
      </c>
      <c r="AL148" s="126">
        <v>4.5</v>
      </c>
      <c r="AM148" s="126">
        <v>4</v>
      </c>
      <c r="AN148" s="133">
        <v>4.5</v>
      </c>
      <c r="AO148" s="133">
        <v>7.3</v>
      </c>
      <c r="AP148" s="127">
        <v>53</v>
      </c>
      <c r="AQ148" s="127">
        <v>65</v>
      </c>
      <c r="AR148" s="37">
        <v>9.3000000000000007</v>
      </c>
      <c r="AS148" s="126">
        <v>9.6</v>
      </c>
      <c r="AT148" s="126">
        <v>4.5</v>
      </c>
      <c r="AU148" s="126">
        <v>3.7</v>
      </c>
      <c r="AV148" s="134">
        <v>95</v>
      </c>
      <c r="AW148" s="134">
        <v>73</v>
      </c>
      <c r="AX148" s="135">
        <v>141</v>
      </c>
      <c r="AY148" s="135">
        <v>142</v>
      </c>
      <c r="AZ148" s="126">
        <v>1.9</v>
      </c>
      <c r="BA148" s="126">
        <v>2.1</v>
      </c>
      <c r="BB148" s="127">
        <v>105</v>
      </c>
      <c r="BC148" s="127">
        <v>104</v>
      </c>
      <c r="BD148" s="23">
        <f t="shared" ref="BD148:BE148" si="150">1.86*(AX148+AT148)+1.15*(AV148/18)+(AG148/6)+14</f>
        <v>295.86611111111114</v>
      </c>
      <c r="BE148" s="23">
        <f t="shared" si="150"/>
        <v>297.33255555555559</v>
      </c>
      <c r="BF148" s="37">
        <v>4.58</v>
      </c>
      <c r="BG148" s="37">
        <v>4.76</v>
      </c>
      <c r="BH148" s="40">
        <v>14.3</v>
      </c>
      <c r="BI148" s="40">
        <v>14.8</v>
      </c>
      <c r="BJ148" s="37">
        <v>42.2</v>
      </c>
      <c r="BK148" s="37">
        <v>45.4</v>
      </c>
      <c r="BL148" s="40">
        <v>92</v>
      </c>
      <c r="BM148" s="40">
        <v>94.9</v>
      </c>
      <c r="BN148" s="37">
        <v>31.3</v>
      </c>
      <c r="BO148" s="37">
        <v>30.9</v>
      </c>
      <c r="BP148" s="40">
        <v>34</v>
      </c>
      <c r="BQ148" s="40">
        <v>32.5</v>
      </c>
      <c r="BR148" s="37">
        <v>284</v>
      </c>
      <c r="BS148" s="37">
        <v>289</v>
      </c>
      <c r="BT148" s="111">
        <v>13.8</v>
      </c>
      <c r="BU148" s="40">
        <v>12.8</v>
      </c>
      <c r="BV148" s="37">
        <v>0.63</v>
      </c>
      <c r="BW148" s="37">
        <v>0.67</v>
      </c>
      <c r="BX148" s="111">
        <v>2.74</v>
      </c>
      <c r="BY148" s="111">
        <v>4.09</v>
      </c>
      <c r="BZ148" s="37">
        <v>20.6</v>
      </c>
      <c r="CA148" s="37">
        <v>41</v>
      </c>
      <c r="CB148" s="111">
        <v>57</v>
      </c>
      <c r="CC148" s="111">
        <v>45.8</v>
      </c>
      <c r="CD148" s="37">
        <v>11.1</v>
      </c>
      <c r="CE148" s="37">
        <v>8.3000000000000007</v>
      </c>
      <c r="CF148" s="111">
        <v>9.1</v>
      </c>
      <c r="CG148" s="111">
        <v>4</v>
      </c>
      <c r="CH148" s="37">
        <v>2.2000000000000002</v>
      </c>
      <c r="CI148" s="37">
        <v>0.9</v>
      </c>
      <c r="CJ148" s="2" t="b">
        <f t="shared" si="2"/>
        <v>0</v>
      </c>
      <c r="CK148" s="24" t="b">
        <f t="shared" si="122"/>
        <v>0</v>
      </c>
      <c r="CL148" s="4">
        <v>80.319999999999993</v>
      </c>
      <c r="CM148" s="70">
        <v>92.55</v>
      </c>
      <c r="CN148" s="25">
        <v>183.2</v>
      </c>
      <c r="CO148" s="4">
        <v>45.83</v>
      </c>
      <c r="CP148" s="25">
        <v>58</v>
      </c>
      <c r="CQ148" s="25">
        <v>62</v>
      </c>
      <c r="CR148" s="70">
        <v>14.36</v>
      </c>
      <c r="CS148" s="18"/>
      <c r="CT148" s="121"/>
      <c r="CU148" s="62"/>
      <c r="CV148" s="62"/>
      <c r="CW148" s="62"/>
      <c r="CX148" s="62"/>
      <c r="CY148" s="3"/>
      <c r="CZ148" s="3"/>
      <c r="DA148" s="3"/>
      <c r="DB148" s="3"/>
    </row>
    <row r="149" spans="1:106" ht="15.75" customHeight="1">
      <c r="A149" s="122"/>
      <c r="B149" s="122"/>
      <c r="C149" s="123">
        <v>3258</v>
      </c>
      <c r="D149" s="111">
        <v>26</v>
      </c>
      <c r="E149" s="111">
        <v>82</v>
      </c>
      <c r="F149" s="111">
        <v>1</v>
      </c>
      <c r="G149" s="17" t="s">
        <v>97</v>
      </c>
      <c r="H149" s="18" t="s">
        <v>98</v>
      </c>
      <c r="I149" s="19" t="s">
        <v>99</v>
      </c>
      <c r="J149" s="18" t="s">
        <v>134</v>
      </c>
      <c r="K149" s="19">
        <v>37.5</v>
      </c>
      <c r="L149" s="18">
        <v>62.5</v>
      </c>
      <c r="M149" s="125">
        <v>233</v>
      </c>
      <c r="N149" s="125">
        <v>812</v>
      </c>
      <c r="O149" s="40">
        <v>0</v>
      </c>
      <c r="P149" s="40">
        <v>0</v>
      </c>
      <c r="Q149" s="126">
        <v>3.5</v>
      </c>
      <c r="R149" s="126">
        <v>2.1</v>
      </c>
      <c r="S149" s="127">
        <v>241</v>
      </c>
      <c r="T149" s="127">
        <v>286</v>
      </c>
      <c r="U149" s="109">
        <v>40</v>
      </c>
      <c r="V149" s="128">
        <v>52</v>
      </c>
      <c r="W149" s="129">
        <v>0</v>
      </c>
      <c r="X149" s="129">
        <v>0</v>
      </c>
      <c r="Y149" s="130">
        <v>0</v>
      </c>
      <c r="Z149" s="130">
        <v>0</v>
      </c>
      <c r="AA149" s="129">
        <v>0</v>
      </c>
      <c r="AB149" s="129">
        <v>0</v>
      </c>
      <c r="AC149" s="37">
        <v>4.5</v>
      </c>
      <c r="AD149" s="126">
        <v>5.4</v>
      </c>
      <c r="AE149" s="38">
        <v>106.5</v>
      </c>
      <c r="AF149" s="39">
        <v>106.5</v>
      </c>
      <c r="AG149" s="131">
        <v>42</v>
      </c>
      <c r="AH149" s="131">
        <v>43</v>
      </c>
      <c r="AI149" s="92">
        <v>1</v>
      </c>
      <c r="AJ149" s="92">
        <v>1</v>
      </c>
      <c r="AK149" s="92">
        <f t="shared" si="0"/>
        <v>0</v>
      </c>
      <c r="AL149" s="126">
        <v>4.8</v>
      </c>
      <c r="AM149" s="126">
        <v>3.8</v>
      </c>
      <c r="AN149" s="133">
        <v>7.5</v>
      </c>
      <c r="AO149" s="133">
        <v>7.4</v>
      </c>
      <c r="AP149" s="127">
        <v>76</v>
      </c>
      <c r="AQ149" s="127">
        <v>99</v>
      </c>
      <c r="AR149" s="37">
        <v>10.1</v>
      </c>
      <c r="AS149" s="126">
        <v>9.6999999999999993</v>
      </c>
      <c r="AT149" s="126">
        <v>5</v>
      </c>
      <c r="AU149" s="126">
        <v>4</v>
      </c>
      <c r="AV149" s="134">
        <v>90</v>
      </c>
      <c r="AW149" s="134">
        <v>97</v>
      </c>
      <c r="AX149" s="135">
        <v>144</v>
      </c>
      <c r="AY149" s="135">
        <v>141</v>
      </c>
      <c r="AZ149" s="126">
        <v>2.2000000000000002</v>
      </c>
      <c r="BA149" s="126">
        <v>2.2000000000000002</v>
      </c>
      <c r="BB149" s="127">
        <v>104</v>
      </c>
      <c r="BC149" s="127">
        <v>105</v>
      </c>
      <c r="BD149" s="23">
        <f t="shared" ref="BD149:BE149" si="151">1.86*(AX149+AT149)+1.15*(AV149/18)+(AG149/6)+14</f>
        <v>303.89</v>
      </c>
      <c r="BE149" s="23">
        <f t="shared" si="151"/>
        <v>297.06388888888887</v>
      </c>
      <c r="BF149" s="37">
        <v>5.05</v>
      </c>
      <c r="BG149" s="37">
        <v>5.0199999999999996</v>
      </c>
      <c r="BH149" s="40">
        <v>15.8</v>
      </c>
      <c r="BI149" s="40">
        <v>15.7</v>
      </c>
      <c r="BJ149" s="37">
        <v>46.5</v>
      </c>
      <c r="BK149" s="37">
        <v>47.9</v>
      </c>
      <c r="BL149" s="40">
        <v>92.2</v>
      </c>
      <c r="BM149" s="40">
        <v>94.5</v>
      </c>
      <c r="BN149" s="37">
        <v>31.3</v>
      </c>
      <c r="BO149" s="37">
        <v>30.9</v>
      </c>
      <c r="BP149" s="40">
        <v>34</v>
      </c>
      <c r="BQ149" s="40">
        <v>32.799999999999997</v>
      </c>
      <c r="BR149" s="37">
        <v>342</v>
      </c>
      <c r="BS149" s="37">
        <v>308</v>
      </c>
      <c r="BT149" s="111">
        <v>14</v>
      </c>
      <c r="BU149" s="40">
        <v>12.9</v>
      </c>
      <c r="BV149" s="37">
        <v>0.39</v>
      </c>
      <c r="BW149" s="37">
        <v>0.3</v>
      </c>
      <c r="BX149" s="111">
        <v>7.67</v>
      </c>
      <c r="BY149" s="111">
        <v>10.57</v>
      </c>
      <c r="BZ149" s="37">
        <v>51</v>
      </c>
      <c r="CA149" s="37">
        <v>63.1</v>
      </c>
      <c r="CB149" s="111">
        <v>36.200000000000003</v>
      </c>
      <c r="CC149" s="111">
        <v>24.9</v>
      </c>
      <c r="CD149" s="37">
        <v>9.5</v>
      </c>
      <c r="CE149" s="37">
        <v>8.4</v>
      </c>
      <c r="CF149" s="111">
        <v>2.1</v>
      </c>
      <c r="CG149" s="111">
        <v>2.6</v>
      </c>
      <c r="CH149" s="37">
        <v>1.2</v>
      </c>
      <c r="CI149" s="37">
        <v>1</v>
      </c>
      <c r="CJ149" s="2" t="b">
        <f t="shared" si="2"/>
        <v>0</v>
      </c>
      <c r="CK149" s="24" t="b">
        <f t="shared" si="122"/>
        <v>0</v>
      </c>
      <c r="CL149" s="4">
        <v>73.78</v>
      </c>
      <c r="CM149" s="70">
        <v>87.05</v>
      </c>
      <c r="CN149" s="25">
        <v>173.3</v>
      </c>
      <c r="CO149" s="4">
        <v>46.36</v>
      </c>
      <c r="CP149" s="25">
        <v>50</v>
      </c>
      <c r="CQ149" s="25">
        <v>46</v>
      </c>
      <c r="CR149" s="70">
        <v>17.04</v>
      </c>
      <c r="CS149" s="18"/>
      <c r="CT149" s="141"/>
      <c r="CU149" s="62"/>
      <c r="CV149" s="62"/>
      <c r="CW149" s="62"/>
      <c r="CX149" s="62"/>
      <c r="CY149" s="3"/>
      <c r="CZ149" s="3"/>
      <c r="DA149" s="3"/>
      <c r="DB149" s="3"/>
    </row>
    <row r="150" spans="1:106" ht="15.75" customHeight="1">
      <c r="A150" s="122"/>
      <c r="B150" s="122"/>
      <c r="C150" s="123">
        <v>3259</v>
      </c>
      <c r="D150" s="111">
        <v>25</v>
      </c>
      <c r="E150" s="111">
        <v>68.7</v>
      </c>
      <c r="F150" s="111">
        <v>1</v>
      </c>
      <c r="G150" s="17" t="s">
        <v>102</v>
      </c>
      <c r="H150" s="18" t="s">
        <v>110</v>
      </c>
      <c r="I150" s="19" t="s">
        <v>99</v>
      </c>
      <c r="J150" s="18" t="s">
        <v>134</v>
      </c>
      <c r="K150" s="19">
        <v>75</v>
      </c>
      <c r="L150" s="18">
        <v>25</v>
      </c>
      <c r="M150" s="125">
        <v>322</v>
      </c>
      <c r="N150" s="125">
        <v>1486</v>
      </c>
      <c r="O150" s="40">
        <v>0</v>
      </c>
      <c r="P150" s="40">
        <v>0</v>
      </c>
      <c r="Q150" s="126">
        <v>1.8</v>
      </c>
      <c r="R150" s="126">
        <v>2.2999999999999998</v>
      </c>
      <c r="S150" s="127">
        <v>222</v>
      </c>
      <c r="T150" s="127">
        <v>377</v>
      </c>
      <c r="U150" s="109">
        <v>44</v>
      </c>
      <c r="V150" s="128">
        <v>140</v>
      </c>
      <c r="W150" s="129">
        <v>0</v>
      </c>
      <c r="X150" s="129">
        <v>0</v>
      </c>
      <c r="Y150" s="130">
        <v>0</v>
      </c>
      <c r="Z150" s="130">
        <v>0</v>
      </c>
      <c r="AA150" s="129">
        <v>0</v>
      </c>
      <c r="AB150" s="129">
        <v>0</v>
      </c>
      <c r="AC150" s="37">
        <v>4.7</v>
      </c>
      <c r="AD150" s="126">
        <v>6.3</v>
      </c>
      <c r="AE150" s="38">
        <v>95.5</v>
      </c>
      <c r="AF150" s="39">
        <v>86.1</v>
      </c>
      <c r="AG150" s="131">
        <v>36</v>
      </c>
      <c r="AH150" s="131">
        <v>56</v>
      </c>
      <c r="AI150" s="92">
        <v>1.1000000000000001</v>
      </c>
      <c r="AJ150" s="92">
        <v>1.2</v>
      </c>
      <c r="AK150" s="92">
        <f t="shared" si="0"/>
        <v>9.9999999999999867E-2</v>
      </c>
      <c r="AL150" s="126">
        <v>4.4000000000000004</v>
      </c>
      <c r="AM150" s="126">
        <v>3.9</v>
      </c>
      <c r="AN150" s="133">
        <v>6.5</v>
      </c>
      <c r="AO150" s="133">
        <v>7.2</v>
      </c>
      <c r="AP150" s="127">
        <v>62</v>
      </c>
      <c r="AQ150" s="127">
        <v>103</v>
      </c>
      <c r="AR150" s="37">
        <v>9.3000000000000007</v>
      </c>
      <c r="AS150" s="126">
        <v>10.199999999999999</v>
      </c>
      <c r="AT150" s="126">
        <v>4.3</v>
      </c>
      <c r="AU150" s="126">
        <v>4.7</v>
      </c>
      <c r="AV150" s="134">
        <v>85</v>
      </c>
      <c r="AW150" s="134">
        <v>121</v>
      </c>
      <c r="AX150" s="127">
        <v>0</v>
      </c>
      <c r="AY150" s="135">
        <v>157</v>
      </c>
      <c r="AZ150" s="126">
        <v>2</v>
      </c>
      <c r="BA150" s="126">
        <v>2.2999999999999998</v>
      </c>
      <c r="BB150" s="127">
        <v>0</v>
      </c>
      <c r="BC150" s="127">
        <v>120</v>
      </c>
      <c r="BD150" s="23">
        <f t="shared" ref="BD150:BE150" si="152">1.86*(AX150+AT150)+1.15*(AV150/18)+(AG150/6)+14</f>
        <v>33.428555555555555</v>
      </c>
      <c r="BE150" s="23">
        <f t="shared" si="152"/>
        <v>331.82588888888887</v>
      </c>
      <c r="BF150" s="37">
        <v>4.63</v>
      </c>
      <c r="BG150" s="37">
        <v>4.62</v>
      </c>
      <c r="BH150" s="40">
        <v>14.2</v>
      </c>
      <c r="BI150" s="40">
        <v>14.1</v>
      </c>
      <c r="BJ150" s="37">
        <v>41.3</v>
      </c>
      <c r="BK150" s="37">
        <v>43.2</v>
      </c>
      <c r="BL150" s="40">
        <v>89.2</v>
      </c>
      <c r="BM150" s="40">
        <v>92.5</v>
      </c>
      <c r="BN150" s="37">
        <v>30.7</v>
      </c>
      <c r="BO150" s="37">
        <v>30.2</v>
      </c>
      <c r="BP150" s="40">
        <v>34.5</v>
      </c>
      <c r="BQ150" s="40">
        <v>32.6</v>
      </c>
      <c r="BR150" s="37">
        <v>252</v>
      </c>
      <c r="BS150" s="37">
        <v>238</v>
      </c>
      <c r="BT150" s="111">
        <v>14.2</v>
      </c>
      <c r="BU150" s="40">
        <v>13.4</v>
      </c>
      <c r="BV150" s="37">
        <v>0.81</v>
      </c>
      <c r="BW150" s="37">
        <v>1.24</v>
      </c>
      <c r="BX150" s="111">
        <v>5.16</v>
      </c>
      <c r="BY150" s="111">
        <v>9.6999999999999993</v>
      </c>
      <c r="BZ150" s="37">
        <v>52</v>
      </c>
      <c r="CA150" s="37">
        <v>78.900000000000006</v>
      </c>
      <c r="CB150" s="111">
        <v>32</v>
      </c>
      <c r="CC150" s="111">
        <v>14.6</v>
      </c>
      <c r="CD150" s="37">
        <v>10.7</v>
      </c>
      <c r="CE150" s="37">
        <v>5.5</v>
      </c>
      <c r="CF150" s="111">
        <v>4.0999999999999996</v>
      </c>
      <c r="CG150" s="111">
        <v>0.8</v>
      </c>
      <c r="CH150" s="37">
        <v>1.2</v>
      </c>
      <c r="CI150" s="37">
        <v>0.2</v>
      </c>
      <c r="CJ150" s="2" t="b">
        <f t="shared" si="2"/>
        <v>0</v>
      </c>
      <c r="CK150" s="24" t="b">
        <f t="shared" si="122"/>
        <v>1</v>
      </c>
      <c r="CL150" s="4">
        <v>63.63</v>
      </c>
      <c r="CM150" s="70">
        <v>71.05</v>
      </c>
      <c r="CN150" s="25">
        <v>172.4</v>
      </c>
      <c r="CO150" s="4">
        <v>56.66</v>
      </c>
      <c r="CP150" s="25">
        <v>58</v>
      </c>
      <c r="CQ150" s="25">
        <v>44</v>
      </c>
      <c r="CR150" s="70">
        <v>6</v>
      </c>
      <c r="CS150" s="18"/>
      <c r="CT150" s="141"/>
      <c r="CU150" s="18"/>
      <c r="CV150" s="18"/>
      <c r="CW150" s="18"/>
      <c r="CX150" s="18"/>
      <c r="CY150" s="142"/>
      <c r="CZ150" s="143"/>
      <c r="DA150" s="143"/>
      <c r="DB150" s="143"/>
    </row>
    <row r="151" spans="1:106" ht="15.75" customHeight="1">
      <c r="A151" s="122"/>
      <c r="B151" s="122"/>
      <c r="C151" s="123">
        <v>3260</v>
      </c>
      <c r="D151" s="111">
        <v>25</v>
      </c>
      <c r="E151" s="111">
        <v>82</v>
      </c>
      <c r="F151" s="111">
        <v>1</v>
      </c>
      <c r="G151" s="17" t="s">
        <v>102</v>
      </c>
      <c r="H151" s="18" t="s">
        <v>98</v>
      </c>
      <c r="I151" s="19" t="s">
        <v>99</v>
      </c>
      <c r="J151" s="18" t="s">
        <v>132</v>
      </c>
      <c r="K151" s="19">
        <v>75</v>
      </c>
      <c r="L151" s="18">
        <v>25</v>
      </c>
      <c r="M151" s="125">
        <v>427</v>
      </c>
      <c r="N151" s="125">
        <v>0</v>
      </c>
      <c r="O151" s="40">
        <v>0</v>
      </c>
      <c r="P151" s="40">
        <v>0</v>
      </c>
      <c r="Q151" s="126">
        <v>2</v>
      </c>
      <c r="R151" s="126">
        <v>1.8</v>
      </c>
      <c r="S151" s="127">
        <v>279</v>
      </c>
      <c r="T151" s="127">
        <v>814</v>
      </c>
      <c r="U151" s="109">
        <v>63</v>
      </c>
      <c r="V151" s="128">
        <v>432</v>
      </c>
      <c r="W151" s="129">
        <v>0</v>
      </c>
      <c r="X151" s="129">
        <v>0</v>
      </c>
      <c r="Y151" s="130">
        <v>0</v>
      </c>
      <c r="Z151" s="130">
        <v>0</v>
      </c>
      <c r="AA151" s="129">
        <v>0</v>
      </c>
      <c r="AB151" s="129">
        <v>0</v>
      </c>
      <c r="AC151" s="37">
        <v>3.7</v>
      </c>
      <c r="AD151" s="126">
        <v>5.0999999999999996</v>
      </c>
      <c r="AE151" s="71">
        <v>107.1</v>
      </c>
      <c r="AF151" s="72">
        <v>95.5</v>
      </c>
      <c r="AG151" s="131">
        <v>53</v>
      </c>
      <c r="AH151" s="131">
        <v>66</v>
      </c>
      <c r="AI151" s="92">
        <v>1</v>
      </c>
      <c r="AJ151" s="92">
        <v>1.1000000000000001</v>
      </c>
      <c r="AK151" s="92">
        <f t="shared" si="0"/>
        <v>0.10000000000000009</v>
      </c>
      <c r="AL151" s="126">
        <v>3.7</v>
      </c>
      <c r="AM151" s="126">
        <v>3.8</v>
      </c>
      <c r="AN151" s="133">
        <v>4.0999999999999996</v>
      </c>
      <c r="AO151" s="133">
        <v>6.5</v>
      </c>
      <c r="AP151" s="127">
        <v>50</v>
      </c>
      <c r="AQ151" s="127">
        <v>46</v>
      </c>
      <c r="AR151" s="37">
        <v>9.1999999999999993</v>
      </c>
      <c r="AS151" s="126">
        <v>9.5</v>
      </c>
      <c r="AT151" s="126">
        <v>4.0999999999999996</v>
      </c>
      <c r="AU151" s="126">
        <v>4.4000000000000004</v>
      </c>
      <c r="AV151" s="134">
        <v>91</v>
      </c>
      <c r="AW151" s="134">
        <v>76</v>
      </c>
      <c r="AX151" s="127">
        <v>143</v>
      </c>
      <c r="AY151" s="127">
        <v>142</v>
      </c>
      <c r="AZ151" s="126">
        <v>1.9</v>
      </c>
      <c r="BA151" s="126">
        <v>2.4</v>
      </c>
      <c r="BB151" s="127">
        <v>107</v>
      </c>
      <c r="BC151" s="127">
        <v>104</v>
      </c>
      <c r="BD151" s="23">
        <f t="shared" ref="BD151:BE151" si="153">1.86*(AX151+AT151)+1.15*(AV151/18)+(AG151/6)+14</f>
        <v>302.25322222222218</v>
      </c>
      <c r="BE151" s="23">
        <f t="shared" si="153"/>
        <v>302.15955555555558</v>
      </c>
      <c r="BF151" s="37">
        <v>5.0199999999999996</v>
      </c>
      <c r="BG151" s="37">
        <v>4.91</v>
      </c>
      <c r="BH151" s="40">
        <v>13.8</v>
      </c>
      <c r="BI151" s="40">
        <v>13.5</v>
      </c>
      <c r="BJ151" s="37">
        <v>42.2</v>
      </c>
      <c r="BK151" s="37">
        <v>41.6</v>
      </c>
      <c r="BL151" s="40">
        <v>84.1</v>
      </c>
      <c r="BM151" s="40">
        <v>84.5</v>
      </c>
      <c r="BN151" s="37">
        <v>27.5</v>
      </c>
      <c r="BO151" s="37">
        <v>27.3</v>
      </c>
      <c r="BP151" s="40">
        <v>32.700000000000003</v>
      </c>
      <c r="BQ151" s="40">
        <v>32.4</v>
      </c>
      <c r="BR151" s="37">
        <v>303</v>
      </c>
      <c r="BS151" s="37">
        <v>350</v>
      </c>
      <c r="BT151" s="111">
        <v>14.3</v>
      </c>
      <c r="BU151" s="40">
        <v>13.5</v>
      </c>
      <c r="BV151" s="37">
        <v>0.44</v>
      </c>
      <c r="BW151" s="37">
        <v>0.83</v>
      </c>
      <c r="BX151" s="111">
        <v>4.25</v>
      </c>
      <c r="BY151" s="111">
        <v>9.4</v>
      </c>
      <c r="BZ151" s="37">
        <v>59.6</v>
      </c>
      <c r="CA151" s="37">
        <v>75.2</v>
      </c>
      <c r="CB151" s="111">
        <v>27.5</v>
      </c>
      <c r="CC151" s="111">
        <v>18</v>
      </c>
      <c r="CD151" s="37">
        <v>8.6999999999999993</v>
      </c>
      <c r="CE151" s="37">
        <v>6.4</v>
      </c>
      <c r="CF151" s="111">
        <v>3</v>
      </c>
      <c r="CG151" s="111">
        <v>0.4</v>
      </c>
      <c r="CH151" s="37">
        <v>1.2</v>
      </c>
      <c r="CI151" s="37">
        <v>0</v>
      </c>
      <c r="CJ151" s="2" t="b">
        <f t="shared" si="2"/>
        <v>0</v>
      </c>
      <c r="CK151" s="24" t="b">
        <f t="shared" si="122"/>
        <v>0</v>
      </c>
      <c r="CL151" s="4">
        <v>70.37</v>
      </c>
      <c r="CM151" s="70">
        <v>78.2</v>
      </c>
      <c r="CN151" s="25">
        <v>182.1</v>
      </c>
      <c r="CO151" s="4">
        <v>51.94</v>
      </c>
      <c r="CP151" s="25">
        <v>62</v>
      </c>
      <c r="CQ151" s="25">
        <v>65</v>
      </c>
      <c r="CR151" s="70">
        <v>7.67</v>
      </c>
      <c r="CS151" s="18"/>
      <c r="CT151" s="18"/>
      <c r="CU151" s="18"/>
      <c r="CV151" s="18"/>
      <c r="CW151" s="18"/>
      <c r="CX151" s="18"/>
      <c r="CY151" s="142"/>
      <c r="CZ151" s="143"/>
      <c r="DA151" s="143"/>
      <c r="DB151" s="143"/>
    </row>
    <row r="152" spans="1:106" ht="15.75" customHeight="1">
      <c r="A152" s="144"/>
      <c r="B152" s="144"/>
      <c r="C152" s="145" t="s">
        <v>135</v>
      </c>
      <c r="D152" s="146">
        <v>27</v>
      </c>
      <c r="E152" s="146">
        <v>71</v>
      </c>
      <c r="F152" s="40">
        <v>0</v>
      </c>
      <c r="G152" s="17" t="s">
        <v>106</v>
      </c>
      <c r="H152" s="18" t="s">
        <v>98</v>
      </c>
      <c r="I152" s="19" t="s">
        <v>99</v>
      </c>
      <c r="J152" s="18" t="s">
        <v>132</v>
      </c>
      <c r="K152" s="19">
        <v>62.5</v>
      </c>
      <c r="L152" s="18">
        <v>37.5</v>
      </c>
      <c r="M152" s="147">
        <v>534</v>
      </c>
      <c r="N152" s="125">
        <v>4743</v>
      </c>
      <c r="O152" s="40">
        <v>0</v>
      </c>
      <c r="P152" s="40">
        <v>0</v>
      </c>
      <c r="Q152" s="126">
        <v>3.1</v>
      </c>
      <c r="R152" s="37">
        <v>2</v>
      </c>
      <c r="S152" s="40">
        <v>324</v>
      </c>
      <c r="T152" s="40">
        <v>480</v>
      </c>
      <c r="U152" s="128">
        <v>63</v>
      </c>
      <c r="V152" s="128">
        <v>175</v>
      </c>
      <c r="W152" s="129">
        <v>0</v>
      </c>
      <c r="X152" s="129">
        <v>0</v>
      </c>
      <c r="Y152" s="130">
        <v>0</v>
      </c>
      <c r="Z152" s="130">
        <v>0</v>
      </c>
      <c r="AA152" s="129">
        <v>0</v>
      </c>
      <c r="AB152" s="129">
        <v>0</v>
      </c>
      <c r="AC152" s="37">
        <v>3.2</v>
      </c>
      <c r="AD152" s="37">
        <v>4.5999999999999996</v>
      </c>
      <c r="AE152" s="20">
        <v>124.4</v>
      </c>
      <c r="AF152" s="21">
        <v>94.4</v>
      </c>
      <c r="AG152" s="37">
        <v>51</v>
      </c>
      <c r="AH152" s="37">
        <v>70</v>
      </c>
      <c r="AI152" s="9">
        <v>0.8</v>
      </c>
      <c r="AJ152" s="9">
        <v>1.1000000000000001</v>
      </c>
      <c r="AK152" s="9">
        <f t="shared" si="0"/>
        <v>0.30000000000000004</v>
      </c>
      <c r="AL152" s="37">
        <v>4.0999999999999996</v>
      </c>
      <c r="AM152" s="37">
        <v>5.8</v>
      </c>
      <c r="AN152" s="40">
        <v>7.2</v>
      </c>
      <c r="AO152" s="40">
        <v>6.4</v>
      </c>
      <c r="AP152" s="40">
        <v>77</v>
      </c>
      <c r="AQ152" s="40">
        <v>13</v>
      </c>
      <c r="AR152" s="37">
        <v>11.3</v>
      </c>
      <c r="AS152" s="37">
        <v>10.7</v>
      </c>
      <c r="AT152" s="37">
        <v>4.5</v>
      </c>
      <c r="AU152" s="37">
        <v>4.0999999999999996</v>
      </c>
      <c r="AV152" s="148">
        <v>98</v>
      </c>
      <c r="AW152" s="148">
        <v>109</v>
      </c>
      <c r="AX152" s="40">
        <v>143</v>
      </c>
      <c r="AY152" s="40">
        <v>138</v>
      </c>
      <c r="AZ152" s="37">
        <v>2</v>
      </c>
      <c r="BA152" s="37">
        <v>2</v>
      </c>
      <c r="BB152" s="111">
        <v>105</v>
      </c>
      <c r="BC152" s="111">
        <v>97</v>
      </c>
      <c r="BD152" s="23">
        <f t="shared" ref="BD152:BE152" si="154">1.86*(AX152+AT152)+1.15*(AV152/18)+(AG152/6)+14</f>
        <v>303.11111111111114</v>
      </c>
      <c r="BE152" s="23">
        <f t="shared" si="154"/>
        <v>296.93655555555557</v>
      </c>
      <c r="BF152" s="37">
        <v>0</v>
      </c>
      <c r="BG152" s="37">
        <v>0</v>
      </c>
      <c r="BH152" s="40">
        <v>14.5</v>
      </c>
      <c r="BI152" s="40">
        <v>14.2</v>
      </c>
      <c r="BJ152" s="37">
        <v>45</v>
      </c>
      <c r="BK152" s="37">
        <v>44.1</v>
      </c>
      <c r="BL152" s="40">
        <v>79.3</v>
      </c>
      <c r="BM152" s="40">
        <v>80.400000000000006</v>
      </c>
      <c r="BN152" s="37">
        <v>25.6</v>
      </c>
      <c r="BO152" s="37">
        <v>25.9</v>
      </c>
      <c r="BP152" s="111">
        <v>32.299999999999997</v>
      </c>
      <c r="BQ152" s="111">
        <v>32.200000000000003</v>
      </c>
      <c r="BR152" s="37">
        <v>363</v>
      </c>
      <c r="BS152" s="37">
        <v>399</v>
      </c>
      <c r="BT152" s="40">
        <v>13.9</v>
      </c>
      <c r="BU152" s="40">
        <v>14</v>
      </c>
      <c r="BV152" s="37">
        <v>0.79</v>
      </c>
      <c r="BW152" s="37">
        <v>0.76</v>
      </c>
      <c r="BX152" s="40">
        <v>7.77</v>
      </c>
      <c r="BY152" s="40">
        <v>15.94</v>
      </c>
      <c r="BZ152" s="37">
        <v>61.8</v>
      </c>
      <c r="CA152" s="37">
        <v>11.59</v>
      </c>
      <c r="CB152" s="111">
        <v>61.8</v>
      </c>
      <c r="CC152" s="111">
        <v>11.59</v>
      </c>
      <c r="CD152" s="37">
        <v>10.8</v>
      </c>
      <c r="CE152" s="37">
        <v>1.73</v>
      </c>
      <c r="CF152" s="40">
        <v>1.5</v>
      </c>
      <c r="CG152" s="40">
        <v>0.05</v>
      </c>
      <c r="CH152" s="37">
        <v>1.3</v>
      </c>
      <c r="CI152" s="37">
        <v>0.06</v>
      </c>
      <c r="CJ152" s="2" t="b">
        <f t="shared" si="2"/>
        <v>1</v>
      </c>
      <c r="CK152" s="24" t="b">
        <f t="shared" si="122"/>
        <v>1</v>
      </c>
      <c r="CL152" s="4">
        <v>69.680000000000007</v>
      </c>
      <c r="CM152" s="70">
        <v>77.3</v>
      </c>
      <c r="CN152" s="25">
        <v>170.3</v>
      </c>
      <c r="CO152" s="4">
        <v>49.62</v>
      </c>
      <c r="CP152" s="25">
        <v>50</v>
      </c>
      <c r="CQ152" s="25">
        <v>52</v>
      </c>
      <c r="CR152" s="26">
        <v>10.58</v>
      </c>
      <c r="CS152" s="118"/>
      <c r="CT152" s="149"/>
      <c r="CU152" s="62"/>
      <c r="CV152" s="62"/>
      <c r="CW152" s="62"/>
      <c r="CX152" s="62"/>
      <c r="CY152" s="143"/>
      <c r="CZ152" s="143"/>
      <c r="DA152" s="143"/>
      <c r="DB152" s="143"/>
    </row>
    <row r="153" spans="1:106" ht="15.75" customHeight="1">
      <c r="A153" s="144"/>
      <c r="B153" s="144"/>
      <c r="C153" s="150" t="s">
        <v>136</v>
      </c>
      <c r="D153" s="146">
        <v>24</v>
      </c>
      <c r="E153" s="146">
        <v>77</v>
      </c>
      <c r="F153" s="40">
        <v>0</v>
      </c>
      <c r="G153" s="17" t="s">
        <v>106</v>
      </c>
      <c r="H153" s="18" t="s">
        <v>107</v>
      </c>
      <c r="I153" s="19" t="s">
        <v>103</v>
      </c>
      <c r="J153" s="18" t="s">
        <v>133</v>
      </c>
      <c r="K153" s="19">
        <v>12.5</v>
      </c>
      <c r="L153" s="18">
        <v>87.5</v>
      </c>
      <c r="M153" s="147">
        <v>446</v>
      </c>
      <c r="N153" s="125">
        <v>885</v>
      </c>
      <c r="O153" s="40">
        <v>0</v>
      </c>
      <c r="P153" s="40">
        <v>0</v>
      </c>
      <c r="Q153" s="126">
        <v>3.4</v>
      </c>
      <c r="R153" s="37">
        <v>2</v>
      </c>
      <c r="S153" s="40">
        <v>226</v>
      </c>
      <c r="T153" s="40">
        <v>267</v>
      </c>
      <c r="U153" s="128">
        <v>44</v>
      </c>
      <c r="V153" s="128">
        <v>70</v>
      </c>
      <c r="W153" s="129">
        <v>0</v>
      </c>
      <c r="X153" s="129">
        <v>0</v>
      </c>
      <c r="Y153" s="130">
        <v>0</v>
      </c>
      <c r="Z153" s="130">
        <v>0</v>
      </c>
      <c r="AA153" s="129">
        <v>0</v>
      </c>
      <c r="AB153" s="129">
        <v>0</v>
      </c>
      <c r="AC153" s="37">
        <v>4.5</v>
      </c>
      <c r="AD153" s="37">
        <v>5.3</v>
      </c>
      <c r="AE153" s="38">
        <v>122.3</v>
      </c>
      <c r="AF153" s="39">
        <v>96.1</v>
      </c>
      <c r="AG153" s="37">
        <v>58</v>
      </c>
      <c r="AH153" s="37">
        <v>58</v>
      </c>
      <c r="AI153" s="9">
        <v>0.9</v>
      </c>
      <c r="AJ153" s="9">
        <v>1.1000000000000001</v>
      </c>
      <c r="AK153" s="9">
        <f t="shared" si="0"/>
        <v>0.20000000000000007</v>
      </c>
      <c r="AL153" s="37">
        <v>3.9</v>
      </c>
      <c r="AM153" s="37">
        <v>4.5999999999999996</v>
      </c>
      <c r="AN153" s="40">
        <v>6.9</v>
      </c>
      <c r="AO153" s="40">
        <v>6.5</v>
      </c>
      <c r="AP153" s="40">
        <v>138</v>
      </c>
      <c r="AQ153" s="40">
        <v>19</v>
      </c>
      <c r="AR153" s="126">
        <v>12</v>
      </c>
      <c r="AS153" s="126">
        <v>9.3000000000000007</v>
      </c>
      <c r="AT153" s="37">
        <v>4.5</v>
      </c>
      <c r="AU153" s="37">
        <v>3.9</v>
      </c>
      <c r="AV153" s="148">
        <v>118</v>
      </c>
      <c r="AW153" s="148">
        <v>97</v>
      </c>
      <c r="AX153" s="40">
        <v>142</v>
      </c>
      <c r="AY153" s="40">
        <v>139</v>
      </c>
      <c r="AZ153" s="126">
        <v>2.7</v>
      </c>
      <c r="BA153" s="126">
        <v>1.8</v>
      </c>
      <c r="BB153" s="25">
        <v>118</v>
      </c>
      <c r="BC153" s="135">
        <v>98</v>
      </c>
      <c r="BD153" s="23">
        <f t="shared" ref="BD153:BE153" si="155">1.86*(AX153+AT153)+1.15*(AV153/18)+(AG153/6)+14</f>
        <v>303.69555555555559</v>
      </c>
      <c r="BE153" s="23">
        <f t="shared" si="155"/>
        <v>295.65788888888892</v>
      </c>
      <c r="BF153" s="37">
        <v>0</v>
      </c>
      <c r="BG153" s="37">
        <v>0</v>
      </c>
      <c r="BH153" s="40">
        <v>14.2</v>
      </c>
      <c r="BI153" s="40">
        <v>13.1</v>
      </c>
      <c r="BJ153" s="37">
        <v>44.3</v>
      </c>
      <c r="BK153" s="37">
        <v>39</v>
      </c>
      <c r="BL153" s="40">
        <v>96.5</v>
      </c>
      <c r="BM153" s="40">
        <v>95.8</v>
      </c>
      <c r="BN153" s="37">
        <v>30.9</v>
      </c>
      <c r="BO153" s="37">
        <v>32.200000000000003</v>
      </c>
      <c r="BP153" s="111">
        <v>32</v>
      </c>
      <c r="BQ153" s="111">
        <v>33.700000000000003</v>
      </c>
      <c r="BR153" s="37">
        <v>285</v>
      </c>
      <c r="BS153" s="37">
        <v>248</v>
      </c>
      <c r="BT153" s="40">
        <v>13.4</v>
      </c>
      <c r="BU153" s="40">
        <v>14.3</v>
      </c>
      <c r="BV153" s="37">
        <v>1.21</v>
      </c>
      <c r="BW153" s="37">
        <v>0.94</v>
      </c>
      <c r="BX153" s="40">
        <v>7.26</v>
      </c>
      <c r="BY153" s="40">
        <v>7.35</v>
      </c>
      <c r="BZ153" s="37">
        <v>64</v>
      </c>
      <c r="CA153" s="37">
        <v>5.78</v>
      </c>
      <c r="CB153" s="111">
        <v>64</v>
      </c>
      <c r="CC153" s="111">
        <v>5.78</v>
      </c>
      <c r="CD153" s="37">
        <v>8.6</v>
      </c>
      <c r="CE153" s="37">
        <v>0.66</v>
      </c>
      <c r="CF153" s="40">
        <v>1.4</v>
      </c>
      <c r="CG153" s="40">
        <v>0.01</v>
      </c>
      <c r="CH153" s="37">
        <v>0.7</v>
      </c>
      <c r="CI153" s="37">
        <v>0.03</v>
      </c>
      <c r="CJ153" s="2" t="b">
        <f t="shared" si="2"/>
        <v>0</v>
      </c>
      <c r="CK153" s="24" t="b">
        <f t="shared" si="122"/>
        <v>0</v>
      </c>
      <c r="CL153" s="4">
        <v>69.89</v>
      </c>
      <c r="CM153" s="70">
        <v>77.599999999999994</v>
      </c>
      <c r="CN153" s="25">
        <v>178</v>
      </c>
      <c r="CO153" s="4">
        <v>53.68</v>
      </c>
      <c r="CP153" s="25">
        <v>51</v>
      </c>
      <c r="CQ153" s="25">
        <v>51</v>
      </c>
      <c r="CR153" s="70">
        <v>8.86</v>
      </c>
      <c r="CS153" s="29"/>
      <c r="CT153" s="29"/>
      <c r="CU153" s="62"/>
      <c r="CV153" s="29"/>
      <c r="CW153" s="29"/>
      <c r="CX153" s="29"/>
      <c r="CY153" s="85"/>
      <c r="CZ153" s="85"/>
      <c r="DA153" s="85"/>
      <c r="DB153" s="85"/>
    </row>
    <row r="154" spans="1:106" ht="15.75" customHeight="1">
      <c r="A154" s="144"/>
      <c r="B154" s="144"/>
      <c r="C154" s="150" t="s">
        <v>137</v>
      </c>
      <c r="D154" s="146">
        <v>24</v>
      </c>
      <c r="E154" s="146">
        <v>70</v>
      </c>
      <c r="F154" s="40">
        <v>0</v>
      </c>
      <c r="G154" s="17" t="s">
        <v>97</v>
      </c>
      <c r="H154" s="18" t="s">
        <v>110</v>
      </c>
      <c r="I154" s="19" t="s">
        <v>103</v>
      </c>
      <c r="J154" s="18" t="s">
        <v>133</v>
      </c>
      <c r="K154" s="19">
        <v>25</v>
      </c>
      <c r="L154" s="18">
        <v>75</v>
      </c>
      <c r="M154" s="147">
        <v>1253</v>
      </c>
      <c r="N154" s="125">
        <v>1253</v>
      </c>
      <c r="O154" s="40">
        <v>0</v>
      </c>
      <c r="P154" s="40">
        <v>0</v>
      </c>
      <c r="Q154" s="126">
        <v>3.3</v>
      </c>
      <c r="R154" s="37">
        <v>3.9</v>
      </c>
      <c r="S154" s="40">
        <v>262</v>
      </c>
      <c r="T154" s="40">
        <v>371</v>
      </c>
      <c r="U154" s="128">
        <v>61</v>
      </c>
      <c r="V154" s="128">
        <v>84</v>
      </c>
      <c r="W154" s="129">
        <v>0</v>
      </c>
      <c r="X154" s="129">
        <v>0</v>
      </c>
      <c r="Y154" s="130">
        <v>0</v>
      </c>
      <c r="Z154" s="130">
        <v>0</v>
      </c>
      <c r="AA154" s="129">
        <v>0</v>
      </c>
      <c r="AB154" s="129">
        <v>0</v>
      </c>
      <c r="AC154" s="37">
        <v>3.3</v>
      </c>
      <c r="AD154" s="37">
        <v>5.4</v>
      </c>
      <c r="AE154" s="38">
        <v>78.7</v>
      </c>
      <c r="AF154" s="39">
        <v>78.7</v>
      </c>
      <c r="AG154" s="37">
        <v>60</v>
      </c>
      <c r="AH154" s="37">
        <v>60</v>
      </c>
      <c r="AI154" s="9">
        <v>1.3</v>
      </c>
      <c r="AJ154" s="9">
        <v>1.3</v>
      </c>
      <c r="AK154" s="9">
        <f t="shared" si="0"/>
        <v>0</v>
      </c>
      <c r="AL154" s="37">
        <v>6.3</v>
      </c>
      <c r="AM154" s="37">
        <v>6.3</v>
      </c>
      <c r="AN154" s="40">
        <v>8.1</v>
      </c>
      <c r="AO154" s="40">
        <v>7.7</v>
      </c>
      <c r="AP154" s="40">
        <v>59</v>
      </c>
      <c r="AQ154" s="40">
        <v>21</v>
      </c>
      <c r="AR154" s="126">
        <v>12.8</v>
      </c>
      <c r="AS154" s="126">
        <v>12.6</v>
      </c>
      <c r="AT154" s="37">
        <v>4.5999999999999996</v>
      </c>
      <c r="AU154" s="37">
        <v>4.5999999999999996</v>
      </c>
      <c r="AV154" s="148">
        <v>82</v>
      </c>
      <c r="AW154" s="148">
        <v>82</v>
      </c>
      <c r="AX154" s="40">
        <v>141</v>
      </c>
      <c r="AY154" s="40">
        <v>141</v>
      </c>
      <c r="AZ154" s="126">
        <v>2.6</v>
      </c>
      <c r="BA154" s="126">
        <v>2.6</v>
      </c>
      <c r="BB154" s="25">
        <v>111</v>
      </c>
      <c r="BC154" s="135">
        <v>113</v>
      </c>
      <c r="BD154" s="23">
        <f t="shared" ref="BD154:BE154" si="156">1.86*(AX154+AT154)+1.15*(AV154/18)+(AG154/6)+14</f>
        <v>300.05488888888891</v>
      </c>
      <c r="BE154" s="23">
        <f t="shared" si="156"/>
        <v>300.05488888888891</v>
      </c>
      <c r="BF154" s="37">
        <v>0</v>
      </c>
      <c r="BG154" s="37">
        <v>0</v>
      </c>
      <c r="BH154" s="40">
        <v>14.7</v>
      </c>
      <c r="BI154" s="40">
        <v>14.1</v>
      </c>
      <c r="BJ154" s="37">
        <v>44.4</v>
      </c>
      <c r="BK154" s="37">
        <v>43.3</v>
      </c>
      <c r="BL154" s="40">
        <v>81.5</v>
      </c>
      <c r="BM154" s="40">
        <v>83.5</v>
      </c>
      <c r="BN154" s="37">
        <v>27.1</v>
      </c>
      <c r="BO154" s="37">
        <v>27.2</v>
      </c>
      <c r="BP154" s="111">
        <v>33.200000000000003</v>
      </c>
      <c r="BQ154" s="111">
        <v>32.6</v>
      </c>
      <c r="BR154" s="37">
        <v>424</v>
      </c>
      <c r="BS154" s="37">
        <v>483</v>
      </c>
      <c r="BT154" s="111">
        <v>13</v>
      </c>
      <c r="BU154" s="111">
        <v>13.9</v>
      </c>
      <c r="BV154" s="37">
        <v>1.24</v>
      </c>
      <c r="BW154" s="37">
        <v>1.1299999999999999</v>
      </c>
      <c r="BX154" s="40">
        <v>11.27</v>
      </c>
      <c r="BY154" s="40">
        <v>16.54</v>
      </c>
      <c r="BZ154" s="37">
        <v>67.2</v>
      </c>
      <c r="CA154" s="37">
        <v>12.83</v>
      </c>
      <c r="CB154" s="111">
        <v>67.2</v>
      </c>
      <c r="CC154" s="111">
        <v>12.83</v>
      </c>
      <c r="CD154" s="37">
        <v>8.4</v>
      </c>
      <c r="CE154" s="37">
        <v>1.21</v>
      </c>
      <c r="CF154" s="40">
        <v>2.2000000000000002</v>
      </c>
      <c r="CG154" s="40">
        <v>0.09</v>
      </c>
      <c r="CH154" s="37">
        <v>0.6</v>
      </c>
      <c r="CI154" s="37">
        <v>7.0000000000000007E-2</v>
      </c>
      <c r="CJ154" s="2" t="b">
        <f t="shared" si="2"/>
        <v>0</v>
      </c>
      <c r="CK154" s="24" t="b">
        <f t="shared" si="122"/>
        <v>1</v>
      </c>
      <c r="CL154" s="4">
        <v>64.489999999999995</v>
      </c>
      <c r="CM154" s="70">
        <v>71.900000000000006</v>
      </c>
      <c r="CN154" s="25">
        <v>173.5</v>
      </c>
      <c r="CO154" s="4">
        <v>55.35</v>
      </c>
      <c r="CP154" s="25">
        <v>54</v>
      </c>
      <c r="CQ154" s="25">
        <v>56</v>
      </c>
      <c r="CR154" s="70">
        <v>7.87</v>
      </c>
      <c r="CS154" s="29"/>
      <c r="CT154" s="29"/>
      <c r="CU154" s="29"/>
      <c r="CV154" s="29"/>
      <c r="CW154" s="29"/>
      <c r="CX154" s="29"/>
      <c r="CY154" s="85"/>
      <c r="CZ154" s="85"/>
      <c r="DA154" s="85"/>
      <c r="DB154" s="85"/>
    </row>
    <row r="155" spans="1:106" ht="15.75" customHeight="1">
      <c r="A155" s="144"/>
      <c r="B155" s="144"/>
      <c r="C155" s="150" t="s">
        <v>138</v>
      </c>
      <c r="D155" s="146">
        <v>24</v>
      </c>
      <c r="E155" s="111">
        <v>0</v>
      </c>
      <c r="F155" s="40">
        <v>0</v>
      </c>
      <c r="G155" s="17" t="s">
        <v>106</v>
      </c>
      <c r="H155" s="18" t="s">
        <v>110</v>
      </c>
      <c r="I155" s="19" t="s">
        <v>111</v>
      </c>
      <c r="J155" s="18" t="s">
        <v>134</v>
      </c>
      <c r="K155" s="19">
        <v>75</v>
      </c>
      <c r="L155" s="18">
        <v>25</v>
      </c>
      <c r="M155" s="147">
        <v>383</v>
      </c>
      <c r="N155" s="125">
        <v>3195</v>
      </c>
      <c r="O155" s="40">
        <v>0</v>
      </c>
      <c r="P155" s="40">
        <v>0</v>
      </c>
      <c r="Q155" s="126">
        <v>2.7</v>
      </c>
      <c r="R155" s="37">
        <v>3.2</v>
      </c>
      <c r="S155" s="40">
        <v>315</v>
      </c>
      <c r="T155" s="40">
        <v>345</v>
      </c>
      <c r="U155" s="128">
        <v>100</v>
      </c>
      <c r="V155" s="128">
        <v>167</v>
      </c>
      <c r="W155" s="129">
        <v>0</v>
      </c>
      <c r="X155" s="129">
        <v>0</v>
      </c>
      <c r="Y155" s="130">
        <v>0</v>
      </c>
      <c r="Z155" s="130">
        <v>0</v>
      </c>
      <c r="AA155" s="129">
        <v>0</v>
      </c>
      <c r="AB155" s="129">
        <v>0</v>
      </c>
      <c r="AC155" s="37">
        <v>5.7</v>
      </c>
      <c r="AD155" s="37">
        <v>5.4</v>
      </c>
      <c r="AE155" s="38">
        <v>107.8</v>
      </c>
      <c r="AF155" s="39">
        <v>122.3</v>
      </c>
      <c r="AG155" s="37">
        <v>48</v>
      </c>
      <c r="AH155" s="37">
        <v>61</v>
      </c>
      <c r="AI155" s="9">
        <v>1</v>
      </c>
      <c r="AJ155" s="9">
        <v>0.9</v>
      </c>
      <c r="AK155" s="9">
        <f t="shared" si="0"/>
        <v>0</v>
      </c>
      <c r="AL155" s="37">
        <v>4.3</v>
      </c>
      <c r="AM155" s="37">
        <v>5.0999999999999996</v>
      </c>
      <c r="AN155" s="40">
        <v>8</v>
      </c>
      <c r="AO155" s="40">
        <v>7.3</v>
      </c>
      <c r="AP155" s="40">
        <v>108</v>
      </c>
      <c r="AQ155" s="40">
        <v>50</v>
      </c>
      <c r="AR155" s="126">
        <v>13.9</v>
      </c>
      <c r="AS155" s="126">
        <v>13.6</v>
      </c>
      <c r="AT155" s="37">
        <v>4.5999999999999996</v>
      </c>
      <c r="AU155" s="37">
        <v>4.5</v>
      </c>
      <c r="AV155" s="148">
        <v>107</v>
      </c>
      <c r="AW155" s="148">
        <v>98</v>
      </c>
      <c r="AX155" s="40">
        <v>139</v>
      </c>
      <c r="AY155" s="40">
        <v>138</v>
      </c>
      <c r="AZ155" s="126">
        <v>2.2999999999999998</v>
      </c>
      <c r="BA155" s="126">
        <v>2.4</v>
      </c>
      <c r="BB155" s="25">
        <v>127</v>
      </c>
      <c r="BC155" s="135">
        <v>127</v>
      </c>
      <c r="BD155" s="23">
        <f t="shared" ref="BD155:BE155" si="157">1.86*(AX155+AT155)+1.15*(AV155/18)+(AG155/6)+14</f>
        <v>295.93211111111111</v>
      </c>
      <c r="BE155" s="23">
        <f t="shared" si="157"/>
        <v>295.47777777777782</v>
      </c>
      <c r="BF155" s="37">
        <v>0</v>
      </c>
      <c r="BG155" s="37">
        <v>0</v>
      </c>
      <c r="BH155" s="40">
        <v>13.2</v>
      </c>
      <c r="BI155" s="40">
        <v>12</v>
      </c>
      <c r="BJ155" s="37">
        <v>40.6</v>
      </c>
      <c r="BK155" s="37">
        <v>35.9</v>
      </c>
      <c r="BL155" s="40">
        <v>88.2</v>
      </c>
      <c r="BM155" s="40">
        <v>88.6</v>
      </c>
      <c r="BN155" s="37">
        <v>28.8</v>
      </c>
      <c r="BO155" s="37">
        <v>29.5</v>
      </c>
      <c r="BP155" s="111">
        <v>32.6</v>
      </c>
      <c r="BQ155" s="111">
        <v>33.299999999999997</v>
      </c>
      <c r="BR155" s="37">
        <v>344</v>
      </c>
      <c r="BS155" s="37">
        <v>343</v>
      </c>
      <c r="BT155" s="111">
        <v>12.9</v>
      </c>
      <c r="BU155" s="111">
        <v>14</v>
      </c>
      <c r="BV155" s="37">
        <v>0.46</v>
      </c>
      <c r="BW155" s="37">
        <v>0.7</v>
      </c>
      <c r="BX155" s="40">
        <v>9.27</v>
      </c>
      <c r="BY155" s="40">
        <v>15.25</v>
      </c>
      <c r="BZ155" s="37">
        <v>63.7</v>
      </c>
      <c r="CA155" s="37">
        <v>11.29</v>
      </c>
      <c r="CB155" s="111">
        <v>63.7</v>
      </c>
      <c r="CC155" s="111">
        <v>11.29</v>
      </c>
      <c r="CD155" s="37">
        <v>14.8</v>
      </c>
      <c r="CE155" s="37">
        <v>1.06</v>
      </c>
      <c r="CF155" s="40">
        <v>0.8</v>
      </c>
      <c r="CG155" s="40">
        <v>0.04</v>
      </c>
      <c r="CH155" s="37">
        <v>0.5</v>
      </c>
      <c r="CI155" s="37">
        <v>7.0000000000000007E-2</v>
      </c>
      <c r="CJ155" s="2" t="b">
        <f t="shared" si="2"/>
        <v>0</v>
      </c>
      <c r="CK155" s="24" t="b">
        <f t="shared" si="122"/>
        <v>1</v>
      </c>
      <c r="CL155" s="4">
        <v>77.19</v>
      </c>
      <c r="CM155" s="70">
        <v>84.45</v>
      </c>
      <c r="CN155" s="25">
        <v>187</v>
      </c>
      <c r="CO155" s="4">
        <v>0</v>
      </c>
      <c r="CP155" s="25">
        <v>48</v>
      </c>
      <c r="CQ155" s="25">
        <v>52</v>
      </c>
      <c r="CR155" s="70">
        <v>8.43</v>
      </c>
      <c r="CS155" s="29"/>
      <c r="CT155" s="29"/>
      <c r="CU155" s="29"/>
      <c r="CV155" s="29"/>
      <c r="CW155" s="29"/>
      <c r="CX155" s="29"/>
      <c r="CY155" s="85"/>
      <c r="CZ155" s="85"/>
      <c r="DA155" s="85"/>
      <c r="DB155" s="85"/>
    </row>
    <row r="156" spans="1:106" ht="15.75" customHeight="1">
      <c r="A156" s="144"/>
      <c r="B156" s="144"/>
      <c r="C156" s="150" t="s">
        <v>139</v>
      </c>
      <c r="D156" s="146">
        <v>27</v>
      </c>
      <c r="E156" s="111">
        <v>0</v>
      </c>
      <c r="F156" s="40">
        <v>0</v>
      </c>
      <c r="G156" s="17" t="s">
        <v>102</v>
      </c>
      <c r="H156" s="18" t="s">
        <v>110</v>
      </c>
      <c r="I156" s="19" t="s">
        <v>99</v>
      </c>
      <c r="J156" s="18" t="s">
        <v>133</v>
      </c>
      <c r="K156" s="19">
        <v>62.5</v>
      </c>
      <c r="L156" s="18">
        <v>37.5</v>
      </c>
      <c r="M156" s="147">
        <v>586</v>
      </c>
      <c r="N156" s="125">
        <v>4013</v>
      </c>
      <c r="O156" s="40">
        <v>0</v>
      </c>
      <c r="P156" s="40">
        <v>0</v>
      </c>
      <c r="Q156" s="126">
        <v>4.5</v>
      </c>
      <c r="R156" s="37">
        <v>2.5</v>
      </c>
      <c r="S156" s="40">
        <v>330</v>
      </c>
      <c r="T156" s="40">
        <v>552</v>
      </c>
      <c r="U156" s="128">
        <v>92</v>
      </c>
      <c r="V156" s="128">
        <v>204</v>
      </c>
      <c r="W156" s="129">
        <v>0</v>
      </c>
      <c r="X156" s="129">
        <v>0</v>
      </c>
      <c r="Y156" s="130">
        <v>0</v>
      </c>
      <c r="Z156" s="130">
        <v>0</v>
      </c>
      <c r="AA156" s="129">
        <v>0</v>
      </c>
      <c r="AB156" s="129">
        <v>0</v>
      </c>
      <c r="AC156" s="37">
        <v>44.2</v>
      </c>
      <c r="AD156" s="37">
        <v>6.5</v>
      </c>
      <c r="AE156" s="38">
        <v>129.5</v>
      </c>
      <c r="AF156" s="39">
        <v>120</v>
      </c>
      <c r="AG156" s="37">
        <v>47</v>
      </c>
      <c r="AH156" s="37">
        <v>59</v>
      </c>
      <c r="AI156" s="9">
        <v>0.7</v>
      </c>
      <c r="AJ156" s="9">
        <v>0.9</v>
      </c>
      <c r="AK156" s="9">
        <f t="shared" si="0"/>
        <v>0.20000000000000007</v>
      </c>
      <c r="AL156" s="37">
        <v>4.9000000000000004</v>
      </c>
      <c r="AM156" s="37">
        <v>5.9</v>
      </c>
      <c r="AN156" s="40">
        <v>7.2</v>
      </c>
      <c r="AO156" s="40">
        <v>7.7</v>
      </c>
      <c r="AP156" s="40">
        <v>61</v>
      </c>
      <c r="AQ156" s="40">
        <v>10</v>
      </c>
      <c r="AR156" s="126">
        <v>13.8</v>
      </c>
      <c r="AS156" s="126">
        <v>9.5</v>
      </c>
      <c r="AT156" s="37">
        <v>5.0999999999999996</v>
      </c>
      <c r="AU156" s="37">
        <v>4.5</v>
      </c>
      <c r="AV156" s="148">
        <v>86</v>
      </c>
      <c r="AW156" s="148">
        <v>69</v>
      </c>
      <c r="AX156" s="40">
        <v>143</v>
      </c>
      <c r="AY156" s="40">
        <v>137</v>
      </c>
      <c r="AZ156" s="126">
        <v>2.6</v>
      </c>
      <c r="BA156" s="126">
        <v>1.9</v>
      </c>
      <c r="BB156" s="25">
        <v>125</v>
      </c>
      <c r="BC156" s="135">
        <v>84</v>
      </c>
      <c r="BD156" s="23">
        <f t="shared" ref="BD156:BE156" si="158">1.86*(AX156+AT156)+1.15*(AV156/18)+(AG156/6)+14</f>
        <v>302.79377777777779</v>
      </c>
      <c r="BE156" s="23">
        <f t="shared" si="158"/>
        <v>291.43166666666667</v>
      </c>
      <c r="BF156" s="37">
        <v>0</v>
      </c>
      <c r="BG156" s="37">
        <v>0</v>
      </c>
      <c r="BH156" s="40">
        <v>13.8</v>
      </c>
      <c r="BI156" s="40">
        <v>13.8</v>
      </c>
      <c r="BJ156" s="37">
        <v>41.8</v>
      </c>
      <c r="BK156" s="37">
        <v>42.5</v>
      </c>
      <c r="BL156" s="111">
        <v>88.3</v>
      </c>
      <c r="BM156" s="111">
        <v>90.2</v>
      </c>
      <c r="BN156" s="37">
        <v>29.3</v>
      </c>
      <c r="BO156" s="37">
        <v>29.3</v>
      </c>
      <c r="BP156" s="111">
        <v>33.1</v>
      </c>
      <c r="BQ156" s="111">
        <v>32.5</v>
      </c>
      <c r="BR156" s="37">
        <v>419</v>
      </c>
      <c r="BS156" s="37">
        <v>411</v>
      </c>
      <c r="BT156" s="111">
        <v>12.7</v>
      </c>
      <c r="BU156" s="111">
        <v>14.2</v>
      </c>
      <c r="BV156" s="37">
        <v>0.95</v>
      </c>
      <c r="BW156" s="37">
        <v>1.18</v>
      </c>
      <c r="BX156" s="40">
        <v>10.35</v>
      </c>
      <c r="BY156" s="40">
        <v>12.44</v>
      </c>
      <c r="BZ156" s="37">
        <v>70.2</v>
      </c>
      <c r="CA156" s="37">
        <v>9.0299999999999994</v>
      </c>
      <c r="CB156" s="111">
        <v>70.2</v>
      </c>
      <c r="CC156" s="111">
        <v>9.0299999999999994</v>
      </c>
      <c r="CD156" s="37">
        <v>7.1</v>
      </c>
      <c r="CE156" s="37">
        <v>1.19</v>
      </c>
      <c r="CF156" s="40">
        <v>1.9</v>
      </c>
      <c r="CG156" s="40">
        <v>0.03</v>
      </c>
      <c r="CH156" s="37">
        <v>0.3</v>
      </c>
      <c r="CI156" s="37">
        <v>0.08</v>
      </c>
      <c r="CJ156" s="2" t="b">
        <f t="shared" si="2"/>
        <v>0</v>
      </c>
      <c r="CK156" s="24" t="b">
        <f t="shared" si="122"/>
        <v>1</v>
      </c>
      <c r="CL156" s="4">
        <v>64.53</v>
      </c>
      <c r="CM156" s="70">
        <v>76.7</v>
      </c>
      <c r="CN156" s="25">
        <v>171.5</v>
      </c>
      <c r="CO156" s="4">
        <v>47.49</v>
      </c>
      <c r="CP156" s="25">
        <v>54</v>
      </c>
      <c r="CQ156" s="25">
        <v>48</v>
      </c>
      <c r="CR156" s="70">
        <v>15.1</v>
      </c>
      <c r="CS156" s="29"/>
      <c r="CT156" s="29"/>
      <c r="CU156" s="29"/>
      <c r="CV156" s="29"/>
      <c r="CW156" s="29"/>
      <c r="CX156" s="29"/>
      <c r="CY156" s="85"/>
      <c r="CZ156" s="85"/>
      <c r="DA156" s="85"/>
      <c r="DB156" s="85"/>
    </row>
    <row r="157" spans="1:106" ht="15.75" customHeight="1">
      <c r="A157" s="144"/>
      <c r="B157" s="144"/>
      <c r="C157" s="150" t="s">
        <v>140</v>
      </c>
      <c r="D157" s="146">
        <v>25</v>
      </c>
      <c r="E157" s="111">
        <v>0</v>
      </c>
      <c r="F157" s="40">
        <v>0</v>
      </c>
      <c r="G157" s="17" t="s">
        <v>102</v>
      </c>
      <c r="H157" s="18" t="s">
        <v>98</v>
      </c>
      <c r="I157" s="19" t="s">
        <v>99</v>
      </c>
      <c r="J157" s="18" t="s">
        <v>133</v>
      </c>
      <c r="K157" s="19">
        <v>50</v>
      </c>
      <c r="L157" s="18">
        <v>50</v>
      </c>
      <c r="M157" s="147">
        <v>914</v>
      </c>
      <c r="N157" s="125">
        <v>6198</v>
      </c>
      <c r="O157" s="40">
        <v>0</v>
      </c>
      <c r="P157" s="40">
        <v>0</v>
      </c>
      <c r="Q157" s="126">
        <v>2.2999999999999998</v>
      </c>
      <c r="R157" s="37">
        <v>1.8</v>
      </c>
      <c r="S157" s="40">
        <v>308</v>
      </c>
      <c r="T157" s="40">
        <v>480</v>
      </c>
      <c r="U157" s="128">
        <v>109</v>
      </c>
      <c r="V157" s="128">
        <v>217</v>
      </c>
      <c r="W157" s="129">
        <v>0</v>
      </c>
      <c r="X157" s="129">
        <v>0</v>
      </c>
      <c r="Y157" s="130">
        <v>0</v>
      </c>
      <c r="Z157" s="130">
        <v>0</v>
      </c>
      <c r="AA157" s="129">
        <v>0</v>
      </c>
      <c r="AB157" s="129">
        <v>0</v>
      </c>
      <c r="AC157" s="37">
        <v>4.2</v>
      </c>
      <c r="AD157" s="37">
        <v>5.5</v>
      </c>
      <c r="AE157" s="38">
        <v>121.6</v>
      </c>
      <c r="AF157" s="39">
        <v>86.1</v>
      </c>
      <c r="AG157" s="37">
        <v>56</v>
      </c>
      <c r="AH157" s="37">
        <v>65</v>
      </c>
      <c r="AI157" s="9">
        <v>0.9</v>
      </c>
      <c r="AJ157" s="9">
        <v>1.2</v>
      </c>
      <c r="AK157" s="9">
        <f t="shared" si="0"/>
        <v>0.29999999999999993</v>
      </c>
      <c r="AL157" s="37">
        <v>4.0999999999999996</v>
      </c>
      <c r="AM157" s="37">
        <v>4.5</v>
      </c>
      <c r="AN157" s="40">
        <v>6.7</v>
      </c>
      <c r="AO157" s="40">
        <v>6.7</v>
      </c>
      <c r="AP157" s="40">
        <v>43</v>
      </c>
      <c r="AQ157" s="40">
        <v>10</v>
      </c>
      <c r="AR157" s="126">
        <v>10.3</v>
      </c>
      <c r="AS157" s="126">
        <v>9.6</v>
      </c>
      <c r="AT157" s="37">
        <v>4.8</v>
      </c>
      <c r="AU157" s="37">
        <v>4.5</v>
      </c>
      <c r="AV157" s="148">
        <v>100</v>
      </c>
      <c r="AW157" s="148">
        <v>96</v>
      </c>
      <c r="AX157" s="40">
        <v>139</v>
      </c>
      <c r="AY157" s="40">
        <v>140</v>
      </c>
      <c r="AZ157" s="126">
        <v>2.1</v>
      </c>
      <c r="BA157" s="126">
        <v>2.1</v>
      </c>
      <c r="BB157" s="25">
        <v>105</v>
      </c>
      <c r="BC157" s="135">
        <v>93</v>
      </c>
      <c r="BD157" s="23">
        <f t="shared" ref="BD157:BE157" si="159">1.86*(AX157+AT157)+1.15*(AV157/18)+(AG157/6)+14</f>
        <v>297.19022222222225</v>
      </c>
      <c r="BE157" s="23">
        <f t="shared" si="159"/>
        <v>299.73666666666668</v>
      </c>
      <c r="BF157" s="37">
        <v>0</v>
      </c>
      <c r="BG157" s="37">
        <v>0</v>
      </c>
      <c r="BH157" s="40">
        <v>12.8</v>
      </c>
      <c r="BI157" s="40">
        <v>12.7</v>
      </c>
      <c r="BJ157" s="37">
        <v>39.200000000000003</v>
      </c>
      <c r="BK157" s="37">
        <v>37.9</v>
      </c>
      <c r="BL157" s="111">
        <v>82.7</v>
      </c>
      <c r="BM157" s="111">
        <v>84.1</v>
      </c>
      <c r="BN157" s="37">
        <v>27</v>
      </c>
      <c r="BO157" s="37">
        <v>28.1</v>
      </c>
      <c r="BP157" s="111">
        <v>32.6</v>
      </c>
      <c r="BQ157" s="111">
        <v>33.5</v>
      </c>
      <c r="BR157" s="37">
        <v>384</v>
      </c>
      <c r="BS157" s="37">
        <v>377</v>
      </c>
      <c r="BT157" s="111">
        <v>12.4</v>
      </c>
      <c r="BU157" s="111">
        <v>13.9</v>
      </c>
      <c r="BV157" s="37">
        <v>1.42</v>
      </c>
      <c r="BW157" s="37">
        <v>1.64</v>
      </c>
      <c r="BX157" s="40">
        <v>6.57</v>
      </c>
      <c r="BY157" s="40">
        <v>9.4700000000000006</v>
      </c>
      <c r="BZ157" s="37">
        <v>55</v>
      </c>
      <c r="CA157" s="37">
        <v>6.97</v>
      </c>
      <c r="CB157" s="111">
        <v>55</v>
      </c>
      <c r="CC157" s="111">
        <v>6.97</v>
      </c>
      <c r="CD157" s="37">
        <v>10</v>
      </c>
      <c r="CE157" s="37">
        <v>1.24</v>
      </c>
      <c r="CF157" s="40">
        <v>3.4</v>
      </c>
      <c r="CG157" s="40">
        <v>0.06</v>
      </c>
      <c r="CH157" s="37">
        <v>0.7</v>
      </c>
      <c r="CI157" s="37">
        <v>0.02</v>
      </c>
      <c r="CJ157" s="2" t="b">
        <f t="shared" si="2"/>
        <v>1</v>
      </c>
      <c r="CK157" s="24" t="b">
        <f t="shared" si="122"/>
        <v>1</v>
      </c>
      <c r="CL157" s="4">
        <v>79.59</v>
      </c>
      <c r="CM157" s="70">
        <v>94</v>
      </c>
      <c r="CN157" s="25">
        <v>176.5</v>
      </c>
      <c r="CO157" s="4">
        <v>46.18</v>
      </c>
      <c r="CP157" s="25">
        <v>54</v>
      </c>
      <c r="CQ157" s="25">
        <v>60</v>
      </c>
      <c r="CR157" s="70">
        <v>13.03</v>
      </c>
      <c r="CS157" s="29"/>
      <c r="CT157" s="29"/>
      <c r="CU157" s="29"/>
      <c r="CV157" s="29"/>
      <c r="CW157" s="29"/>
      <c r="CX157" s="29"/>
      <c r="CY157" s="85"/>
      <c r="CZ157" s="85"/>
      <c r="DA157" s="85"/>
      <c r="DB157" s="85"/>
    </row>
    <row r="158" spans="1:106" ht="15.75" customHeight="1">
      <c r="A158" s="144"/>
      <c r="B158" s="144"/>
      <c r="C158" s="150" t="s">
        <v>141</v>
      </c>
      <c r="D158" s="146">
        <v>33</v>
      </c>
      <c r="E158" s="111">
        <v>0</v>
      </c>
      <c r="F158" s="40">
        <v>0</v>
      </c>
      <c r="G158" s="17" t="s">
        <v>102</v>
      </c>
      <c r="H158" s="18" t="s">
        <v>98</v>
      </c>
      <c r="I158" s="19" t="s">
        <v>103</v>
      </c>
      <c r="J158" s="18" t="s">
        <v>134</v>
      </c>
      <c r="K158" s="19">
        <v>50</v>
      </c>
      <c r="L158" s="18">
        <v>50</v>
      </c>
      <c r="M158" s="147">
        <v>710</v>
      </c>
      <c r="N158" s="125">
        <v>4260</v>
      </c>
      <c r="O158" s="40">
        <v>0</v>
      </c>
      <c r="P158" s="40">
        <v>0</v>
      </c>
      <c r="Q158" s="126">
        <v>2.2000000000000002</v>
      </c>
      <c r="R158" s="37">
        <v>4.3</v>
      </c>
      <c r="S158" s="40">
        <v>314</v>
      </c>
      <c r="T158" s="40">
        <v>482</v>
      </c>
      <c r="U158" s="128">
        <v>61</v>
      </c>
      <c r="V158" s="128">
        <v>153</v>
      </c>
      <c r="W158" s="129">
        <v>0</v>
      </c>
      <c r="X158" s="129">
        <v>0</v>
      </c>
      <c r="Y158" s="130">
        <v>0</v>
      </c>
      <c r="Z158" s="130">
        <v>0</v>
      </c>
      <c r="AA158" s="129">
        <v>0</v>
      </c>
      <c r="AB158" s="129">
        <v>0</v>
      </c>
      <c r="AC158" s="37">
        <v>5.5</v>
      </c>
      <c r="AD158" s="37">
        <v>7.9</v>
      </c>
      <c r="AE158" s="151">
        <v>101.9</v>
      </c>
      <c r="AF158" s="152">
        <v>62.7</v>
      </c>
      <c r="AG158" s="37">
        <v>51</v>
      </c>
      <c r="AH158" s="37">
        <v>77</v>
      </c>
      <c r="AI158" s="9">
        <v>1</v>
      </c>
      <c r="AJ158" s="9">
        <v>1.5</v>
      </c>
      <c r="AK158" s="9">
        <f t="shared" si="0"/>
        <v>0.5</v>
      </c>
      <c r="AL158" s="37">
        <v>3.8</v>
      </c>
      <c r="AM158" s="37">
        <v>5.2</v>
      </c>
      <c r="AN158" s="40">
        <v>7.3</v>
      </c>
      <c r="AO158" s="40">
        <v>7.1</v>
      </c>
      <c r="AP158" s="40">
        <v>56</v>
      </c>
      <c r="AQ158" s="40">
        <v>28</v>
      </c>
      <c r="AR158" s="126">
        <v>11.2</v>
      </c>
      <c r="AS158" s="126">
        <v>11.4</v>
      </c>
      <c r="AT158" s="37">
        <v>4.5999999999999996</v>
      </c>
      <c r="AU158" s="37">
        <v>4.8</v>
      </c>
      <c r="AV158" s="148">
        <v>118</v>
      </c>
      <c r="AW158" s="148">
        <v>81</v>
      </c>
      <c r="AX158" s="40">
        <v>139</v>
      </c>
      <c r="AY158" s="40">
        <v>141</v>
      </c>
      <c r="AZ158" s="126">
        <v>2</v>
      </c>
      <c r="BA158" s="126">
        <v>2</v>
      </c>
      <c r="BB158" s="25">
        <v>103</v>
      </c>
      <c r="BC158" s="135">
        <v>103</v>
      </c>
      <c r="BD158" s="23">
        <f t="shared" ref="BD158:BE158" si="160">1.86*(AX158+AT158)+1.15*(AV158/18)+(AG158/6)+14</f>
        <v>297.1348888888889</v>
      </c>
      <c r="BE158" s="23">
        <f t="shared" si="160"/>
        <v>303.19633333333337</v>
      </c>
      <c r="BF158" s="37">
        <v>0</v>
      </c>
      <c r="BG158" s="37">
        <v>0</v>
      </c>
      <c r="BH158" s="40">
        <v>13.5</v>
      </c>
      <c r="BI158" s="40">
        <v>12.7</v>
      </c>
      <c r="BJ158" s="37">
        <v>41.5</v>
      </c>
      <c r="BK158" s="37">
        <v>39.200000000000003</v>
      </c>
      <c r="BL158" s="111">
        <v>81.099999999999994</v>
      </c>
      <c r="BM158" s="111">
        <v>82.3</v>
      </c>
      <c r="BN158" s="37">
        <v>26.3</v>
      </c>
      <c r="BO158" s="37">
        <v>26.7</v>
      </c>
      <c r="BP158" s="111">
        <v>32.4</v>
      </c>
      <c r="BQ158" s="111">
        <v>32.4</v>
      </c>
      <c r="BR158" s="37">
        <v>393</v>
      </c>
      <c r="BS158" s="37">
        <v>378</v>
      </c>
      <c r="BT158" s="111">
        <v>13.5</v>
      </c>
      <c r="BU158" s="111">
        <v>13.8</v>
      </c>
      <c r="BV158" s="37">
        <v>0.84</v>
      </c>
      <c r="BW158" s="37">
        <v>0.71</v>
      </c>
      <c r="BX158" s="40">
        <v>6.8</v>
      </c>
      <c r="BY158" s="40">
        <v>9.52</v>
      </c>
      <c r="BZ158" s="37">
        <v>55.5</v>
      </c>
      <c r="CA158" s="37">
        <v>7.64</v>
      </c>
      <c r="CB158" s="111">
        <v>55.5</v>
      </c>
      <c r="CC158" s="111">
        <v>7.64</v>
      </c>
      <c r="CD158" s="37">
        <v>12.6</v>
      </c>
      <c r="CE158" s="37">
        <v>0.67</v>
      </c>
      <c r="CF158" s="40">
        <v>7.9</v>
      </c>
      <c r="CG158" s="40">
        <v>0.02</v>
      </c>
      <c r="CH158" s="37">
        <v>1</v>
      </c>
      <c r="CI158" s="37">
        <v>0.05</v>
      </c>
      <c r="CJ158" s="2" t="b">
        <f t="shared" si="2"/>
        <v>1</v>
      </c>
      <c r="CK158" s="24" t="b">
        <f t="shared" si="122"/>
        <v>1</v>
      </c>
      <c r="CL158" s="4">
        <v>72.48</v>
      </c>
      <c r="CM158" s="70">
        <v>97.1</v>
      </c>
      <c r="CN158" s="25">
        <v>181</v>
      </c>
      <c r="CO158" s="4">
        <v>44.53</v>
      </c>
      <c r="CP158" s="25">
        <v>66</v>
      </c>
      <c r="CQ158" s="25">
        <v>65</v>
      </c>
      <c r="CR158" s="70">
        <v>20.22</v>
      </c>
      <c r="CS158" s="29"/>
      <c r="CT158" s="29"/>
      <c r="CU158" s="29"/>
      <c r="CV158" s="29"/>
      <c r="CW158" s="29"/>
      <c r="CX158" s="29"/>
      <c r="CY158" s="85"/>
      <c r="CZ158" s="85"/>
      <c r="DA158" s="85"/>
      <c r="DB158" s="85"/>
    </row>
    <row r="159" spans="1:106" ht="15.75" customHeight="1">
      <c r="A159" s="144"/>
      <c r="B159" s="144"/>
      <c r="C159" s="150" t="s">
        <v>142</v>
      </c>
      <c r="D159" s="146">
        <v>35</v>
      </c>
      <c r="E159" s="146">
        <v>75</v>
      </c>
      <c r="F159" s="40">
        <v>0</v>
      </c>
      <c r="G159" s="17" t="s">
        <v>106</v>
      </c>
      <c r="H159" s="18" t="s">
        <v>98</v>
      </c>
      <c r="I159" s="19" t="s">
        <v>99</v>
      </c>
      <c r="J159" s="18" t="s">
        <v>133</v>
      </c>
      <c r="K159" s="19">
        <v>37.5</v>
      </c>
      <c r="L159" s="18">
        <v>62.5</v>
      </c>
      <c r="M159" s="147">
        <v>6153</v>
      </c>
      <c r="N159" s="125">
        <v>9377</v>
      </c>
      <c r="O159" s="40">
        <v>0</v>
      </c>
      <c r="P159" s="40">
        <v>0</v>
      </c>
      <c r="Q159" s="126">
        <v>2.8</v>
      </c>
      <c r="R159" s="37">
        <v>2.9</v>
      </c>
      <c r="S159" s="40">
        <v>974</v>
      </c>
      <c r="T159" s="40">
        <v>1199</v>
      </c>
      <c r="U159" s="128">
        <v>424</v>
      </c>
      <c r="V159" s="128">
        <v>419</v>
      </c>
      <c r="W159" s="129">
        <v>0</v>
      </c>
      <c r="X159" s="129">
        <v>0</v>
      </c>
      <c r="Y159" s="130">
        <v>0</v>
      </c>
      <c r="Z159" s="130">
        <v>0</v>
      </c>
      <c r="AA159" s="129">
        <v>0</v>
      </c>
      <c r="AB159" s="129">
        <v>0</v>
      </c>
      <c r="AC159" s="37">
        <v>5.7</v>
      </c>
      <c r="AD159" s="37">
        <v>6.5</v>
      </c>
      <c r="AE159" s="38">
        <v>100.7</v>
      </c>
      <c r="AF159" s="39">
        <v>73.5</v>
      </c>
      <c r="AG159" s="37">
        <v>54</v>
      </c>
      <c r="AH159" s="37">
        <v>65</v>
      </c>
      <c r="AI159" s="9">
        <v>1</v>
      </c>
      <c r="AJ159" s="9">
        <v>1.3</v>
      </c>
      <c r="AK159" s="9">
        <f t="shared" si="0"/>
        <v>0.30000000000000004</v>
      </c>
      <c r="AL159" s="37">
        <v>4.3</v>
      </c>
      <c r="AM159" s="37">
        <v>5.6</v>
      </c>
      <c r="AN159" s="40">
        <v>8.1999999999999993</v>
      </c>
      <c r="AO159" s="40">
        <v>7.9</v>
      </c>
      <c r="AP159" s="40">
        <v>129</v>
      </c>
      <c r="AQ159" s="40">
        <v>18</v>
      </c>
      <c r="AR159" s="126">
        <v>12.3</v>
      </c>
      <c r="AS159" s="126">
        <v>11.4</v>
      </c>
      <c r="AT159" s="37">
        <v>4.5</v>
      </c>
      <c r="AU159" s="37">
        <v>4.5</v>
      </c>
      <c r="AV159" s="148">
        <v>80</v>
      </c>
      <c r="AW159" s="148">
        <v>108</v>
      </c>
      <c r="AX159" s="40">
        <v>137</v>
      </c>
      <c r="AY159" s="40">
        <v>137</v>
      </c>
      <c r="AZ159" s="126">
        <v>2.2999999999999998</v>
      </c>
      <c r="BA159" s="126">
        <v>2.4</v>
      </c>
      <c r="BB159" s="25">
        <v>110</v>
      </c>
      <c r="BC159" s="135">
        <v>94</v>
      </c>
      <c r="BD159" s="23">
        <f t="shared" ref="BD159:BE159" si="161">1.86*(AX159+AT159)+1.15*(AV159/18)+(AG159/6)+14</f>
        <v>291.30111111111108</v>
      </c>
      <c r="BE159" s="23">
        <f t="shared" si="161"/>
        <v>294.92333333333329</v>
      </c>
      <c r="BF159" s="37">
        <v>0</v>
      </c>
      <c r="BG159" s="37">
        <v>0</v>
      </c>
      <c r="BH159" s="40">
        <v>16</v>
      </c>
      <c r="BI159" s="40">
        <v>14.8</v>
      </c>
      <c r="BJ159" s="37">
        <v>49.1</v>
      </c>
      <c r="BK159" s="37">
        <v>45.4</v>
      </c>
      <c r="BL159" s="111">
        <v>97.3</v>
      </c>
      <c r="BM159" s="111">
        <v>96.3</v>
      </c>
      <c r="BN159" s="37">
        <v>31.7</v>
      </c>
      <c r="BO159" s="37">
        <v>31.4</v>
      </c>
      <c r="BP159" s="111">
        <v>32.5</v>
      </c>
      <c r="BQ159" s="111">
        <v>32.6</v>
      </c>
      <c r="BR159" s="37">
        <v>322</v>
      </c>
      <c r="BS159" s="37">
        <v>333</v>
      </c>
      <c r="BT159" s="111">
        <v>12.7</v>
      </c>
      <c r="BU159" s="111">
        <v>14.5</v>
      </c>
      <c r="BV159" s="37">
        <v>1.43</v>
      </c>
      <c r="BW159" s="37">
        <v>1.62</v>
      </c>
      <c r="BX159" s="40">
        <v>6.09</v>
      </c>
      <c r="BY159" s="40">
        <v>11.32</v>
      </c>
      <c r="BZ159" s="37">
        <v>72.099999999999994</v>
      </c>
      <c r="CA159" s="37">
        <v>6.64</v>
      </c>
      <c r="CB159" s="111">
        <v>72.099999999999994</v>
      </c>
      <c r="CC159" s="111">
        <v>6.64</v>
      </c>
      <c r="CD159" s="37">
        <v>6.7</v>
      </c>
      <c r="CE159" s="37">
        <v>1.05</v>
      </c>
      <c r="CF159" s="40">
        <v>0.5</v>
      </c>
      <c r="CG159" s="40">
        <v>0.04</v>
      </c>
      <c r="CH159" s="37">
        <v>0.8</v>
      </c>
      <c r="CI159" s="37">
        <v>0.04</v>
      </c>
      <c r="CJ159" s="2" t="b">
        <f t="shared" si="2"/>
        <v>1</v>
      </c>
      <c r="CK159" s="24" t="b">
        <f t="shared" si="122"/>
        <v>1</v>
      </c>
      <c r="CL159" s="4">
        <v>72.650000000000006</v>
      </c>
      <c r="CM159" s="70">
        <v>77.650000000000006</v>
      </c>
      <c r="CN159" s="25">
        <v>184.2</v>
      </c>
      <c r="CO159" s="4">
        <v>54.09</v>
      </c>
      <c r="CP159" s="25">
        <v>56</v>
      </c>
      <c r="CQ159" s="25">
        <v>52</v>
      </c>
      <c r="CR159" s="70">
        <v>5.67</v>
      </c>
      <c r="CS159" s="29"/>
      <c r="CT159" s="29"/>
      <c r="CU159" s="29"/>
      <c r="CV159" s="29"/>
      <c r="CW159" s="29"/>
      <c r="CX159" s="29"/>
      <c r="CY159" s="85"/>
      <c r="CZ159" s="85"/>
      <c r="DA159" s="85"/>
      <c r="DB159" s="85"/>
    </row>
    <row r="160" spans="1:106" ht="15.75" customHeight="1">
      <c r="A160" s="144"/>
      <c r="B160" s="144"/>
      <c r="C160" s="150" t="s">
        <v>143</v>
      </c>
      <c r="D160" s="146">
        <v>34</v>
      </c>
      <c r="E160" s="146">
        <v>65</v>
      </c>
      <c r="F160" s="40">
        <v>0</v>
      </c>
      <c r="G160" s="17" t="s">
        <v>112</v>
      </c>
      <c r="H160" s="18" t="s">
        <v>112</v>
      </c>
      <c r="I160" s="19" t="s">
        <v>112</v>
      </c>
      <c r="J160" s="18" t="s">
        <v>112</v>
      </c>
      <c r="K160" s="19" t="s">
        <v>112</v>
      </c>
      <c r="L160" s="18" t="s">
        <v>112</v>
      </c>
      <c r="M160" s="147">
        <v>672</v>
      </c>
      <c r="N160" s="125">
        <v>7844</v>
      </c>
      <c r="O160" s="40">
        <v>0</v>
      </c>
      <c r="P160" s="40">
        <v>0</v>
      </c>
      <c r="Q160" s="126">
        <v>2</v>
      </c>
      <c r="R160" s="37">
        <v>3.6</v>
      </c>
      <c r="S160" s="40">
        <v>271</v>
      </c>
      <c r="T160" s="40">
        <v>642</v>
      </c>
      <c r="U160" s="128">
        <v>46</v>
      </c>
      <c r="V160" s="128">
        <v>332</v>
      </c>
      <c r="W160" s="129">
        <v>0</v>
      </c>
      <c r="X160" s="129">
        <v>0</v>
      </c>
      <c r="Y160" s="130">
        <v>0</v>
      </c>
      <c r="Z160" s="130">
        <v>0</v>
      </c>
      <c r="AA160" s="129">
        <v>0</v>
      </c>
      <c r="AB160" s="129">
        <v>0</v>
      </c>
      <c r="AC160" s="37">
        <v>5</v>
      </c>
      <c r="AD160" s="37">
        <v>7.5</v>
      </c>
      <c r="AE160" s="153">
        <v>114.9</v>
      </c>
      <c r="AF160" s="154">
        <v>53.6</v>
      </c>
      <c r="AG160" s="37">
        <v>53</v>
      </c>
      <c r="AH160" s="37">
        <v>96</v>
      </c>
      <c r="AI160" s="9">
        <v>0.9</v>
      </c>
      <c r="AJ160" s="9">
        <v>1.7</v>
      </c>
      <c r="AK160" s="9">
        <f t="shared" si="0"/>
        <v>0.79999999999999993</v>
      </c>
      <c r="AL160" s="37">
        <v>3.6</v>
      </c>
      <c r="AM160" s="37">
        <v>4.5</v>
      </c>
      <c r="AN160" s="40">
        <v>7.8</v>
      </c>
      <c r="AO160" s="40">
        <v>8</v>
      </c>
      <c r="AP160" s="40">
        <v>76</v>
      </c>
      <c r="AQ160" s="40">
        <v>10</v>
      </c>
      <c r="AR160" s="126">
        <v>10.8</v>
      </c>
      <c r="AS160" s="126">
        <v>12.8</v>
      </c>
      <c r="AT160" s="37">
        <v>3.9</v>
      </c>
      <c r="AU160" s="37">
        <v>5.2</v>
      </c>
      <c r="AV160" s="148">
        <v>85</v>
      </c>
      <c r="AW160" s="148">
        <v>91</v>
      </c>
      <c r="AX160" s="40">
        <v>141</v>
      </c>
      <c r="AY160" s="40">
        <v>136</v>
      </c>
      <c r="AZ160" s="126">
        <v>2</v>
      </c>
      <c r="BA160" s="126">
        <v>1.8</v>
      </c>
      <c r="BB160" s="25">
        <v>107</v>
      </c>
      <c r="BC160" s="135">
        <v>115</v>
      </c>
      <c r="BD160" s="23">
        <f t="shared" ref="BD160:BE160" si="162">1.86*(AX160+AT160)+1.15*(AV160/18)+(AG160/6)+14</f>
        <v>297.77788888888887</v>
      </c>
      <c r="BE160" s="23">
        <f t="shared" si="162"/>
        <v>298.44588888888887</v>
      </c>
      <c r="BF160" s="37">
        <v>0</v>
      </c>
      <c r="BG160" s="37">
        <v>0</v>
      </c>
      <c r="BH160" s="40">
        <v>13.5</v>
      </c>
      <c r="BI160" s="40">
        <v>14.2</v>
      </c>
      <c r="BJ160" s="37">
        <v>41.3</v>
      </c>
      <c r="BK160" s="37">
        <v>42.2</v>
      </c>
      <c r="BL160" s="111">
        <v>87.4</v>
      </c>
      <c r="BM160" s="111">
        <v>88</v>
      </c>
      <c r="BN160" s="37">
        <v>28.6</v>
      </c>
      <c r="BO160" s="37">
        <v>29.5</v>
      </c>
      <c r="BP160" s="111">
        <v>32.799999999999997</v>
      </c>
      <c r="BQ160" s="111">
        <v>33.6</v>
      </c>
      <c r="BR160" s="37">
        <v>287</v>
      </c>
      <c r="BS160" s="37">
        <v>299</v>
      </c>
      <c r="BT160" s="111">
        <v>12.9</v>
      </c>
      <c r="BU160" s="111">
        <v>14</v>
      </c>
      <c r="BV160" s="37">
        <v>0.79</v>
      </c>
      <c r="BW160" s="37">
        <v>0.67</v>
      </c>
      <c r="BX160" s="40">
        <v>6.72</v>
      </c>
      <c r="BY160" s="40">
        <v>11.18</v>
      </c>
      <c r="BZ160" s="37">
        <v>63.6</v>
      </c>
      <c r="CA160" s="37">
        <v>8.84</v>
      </c>
      <c r="CB160" s="111">
        <v>63.6</v>
      </c>
      <c r="CC160" s="111">
        <v>8.84</v>
      </c>
      <c r="CD160" s="37">
        <v>13.7</v>
      </c>
      <c r="CE160" s="37">
        <v>0.98</v>
      </c>
      <c r="CF160" s="40">
        <v>2.6</v>
      </c>
      <c r="CG160" s="40">
        <v>0.03</v>
      </c>
      <c r="CH160" s="37">
        <v>0.7</v>
      </c>
      <c r="CI160" s="37">
        <v>0.03</v>
      </c>
      <c r="CJ160" s="2" t="b">
        <f t="shared" si="2"/>
        <v>1</v>
      </c>
      <c r="CK160" s="24" t="b">
        <f t="shared" si="122"/>
        <v>1</v>
      </c>
      <c r="CL160" s="4">
        <v>58.71</v>
      </c>
      <c r="CM160" s="70">
        <v>67.25</v>
      </c>
      <c r="CN160" s="25">
        <v>168.5</v>
      </c>
      <c r="CO160" s="4">
        <v>53.38</v>
      </c>
      <c r="CP160" s="25">
        <v>54</v>
      </c>
      <c r="CQ160" s="25">
        <v>54</v>
      </c>
      <c r="CR160" s="70">
        <v>10.75</v>
      </c>
      <c r="CS160" s="29"/>
      <c r="CT160" s="29"/>
      <c r="CU160" s="29"/>
      <c r="CV160" s="29"/>
      <c r="CW160" s="29"/>
      <c r="CX160" s="29"/>
      <c r="CY160" s="85"/>
      <c r="CZ160" s="85"/>
      <c r="DA160" s="85"/>
      <c r="DB160" s="85"/>
    </row>
    <row r="161" spans="1:106" ht="15.75" customHeight="1">
      <c r="A161" s="144"/>
      <c r="B161" s="144"/>
      <c r="C161" s="150" t="s">
        <v>144</v>
      </c>
      <c r="D161" s="146">
        <v>32</v>
      </c>
      <c r="E161" s="146">
        <v>80</v>
      </c>
      <c r="F161" s="40">
        <v>0</v>
      </c>
      <c r="G161" s="17" t="s">
        <v>112</v>
      </c>
      <c r="H161" s="18" t="s">
        <v>112</v>
      </c>
      <c r="I161" s="19" t="s">
        <v>112</v>
      </c>
      <c r="J161" s="18" t="s">
        <v>112</v>
      </c>
      <c r="K161" s="19" t="s">
        <v>112</v>
      </c>
      <c r="L161" s="18" t="s">
        <v>112</v>
      </c>
      <c r="M161" s="147">
        <v>308</v>
      </c>
      <c r="N161" s="125">
        <v>2459</v>
      </c>
      <c r="O161" s="40">
        <v>0</v>
      </c>
      <c r="P161" s="40">
        <v>0</v>
      </c>
      <c r="Q161" s="126">
        <v>2</v>
      </c>
      <c r="R161" s="37">
        <v>2.2999999999999998</v>
      </c>
      <c r="S161" s="40">
        <v>349</v>
      </c>
      <c r="T161" s="40">
        <v>386</v>
      </c>
      <c r="U161" s="128">
        <v>68</v>
      </c>
      <c r="V161" s="128">
        <v>115</v>
      </c>
      <c r="W161" s="129">
        <v>0</v>
      </c>
      <c r="X161" s="129">
        <v>0</v>
      </c>
      <c r="Y161" s="130">
        <v>0</v>
      </c>
      <c r="Z161" s="130">
        <v>0</v>
      </c>
      <c r="AA161" s="129">
        <v>0</v>
      </c>
      <c r="AB161" s="129">
        <v>0</v>
      </c>
      <c r="AC161" s="37">
        <v>3.8</v>
      </c>
      <c r="AD161" s="37">
        <v>6.7</v>
      </c>
      <c r="AE161" s="38">
        <v>116.4</v>
      </c>
      <c r="AF161" s="39">
        <v>82.4</v>
      </c>
      <c r="AG161" s="37">
        <v>59</v>
      </c>
      <c r="AH161" s="37">
        <v>76</v>
      </c>
      <c r="AI161" s="9">
        <v>0.9</v>
      </c>
      <c r="AJ161" s="9">
        <v>1.2</v>
      </c>
      <c r="AK161" s="9">
        <f t="shared" si="0"/>
        <v>0.29999999999999993</v>
      </c>
      <c r="AL161" s="37">
        <v>4.4000000000000004</v>
      </c>
      <c r="AM161" s="37">
        <v>5.6</v>
      </c>
      <c r="AN161" s="40">
        <v>7.4</v>
      </c>
      <c r="AO161" s="40">
        <v>7.9</v>
      </c>
      <c r="AP161" s="40">
        <v>36</v>
      </c>
      <c r="AQ161" s="40">
        <v>11</v>
      </c>
      <c r="AR161" s="126">
        <v>8.9</v>
      </c>
      <c r="AS161" s="126">
        <v>11.1</v>
      </c>
      <c r="AT161" s="37">
        <v>5</v>
      </c>
      <c r="AU161" s="37">
        <v>5.0999999999999996</v>
      </c>
      <c r="AV161" s="148">
        <v>109</v>
      </c>
      <c r="AW161" s="148">
        <v>83</v>
      </c>
      <c r="AX161" s="40">
        <v>140</v>
      </c>
      <c r="AY161" s="40">
        <v>142</v>
      </c>
      <c r="AZ161" s="126">
        <v>1.9</v>
      </c>
      <c r="BA161" s="126">
        <v>2.1</v>
      </c>
      <c r="BB161" s="25">
        <v>84</v>
      </c>
      <c r="BC161" s="135">
        <v>99</v>
      </c>
      <c r="BD161" s="23">
        <f t="shared" ref="BD161:BE161" si="163">1.86*(AX161+AT161)+1.15*(AV161/18)+(AG161/6)+14</f>
        <v>300.49722222222221</v>
      </c>
      <c r="BE161" s="23">
        <f t="shared" si="163"/>
        <v>305.57544444444449</v>
      </c>
      <c r="BF161" s="37">
        <v>0</v>
      </c>
      <c r="BG161" s="37">
        <v>0</v>
      </c>
      <c r="BH161" s="40">
        <v>13.6</v>
      </c>
      <c r="BI161" s="40">
        <v>13.7</v>
      </c>
      <c r="BJ161" s="37">
        <v>41.4</v>
      </c>
      <c r="BK161" s="37">
        <v>41.1</v>
      </c>
      <c r="BL161" s="111">
        <v>81.2</v>
      </c>
      <c r="BM161" s="111">
        <v>82.4</v>
      </c>
      <c r="BN161" s="37">
        <v>26.7</v>
      </c>
      <c r="BO161" s="37">
        <v>27.3</v>
      </c>
      <c r="BP161" s="111">
        <v>32.799999999999997</v>
      </c>
      <c r="BQ161" s="111">
        <v>33.200000000000003</v>
      </c>
      <c r="BR161" s="37">
        <v>448</v>
      </c>
      <c r="BS161" s="37">
        <v>425</v>
      </c>
      <c r="BT161" s="111">
        <v>12.7</v>
      </c>
      <c r="BU161" s="111">
        <v>13.9</v>
      </c>
      <c r="BV161" s="37">
        <v>1.08</v>
      </c>
      <c r="BW161" s="37">
        <v>0.7</v>
      </c>
      <c r="BX161" s="40">
        <v>8.1999999999999993</v>
      </c>
      <c r="BY161" s="40">
        <v>9.35</v>
      </c>
      <c r="BZ161" s="37">
        <v>67.599999999999994</v>
      </c>
      <c r="CA161" s="37">
        <v>6.89</v>
      </c>
      <c r="CB161" s="111">
        <v>67.599999999999994</v>
      </c>
      <c r="CC161" s="111">
        <v>6.89</v>
      </c>
      <c r="CD161" s="37">
        <v>9.3000000000000007</v>
      </c>
      <c r="CE161" s="37">
        <v>0.79</v>
      </c>
      <c r="CF161" s="40">
        <v>1.2</v>
      </c>
      <c r="CG161" s="40">
        <v>0.03</v>
      </c>
      <c r="CH161" s="37">
        <v>0.4</v>
      </c>
      <c r="CI161" s="37">
        <v>0.06</v>
      </c>
      <c r="CJ161" s="2" t="b">
        <f t="shared" si="2"/>
        <v>1</v>
      </c>
      <c r="CK161" s="24" t="b">
        <f t="shared" si="122"/>
        <v>1</v>
      </c>
      <c r="CL161" s="4">
        <v>63.89</v>
      </c>
      <c r="CM161" s="70">
        <v>81.849999999999994</v>
      </c>
      <c r="CN161" s="25">
        <v>181</v>
      </c>
      <c r="CO161" s="4">
        <v>52.98</v>
      </c>
      <c r="CP161" s="25">
        <v>60</v>
      </c>
      <c r="CQ161" s="25">
        <v>60</v>
      </c>
      <c r="CR161" s="70">
        <v>14.39</v>
      </c>
      <c r="CS161" s="29"/>
      <c r="CT161" s="29"/>
      <c r="CU161" s="29"/>
      <c r="CV161" s="29"/>
      <c r="CW161" s="29"/>
      <c r="CX161" s="29"/>
      <c r="CY161" s="85"/>
      <c r="CZ161" s="85"/>
      <c r="DA161" s="85"/>
      <c r="DB161" s="85"/>
    </row>
    <row r="162" spans="1:106" ht="15.75" customHeight="1">
      <c r="A162" s="144"/>
      <c r="B162" s="144"/>
      <c r="C162" s="150" t="s">
        <v>145</v>
      </c>
      <c r="D162" s="146">
        <v>35</v>
      </c>
      <c r="E162" s="146">
        <v>75</v>
      </c>
      <c r="F162" s="40">
        <v>0</v>
      </c>
      <c r="G162" s="17" t="s">
        <v>106</v>
      </c>
      <c r="H162" s="18" t="s">
        <v>107</v>
      </c>
      <c r="I162" s="19" t="s">
        <v>99</v>
      </c>
      <c r="J162" s="18" t="s">
        <v>132</v>
      </c>
      <c r="K162" s="19">
        <v>50</v>
      </c>
      <c r="L162" s="18">
        <v>50</v>
      </c>
      <c r="M162" s="147">
        <v>289</v>
      </c>
      <c r="N162" s="125">
        <v>1402</v>
      </c>
      <c r="O162" s="40">
        <v>0</v>
      </c>
      <c r="P162" s="40">
        <v>0</v>
      </c>
      <c r="Q162" s="126">
        <v>2.2000000000000002</v>
      </c>
      <c r="R162" s="37">
        <v>2.1</v>
      </c>
      <c r="S162" s="40">
        <v>280</v>
      </c>
      <c r="T162" s="40">
        <v>407</v>
      </c>
      <c r="U162" s="128">
        <v>88</v>
      </c>
      <c r="V162" s="128">
        <v>122</v>
      </c>
      <c r="W162" s="129">
        <v>0</v>
      </c>
      <c r="X162" s="129">
        <v>0</v>
      </c>
      <c r="Y162" s="130">
        <v>0</v>
      </c>
      <c r="Z162" s="130">
        <v>0</v>
      </c>
      <c r="AA162" s="129">
        <v>0</v>
      </c>
      <c r="AB162" s="129">
        <v>0</v>
      </c>
      <c r="AC162" s="37">
        <v>4.7</v>
      </c>
      <c r="AD162" s="37">
        <v>4.5999999999999996</v>
      </c>
      <c r="AE162" s="38">
        <v>89.8</v>
      </c>
      <c r="AF162" s="39">
        <v>80.900000000000006</v>
      </c>
      <c r="AG162" s="37">
        <v>61</v>
      </c>
      <c r="AH162" s="37">
        <v>63</v>
      </c>
      <c r="AI162" s="9">
        <v>1.1000000000000001</v>
      </c>
      <c r="AJ162" s="9">
        <v>1.2</v>
      </c>
      <c r="AK162" s="9">
        <f t="shared" si="0"/>
        <v>9.9999999999999867E-2</v>
      </c>
      <c r="AL162" s="37">
        <v>5</v>
      </c>
      <c r="AM162" s="37">
        <v>4.9000000000000004</v>
      </c>
      <c r="AN162" s="40">
        <v>6.9</v>
      </c>
      <c r="AO162" s="40">
        <v>7.1</v>
      </c>
      <c r="AP162" s="40">
        <v>95</v>
      </c>
      <c r="AQ162" s="40">
        <v>79</v>
      </c>
      <c r="AR162" s="126">
        <v>13.5</v>
      </c>
      <c r="AS162" s="126">
        <v>9</v>
      </c>
      <c r="AT162" s="37">
        <v>4.5999999999999996</v>
      </c>
      <c r="AU162" s="37">
        <v>4.7</v>
      </c>
      <c r="AV162" s="148">
        <v>92</v>
      </c>
      <c r="AW162" s="148">
        <v>104</v>
      </c>
      <c r="AX162" s="40">
        <v>142</v>
      </c>
      <c r="AY162" s="40">
        <v>143</v>
      </c>
      <c r="AZ162" s="126">
        <v>2.4</v>
      </c>
      <c r="BA162" s="126">
        <v>1.8</v>
      </c>
      <c r="BB162" s="25">
        <v>126</v>
      </c>
      <c r="BC162" s="135">
        <v>88</v>
      </c>
      <c r="BD162" s="23">
        <f t="shared" ref="BD162:BE162" si="164">1.86*(AX162+AT162)+1.15*(AV162/18)+(AG162/6)+14</f>
        <v>302.72044444444447</v>
      </c>
      <c r="BE162" s="23">
        <f t="shared" si="164"/>
        <v>305.86644444444443</v>
      </c>
      <c r="BF162" s="37">
        <v>0</v>
      </c>
      <c r="BG162" s="37">
        <v>0</v>
      </c>
      <c r="BH162" s="40">
        <v>15.5</v>
      </c>
      <c r="BI162" s="40">
        <v>15.4</v>
      </c>
      <c r="BJ162" s="37">
        <v>47.5</v>
      </c>
      <c r="BK162" s="37">
        <v>46.7</v>
      </c>
      <c r="BL162" s="111">
        <v>91.9</v>
      </c>
      <c r="BM162" s="111">
        <v>91.6</v>
      </c>
      <c r="BN162" s="37">
        <v>29.9</v>
      </c>
      <c r="BO162" s="37">
        <v>30.1</v>
      </c>
      <c r="BP162" s="111">
        <v>32.6</v>
      </c>
      <c r="BQ162" s="111">
        <v>32.9</v>
      </c>
      <c r="BR162" s="37">
        <v>235</v>
      </c>
      <c r="BS162" s="37">
        <v>217</v>
      </c>
      <c r="BT162" s="111">
        <v>14.7</v>
      </c>
      <c r="BU162" s="111">
        <v>15.3</v>
      </c>
      <c r="BV162" s="37">
        <v>1.05</v>
      </c>
      <c r="BW162" s="37">
        <v>1</v>
      </c>
      <c r="BX162" s="40">
        <v>9.17</v>
      </c>
      <c r="BY162" s="40">
        <v>13.16</v>
      </c>
      <c r="BZ162" s="37">
        <v>55.7</v>
      </c>
      <c r="CA162" s="37">
        <v>10.130000000000001</v>
      </c>
      <c r="CB162" s="111">
        <v>55.7</v>
      </c>
      <c r="CC162" s="111">
        <v>10.130000000000001</v>
      </c>
      <c r="CD162" s="37">
        <v>9.9</v>
      </c>
      <c r="CE162" s="37">
        <v>1</v>
      </c>
      <c r="CF162" s="40">
        <v>1.2</v>
      </c>
      <c r="CG162" s="40">
        <v>0.02</v>
      </c>
      <c r="CH162" s="37">
        <v>0.9</v>
      </c>
      <c r="CI162" s="37">
        <v>7.0000000000000007E-2</v>
      </c>
      <c r="CJ162" s="2" t="b">
        <f t="shared" si="2"/>
        <v>0</v>
      </c>
      <c r="CK162" s="24" t="b">
        <f t="shared" si="122"/>
        <v>1</v>
      </c>
      <c r="CL162" s="4">
        <v>64.41</v>
      </c>
      <c r="CM162" s="70">
        <v>75.55</v>
      </c>
      <c r="CN162" s="25">
        <v>177.5</v>
      </c>
      <c r="CO162" s="4">
        <v>50.61</v>
      </c>
      <c r="CP162" s="25">
        <v>56</v>
      </c>
      <c r="CQ162" s="25">
        <v>50</v>
      </c>
      <c r="CR162" s="70">
        <v>12.69</v>
      </c>
      <c r="CS162" s="29"/>
      <c r="CT162" s="29"/>
      <c r="CU162" s="29"/>
      <c r="CV162" s="29"/>
      <c r="CW162" s="29"/>
      <c r="CX162" s="29"/>
      <c r="CY162" s="85"/>
      <c r="CZ162" s="85"/>
      <c r="DA162" s="85"/>
      <c r="DB162" s="85"/>
    </row>
    <row r="163" spans="1:106" ht="15.75" customHeight="1">
      <c r="A163" s="144"/>
      <c r="B163" s="144"/>
      <c r="C163" s="150" t="s">
        <v>146</v>
      </c>
      <c r="D163" s="146">
        <v>31</v>
      </c>
      <c r="E163" s="111">
        <v>0</v>
      </c>
      <c r="F163" s="40">
        <v>0</v>
      </c>
      <c r="G163" s="17" t="s">
        <v>97</v>
      </c>
      <c r="H163" s="18" t="s">
        <v>98</v>
      </c>
      <c r="I163" s="19" t="s">
        <v>99</v>
      </c>
      <c r="J163" s="18" t="s">
        <v>132</v>
      </c>
      <c r="K163" s="19">
        <v>50</v>
      </c>
      <c r="L163" s="18">
        <v>50</v>
      </c>
      <c r="M163" s="147">
        <v>640</v>
      </c>
      <c r="N163" s="125">
        <v>1044</v>
      </c>
      <c r="O163" s="40">
        <v>0</v>
      </c>
      <c r="P163" s="40">
        <v>0</v>
      </c>
      <c r="Q163" s="126">
        <v>2.2000000000000002</v>
      </c>
      <c r="R163" s="37">
        <v>2.6</v>
      </c>
      <c r="S163" s="40">
        <v>386</v>
      </c>
      <c r="T163" s="40">
        <v>391</v>
      </c>
      <c r="U163" s="128">
        <v>105</v>
      </c>
      <c r="V163" s="128">
        <v>127</v>
      </c>
      <c r="W163" s="129">
        <v>0</v>
      </c>
      <c r="X163" s="129">
        <v>0</v>
      </c>
      <c r="Y163" s="130">
        <v>0</v>
      </c>
      <c r="Z163" s="130">
        <v>0</v>
      </c>
      <c r="AA163" s="129">
        <v>0</v>
      </c>
      <c r="AB163" s="129">
        <v>0</v>
      </c>
      <c r="AC163" s="37">
        <v>4.9000000000000004</v>
      </c>
      <c r="AD163" s="37">
        <v>6.5</v>
      </c>
      <c r="AE163" s="38">
        <v>117.1</v>
      </c>
      <c r="AF163" s="39">
        <v>92</v>
      </c>
      <c r="AG163" s="37">
        <v>61</v>
      </c>
      <c r="AH163" s="37">
        <v>67</v>
      </c>
      <c r="AI163" s="9">
        <v>0.9</v>
      </c>
      <c r="AJ163" s="9">
        <v>1.1000000000000001</v>
      </c>
      <c r="AK163" s="9">
        <f t="shared" si="0"/>
        <v>0.20000000000000007</v>
      </c>
      <c r="AL163" s="37">
        <v>3.9</v>
      </c>
      <c r="AM163" s="37">
        <v>5.3</v>
      </c>
      <c r="AN163" s="40">
        <v>7.6</v>
      </c>
      <c r="AO163" s="40">
        <v>7.5</v>
      </c>
      <c r="AP163" s="40">
        <v>123</v>
      </c>
      <c r="AQ163" s="40">
        <v>20</v>
      </c>
      <c r="AR163" s="126">
        <v>11.5</v>
      </c>
      <c r="AS163" s="126">
        <v>13.2</v>
      </c>
      <c r="AT163" s="37">
        <v>5.0999999999999996</v>
      </c>
      <c r="AU163" s="37">
        <v>4.9000000000000004</v>
      </c>
      <c r="AV163" s="148">
        <v>106</v>
      </c>
      <c r="AW163" s="148">
        <v>114</v>
      </c>
      <c r="AX163" s="40">
        <v>140</v>
      </c>
      <c r="AY163" s="40">
        <v>143</v>
      </c>
      <c r="AZ163" s="126">
        <v>2.1</v>
      </c>
      <c r="BA163" s="126">
        <v>2.5</v>
      </c>
      <c r="BB163" s="25">
        <v>105</v>
      </c>
      <c r="BC163" s="135">
        <v>118</v>
      </c>
      <c r="BD163" s="23">
        <f t="shared" ref="BD163:BE163" si="165">1.86*(AX163+AT163)+1.15*(AV163/18)+(AG163/6)+14</f>
        <v>300.82488888888895</v>
      </c>
      <c r="BE163" s="23">
        <f t="shared" si="165"/>
        <v>307.5440000000001</v>
      </c>
      <c r="BF163" s="37">
        <v>0</v>
      </c>
      <c r="BG163" s="37">
        <v>0</v>
      </c>
      <c r="BH163" s="40">
        <v>15.5</v>
      </c>
      <c r="BI163" s="40">
        <v>14.9</v>
      </c>
      <c r="BJ163" s="37">
        <v>48.2</v>
      </c>
      <c r="BK163" s="37">
        <v>44.7</v>
      </c>
      <c r="BL163" s="111">
        <v>94.6</v>
      </c>
      <c r="BM163" s="111">
        <v>93.2</v>
      </c>
      <c r="BN163" s="37">
        <v>30.4</v>
      </c>
      <c r="BO163" s="37">
        <v>31</v>
      </c>
      <c r="BP163" s="111">
        <v>32.200000000000003</v>
      </c>
      <c r="BQ163" s="111">
        <v>33.299999999999997</v>
      </c>
      <c r="BR163" s="37">
        <v>248</v>
      </c>
      <c r="BS163" s="37">
        <v>251</v>
      </c>
      <c r="BT163" s="111">
        <v>12.9</v>
      </c>
      <c r="BU163" s="111">
        <v>13.6</v>
      </c>
      <c r="BV163" s="37">
        <v>0.57999999999999996</v>
      </c>
      <c r="BW163" s="37">
        <v>0.59</v>
      </c>
      <c r="BX163" s="40">
        <v>7.25</v>
      </c>
      <c r="BY163" s="40">
        <v>7.63</v>
      </c>
      <c r="BZ163" s="37">
        <v>58.9</v>
      </c>
      <c r="CA163" s="37">
        <v>5.43</v>
      </c>
      <c r="CB163" s="111">
        <v>58.9</v>
      </c>
      <c r="CC163" s="111">
        <v>5.43</v>
      </c>
      <c r="CD163" s="37">
        <v>11.3</v>
      </c>
      <c r="CE163" s="37">
        <v>0.71</v>
      </c>
      <c r="CF163" s="40">
        <v>1.9</v>
      </c>
      <c r="CG163" s="40">
        <v>0.04</v>
      </c>
      <c r="CH163" s="37">
        <v>0.5</v>
      </c>
      <c r="CI163" s="37">
        <v>0.04</v>
      </c>
      <c r="CJ163" s="2" t="b">
        <f t="shared" si="2"/>
        <v>0</v>
      </c>
      <c r="CK163" s="24" t="b">
        <f t="shared" si="122"/>
        <v>1</v>
      </c>
      <c r="CL163" s="4">
        <v>69.63</v>
      </c>
      <c r="CM163" s="70">
        <v>78.5</v>
      </c>
      <c r="CN163" s="25">
        <v>173.5</v>
      </c>
      <c r="CO163" s="4">
        <v>51.8</v>
      </c>
      <c r="CP163" s="25">
        <v>57</v>
      </c>
      <c r="CQ163" s="25">
        <v>60</v>
      </c>
      <c r="CR163" s="70">
        <v>9.0399999999999991</v>
      </c>
      <c r="CS163" s="29"/>
      <c r="CT163" s="29"/>
      <c r="CU163" s="29"/>
      <c r="CV163" s="29"/>
      <c r="CW163" s="29"/>
      <c r="CX163" s="29"/>
      <c r="CY163" s="85"/>
      <c r="CZ163" s="85"/>
      <c r="DA163" s="85"/>
      <c r="DB163" s="85"/>
    </row>
    <row r="164" spans="1:106" ht="15.75" customHeight="1">
      <c r="A164" s="144"/>
      <c r="B164" s="144"/>
      <c r="C164" s="150" t="s">
        <v>147</v>
      </c>
      <c r="D164" s="146">
        <v>32</v>
      </c>
      <c r="E164" s="146">
        <v>86</v>
      </c>
      <c r="F164" s="40">
        <v>0</v>
      </c>
      <c r="G164" s="17" t="s">
        <v>102</v>
      </c>
      <c r="H164" s="18" t="s">
        <v>110</v>
      </c>
      <c r="I164" s="19" t="s">
        <v>99</v>
      </c>
      <c r="J164" s="18" t="s">
        <v>132</v>
      </c>
      <c r="K164" s="19">
        <v>87.5</v>
      </c>
      <c r="L164" s="18">
        <v>12.5</v>
      </c>
      <c r="M164" s="147">
        <v>659</v>
      </c>
      <c r="N164" s="125">
        <v>11779</v>
      </c>
      <c r="O164" s="40">
        <v>0</v>
      </c>
      <c r="P164" s="40">
        <v>0</v>
      </c>
      <c r="Q164" s="126">
        <v>2.8</v>
      </c>
      <c r="R164" s="37">
        <v>2.7</v>
      </c>
      <c r="S164" s="40">
        <v>333</v>
      </c>
      <c r="T164" s="40">
        <v>713</v>
      </c>
      <c r="U164" s="128">
        <v>57</v>
      </c>
      <c r="V164" s="128">
        <v>297</v>
      </c>
      <c r="W164" s="129">
        <v>0</v>
      </c>
      <c r="X164" s="129">
        <v>0</v>
      </c>
      <c r="Y164" s="130">
        <v>0</v>
      </c>
      <c r="Z164" s="130">
        <v>0</v>
      </c>
      <c r="AA164" s="129">
        <v>0</v>
      </c>
      <c r="AB164" s="129">
        <v>0</v>
      </c>
      <c r="AC164" s="37">
        <v>5.9</v>
      </c>
      <c r="AD164" s="37">
        <v>8.1999999999999993</v>
      </c>
      <c r="AE164" s="38">
        <v>102.6</v>
      </c>
      <c r="AF164" s="39">
        <v>82.4</v>
      </c>
      <c r="AG164" s="37">
        <v>57</v>
      </c>
      <c r="AH164" s="37">
        <v>87</v>
      </c>
      <c r="AI164" s="9">
        <v>1</v>
      </c>
      <c r="AJ164" s="9">
        <v>1.2</v>
      </c>
      <c r="AK164" s="9">
        <f t="shared" si="0"/>
        <v>0.19999999999999996</v>
      </c>
      <c r="AL164" s="37">
        <v>3.5</v>
      </c>
      <c r="AM164" s="37">
        <v>6.1</v>
      </c>
      <c r="AN164" s="40">
        <v>7.1</v>
      </c>
      <c r="AO164" s="40">
        <v>7.1</v>
      </c>
      <c r="AP164" s="40">
        <v>110</v>
      </c>
      <c r="AQ164" s="40">
        <v>10</v>
      </c>
      <c r="AR164" s="126">
        <v>13.6</v>
      </c>
      <c r="AS164" s="126">
        <v>11.1</v>
      </c>
      <c r="AT164" s="37">
        <v>4</v>
      </c>
      <c r="AU164" s="37">
        <v>4.5</v>
      </c>
      <c r="AV164" s="148">
        <v>107</v>
      </c>
      <c r="AW164" s="148">
        <v>101</v>
      </c>
      <c r="AX164" s="40">
        <v>140</v>
      </c>
      <c r="AY164" s="40">
        <v>144</v>
      </c>
      <c r="AZ164" s="126">
        <v>2.8</v>
      </c>
      <c r="BA164" s="126">
        <v>2.4</v>
      </c>
      <c r="BB164" s="25">
        <v>126</v>
      </c>
      <c r="BC164" s="135">
        <v>102</v>
      </c>
      <c r="BD164" s="23">
        <f t="shared" ref="BD164:BE164" si="166">1.86*(AX164+AT164)+1.15*(AV164/18)+(AG164/6)+14</f>
        <v>298.17611111111114</v>
      </c>
      <c r="BE164" s="23">
        <f t="shared" si="166"/>
        <v>311.16277777777782</v>
      </c>
      <c r="BF164" s="37">
        <v>0</v>
      </c>
      <c r="BG164" s="37">
        <v>0</v>
      </c>
      <c r="BH164" s="40">
        <v>14.9</v>
      </c>
      <c r="BI164" s="40">
        <v>13.9</v>
      </c>
      <c r="BJ164" s="37">
        <v>45.3</v>
      </c>
      <c r="BK164" s="37">
        <v>40.9</v>
      </c>
      <c r="BL164" s="111">
        <v>93.4</v>
      </c>
      <c r="BM164" s="111">
        <v>93.6</v>
      </c>
      <c r="BN164" s="37">
        <v>30.6</v>
      </c>
      <c r="BO164" s="37">
        <v>31.7</v>
      </c>
      <c r="BP164" s="111">
        <v>32.799999999999997</v>
      </c>
      <c r="BQ164" s="111">
        <v>33.9</v>
      </c>
      <c r="BR164" s="37">
        <v>295</v>
      </c>
      <c r="BS164" s="37">
        <v>304</v>
      </c>
      <c r="BT164" s="111">
        <v>13.3</v>
      </c>
      <c r="BU164" s="111">
        <v>14.5</v>
      </c>
      <c r="BV164" s="37">
        <v>1.29</v>
      </c>
      <c r="BW164" s="37">
        <v>0.97</v>
      </c>
      <c r="BX164" s="40">
        <v>9.5</v>
      </c>
      <c r="BY164" s="40">
        <v>13.29</v>
      </c>
      <c r="BZ164" s="37">
        <v>8.6999999999999993</v>
      </c>
      <c r="CA164" s="37">
        <v>10.7</v>
      </c>
      <c r="CB164" s="111">
        <v>8.6999999999999993</v>
      </c>
      <c r="CC164" s="111">
        <v>10.7</v>
      </c>
      <c r="CD164" s="37">
        <v>8.6999999999999993</v>
      </c>
      <c r="CE164" s="37">
        <v>1.25</v>
      </c>
      <c r="CF164" s="40">
        <v>2.1</v>
      </c>
      <c r="CG164" s="40">
        <v>0.02</v>
      </c>
      <c r="CH164" s="37">
        <v>0.2</v>
      </c>
      <c r="CI164" s="37">
        <v>0.03</v>
      </c>
      <c r="CJ164" s="2" t="b">
        <f t="shared" si="2"/>
        <v>0</v>
      </c>
      <c r="CK164" s="24" t="b">
        <f t="shared" si="122"/>
        <v>1</v>
      </c>
      <c r="CL164" s="4">
        <v>67.489999999999995</v>
      </c>
      <c r="CM164" s="70">
        <v>82.5</v>
      </c>
      <c r="CN164" s="25">
        <v>174</v>
      </c>
      <c r="CO164" s="4">
        <v>50.33</v>
      </c>
      <c r="CP164" s="25">
        <v>56</v>
      </c>
      <c r="CQ164" s="25">
        <v>53</v>
      </c>
      <c r="CR164" s="70">
        <v>13.25</v>
      </c>
      <c r="CS164" s="29"/>
      <c r="CT164" s="29"/>
      <c r="CU164" s="29"/>
      <c r="CV164" s="29"/>
      <c r="CW164" s="29"/>
      <c r="CX164" s="29"/>
      <c r="CY164" s="85"/>
      <c r="CZ164" s="85"/>
      <c r="DA164" s="85"/>
      <c r="DB164" s="85"/>
    </row>
    <row r="165" spans="1:106" ht="15.75" customHeight="1">
      <c r="A165" s="144"/>
      <c r="B165" s="144"/>
      <c r="C165" s="150" t="s">
        <v>148</v>
      </c>
      <c r="D165" s="146">
        <v>33</v>
      </c>
      <c r="E165" s="111">
        <v>0</v>
      </c>
      <c r="F165" s="40">
        <v>0</v>
      </c>
      <c r="G165" s="17" t="s">
        <v>102</v>
      </c>
      <c r="H165" s="18" t="s">
        <v>98</v>
      </c>
      <c r="I165" s="19" t="s">
        <v>99</v>
      </c>
      <c r="J165" s="18" t="s">
        <v>132</v>
      </c>
      <c r="K165" s="19">
        <v>75</v>
      </c>
      <c r="L165" s="18">
        <v>25</v>
      </c>
      <c r="M165" s="147">
        <v>856</v>
      </c>
      <c r="N165" s="125">
        <v>0</v>
      </c>
      <c r="O165" s="40">
        <v>0</v>
      </c>
      <c r="P165" s="40">
        <v>0</v>
      </c>
      <c r="Q165" s="126">
        <v>3</v>
      </c>
      <c r="R165" s="37">
        <v>3</v>
      </c>
      <c r="S165" s="40">
        <v>376</v>
      </c>
      <c r="T165" s="40">
        <v>548</v>
      </c>
      <c r="U165" s="128">
        <v>135</v>
      </c>
      <c r="V165" s="128">
        <v>245</v>
      </c>
      <c r="W165" s="129">
        <v>0</v>
      </c>
      <c r="X165" s="129">
        <v>0</v>
      </c>
      <c r="Y165" s="130">
        <v>0</v>
      </c>
      <c r="Z165" s="130">
        <v>0</v>
      </c>
      <c r="AA165" s="129">
        <v>0</v>
      </c>
      <c r="AB165" s="129">
        <v>0</v>
      </c>
      <c r="AC165" s="37">
        <v>4.5</v>
      </c>
      <c r="AD165" s="37">
        <v>6.9</v>
      </c>
      <c r="AE165" s="38">
        <v>115.7</v>
      </c>
      <c r="AF165" s="39">
        <v>81.900000000000006</v>
      </c>
      <c r="AG165" s="37">
        <v>51</v>
      </c>
      <c r="AH165" s="37">
        <v>70</v>
      </c>
      <c r="AI165" s="9">
        <v>0.9</v>
      </c>
      <c r="AJ165" s="9">
        <v>1.2</v>
      </c>
      <c r="AK165" s="9">
        <f t="shared" si="0"/>
        <v>0.29999999999999993</v>
      </c>
      <c r="AL165" s="37">
        <v>3.3</v>
      </c>
      <c r="AM165" s="37">
        <v>5</v>
      </c>
      <c r="AN165" s="40">
        <v>6.3</v>
      </c>
      <c r="AO165" s="40">
        <v>6.7</v>
      </c>
      <c r="AP165" s="40">
        <v>66</v>
      </c>
      <c r="AQ165" s="40">
        <v>18</v>
      </c>
      <c r="AR165" s="126">
        <v>12.1</v>
      </c>
      <c r="AS165" s="126">
        <v>12.8</v>
      </c>
      <c r="AT165" s="37">
        <v>4.4000000000000004</v>
      </c>
      <c r="AU165" s="37">
        <v>4.3</v>
      </c>
      <c r="AV165" s="148">
        <v>89</v>
      </c>
      <c r="AW165" s="148">
        <v>133</v>
      </c>
      <c r="AX165" s="40">
        <v>140</v>
      </c>
      <c r="AY165" s="40">
        <v>140</v>
      </c>
      <c r="AZ165" s="126">
        <v>2.7</v>
      </c>
      <c r="BA165" s="126">
        <v>2.7</v>
      </c>
      <c r="BB165" s="25">
        <v>122</v>
      </c>
      <c r="BC165" s="135">
        <v>123</v>
      </c>
      <c r="BD165" s="23">
        <f t="shared" ref="BD165:BE165" si="167">1.86*(AX165+AT165)+1.15*(AV165/18)+(AG165/6)+14</f>
        <v>296.77011111111113</v>
      </c>
      <c r="BE165" s="23">
        <f t="shared" si="167"/>
        <v>302.56188888888892</v>
      </c>
      <c r="BF165" s="37">
        <v>0</v>
      </c>
      <c r="BG165" s="37">
        <v>0</v>
      </c>
      <c r="BH165" s="40">
        <v>12.4</v>
      </c>
      <c r="BI165" s="40">
        <v>12.9</v>
      </c>
      <c r="BJ165" s="37">
        <v>38</v>
      </c>
      <c r="BK165" s="37">
        <v>38</v>
      </c>
      <c r="BL165" s="111">
        <v>89.7</v>
      </c>
      <c r="BM165" s="111">
        <v>90.8</v>
      </c>
      <c r="BN165" s="37">
        <v>29.3</v>
      </c>
      <c r="BO165" s="37">
        <v>30.9</v>
      </c>
      <c r="BP165" s="111">
        <v>32.700000000000003</v>
      </c>
      <c r="BQ165" s="111">
        <v>34</v>
      </c>
      <c r="BR165" s="37">
        <v>352</v>
      </c>
      <c r="BS165" s="37">
        <v>385</v>
      </c>
      <c r="BT165" s="111">
        <v>13.2</v>
      </c>
      <c r="BU165" s="111">
        <v>14.5</v>
      </c>
      <c r="BV165" s="37">
        <v>1.1000000000000001</v>
      </c>
      <c r="BW165" s="37">
        <v>1.19</v>
      </c>
      <c r="BX165" s="40">
        <v>5.45</v>
      </c>
      <c r="BY165" s="40">
        <v>12.31</v>
      </c>
      <c r="BZ165" s="37">
        <v>58</v>
      </c>
      <c r="CA165" s="37">
        <v>9.6</v>
      </c>
      <c r="CB165" s="111">
        <v>58</v>
      </c>
      <c r="CC165" s="111">
        <v>9.6</v>
      </c>
      <c r="CD165" s="37">
        <v>12.4</v>
      </c>
      <c r="CE165" s="37">
        <v>0.79</v>
      </c>
      <c r="CF165" s="40">
        <v>2</v>
      </c>
      <c r="CG165" s="40">
        <v>0.03</v>
      </c>
      <c r="CH165" s="37">
        <v>0.6</v>
      </c>
      <c r="CI165" s="37">
        <v>7.0000000000000007E-2</v>
      </c>
      <c r="CJ165" s="2" t="b">
        <f t="shared" si="2"/>
        <v>1</v>
      </c>
      <c r="CK165" s="24" t="b">
        <f t="shared" si="122"/>
        <v>0</v>
      </c>
      <c r="CL165" s="4">
        <v>60.91</v>
      </c>
      <c r="CM165" s="70">
        <v>74</v>
      </c>
      <c r="CN165" s="25">
        <v>172</v>
      </c>
      <c r="CO165" s="4">
        <v>52.46</v>
      </c>
      <c r="CP165" s="25">
        <v>60</v>
      </c>
      <c r="CQ165" s="25">
        <v>58</v>
      </c>
      <c r="CR165" s="70">
        <v>13.03</v>
      </c>
      <c r="CS165" s="29"/>
      <c r="CT165" s="29"/>
      <c r="CU165" s="29"/>
      <c r="CV165" s="29"/>
      <c r="CW165" s="29"/>
      <c r="CX165" s="29"/>
      <c r="CY165" s="85"/>
      <c r="CZ165" s="85"/>
      <c r="DA165" s="85"/>
      <c r="DB165" s="85"/>
    </row>
    <row r="166" spans="1:106" ht="15.75" customHeight="1">
      <c r="A166" s="144"/>
      <c r="B166" s="144"/>
      <c r="C166" s="150" t="s">
        <v>149</v>
      </c>
      <c r="D166" s="111">
        <v>31</v>
      </c>
      <c r="E166" s="111">
        <v>80</v>
      </c>
      <c r="F166" s="40">
        <v>0</v>
      </c>
      <c r="G166" s="17" t="s">
        <v>106</v>
      </c>
      <c r="H166" s="18" t="s">
        <v>98</v>
      </c>
      <c r="I166" s="19" t="s">
        <v>103</v>
      </c>
      <c r="J166" s="18" t="s">
        <v>132</v>
      </c>
      <c r="K166" s="19">
        <v>50</v>
      </c>
      <c r="L166" s="18">
        <v>50</v>
      </c>
      <c r="M166" s="147">
        <v>757</v>
      </c>
      <c r="N166" s="125">
        <v>1109</v>
      </c>
      <c r="O166" s="40">
        <v>0</v>
      </c>
      <c r="P166" s="40">
        <v>0</v>
      </c>
      <c r="Q166" s="126">
        <v>2.8</v>
      </c>
      <c r="R166" s="37">
        <v>1.8</v>
      </c>
      <c r="S166" s="40">
        <v>254</v>
      </c>
      <c r="T166" s="40">
        <v>371</v>
      </c>
      <c r="U166" s="128">
        <v>83</v>
      </c>
      <c r="V166" s="128">
        <v>91</v>
      </c>
      <c r="W166" s="129">
        <v>0</v>
      </c>
      <c r="X166" s="129">
        <v>0</v>
      </c>
      <c r="Y166" s="130">
        <v>0</v>
      </c>
      <c r="Z166" s="130">
        <v>0</v>
      </c>
      <c r="AA166" s="129">
        <v>0</v>
      </c>
      <c r="AB166" s="129">
        <v>0</v>
      </c>
      <c r="AC166" s="37">
        <v>5.0999999999999996</v>
      </c>
      <c r="AD166" s="37">
        <v>6.7</v>
      </c>
      <c r="AE166" s="38">
        <v>117.1</v>
      </c>
      <c r="AF166" s="39">
        <v>82.9</v>
      </c>
      <c r="AG166" s="37">
        <v>39</v>
      </c>
      <c r="AH166" s="37">
        <v>49</v>
      </c>
      <c r="AI166" s="9">
        <v>0.9</v>
      </c>
      <c r="AJ166" s="9">
        <v>1.2</v>
      </c>
      <c r="AK166" s="9">
        <f t="shared" si="0"/>
        <v>0.29999999999999993</v>
      </c>
      <c r="AL166" s="37">
        <v>4.0999999999999996</v>
      </c>
      <c r="AM166" s="37">
        <v>5.0999999999999996</v>
      </c>
      <c r="AN166" s="40">
        <v>7.1</v>
      </c>
      <c r="AO166" s="40">
        <v>6.5</v>
      </c>
      <c r="AP166" s="40">
        <v>56</v>
      </c>
      <c r="AQ166" s="40">
        <v>29</v>
      </c>
      <c r="AR166" s="126">
        <v>10</v>
      </c>
      <c r="AS166" s="126">
        <v>13.4</v>
      </c>
      <c r="AT166" s="37">
        <v>4.3</v>
      </c>
      <c r="AU166" s="37">
        <v>4.9000000000000004</v>
      </c>
      <c r="AV166" s="148">
        <v>103</v>
      </c>
      <c r="AW166" s="148">
        <v>113</v>
      </c>
      <c r="AX166" s="40">
        <v>138</v>
      </c>
      <c r="AY166" s="40">
        <v>141</v>
      </c>
      <c r="AZ166" s="126">
        <v>1.9</v>
      </c>
      <c r="BA166" s="126">
        <v>2.5</v>
      </c>
      <c r="BB166" s="25">
        <v>101</v>
      </c>
      <c r="BC166" s="135">
        <v>132</v>
      </c>
      <c r="BD166" s="23">
        <f t="shared" ref="BD166:BE166" si="168">1.86*(AX166+AT166)+1.15*(AV166/18)+(AG166/6)+14</f>
        <v>291.75855555555563</v>
      </c>
      <c r="BE166" s="23">
        <f t="shared" si="168"/>
        <v>300.76011111111114</v>
      </c>
      <c r="BF166" s="37">
        <v>0</v>
      </c>
      <c r="BG166" s="37">
        <v>0</v>
      </c>
      <c r="BH166" s="40">
        <v>13.2</v>
      </c>
      <c r="BI166" s="40">
        <v>12.9</v>
      </c>
      <c r="BJ166" s="37">
        <v>40</v>
      </c>
      <c r="BK166" s="37">
        <v>39.200000000000003</v>
      </c>
      <c r="BL166" s="111">
        <v>89.4</v>
      </c>
      <c r="BM166" s="111">
        <v>90.2</v>
      </c>
      <c r="BN166" s="37">
        <v>29.5</v>
      </c>
      <c r="BO166" s="37">
        <v>29.7</v>
      </c>
      <c r="BP166" s="111">
        <v>33</v>
      </c>
      <c r="BQ166" s="111">
        <v>33</v>
      </c>
      <c r="BR166" s="37">
        <v>324</v>
      </c>
      <c r="BS166" s="37">
        <v>281</v>
      </c>
      <c r="BT166" s="111">
        <v>14.1</v>
      </c>
      <c r="BU166" s="111">
        <v>14.6</v>
      </c>
      <c r="BV166" s="37">
        <v>0.98</v>
      </c>
      <c r="BW166" s="37">
        <v>0.79</v>
      </c>
      <c r="BX166" s="40">
        <v>6.79</v>
      </c>
      <c r="BY166" s="40">
        <v>6.48</v>
      </c>
      <c r="BZ166" s="37">
        <v>64.7</v>
      </c>
      <c r="CA166" s="37">
        <v>3.73</v>
      </c>
      <c r="CB166" s="111">
        <v>64.7</v>
      </c>
      <c r="CC166" s="111">
        <v>3.73</v>
      </c>
      <c r="CD166" s="37">
        <v>9.9</v>
      </c>
      <c r="CE166" s="37">
        <v>0.66</v>
      </c>
      <c r="CF166" s="40">
        <v>1.7</v>
      </c>
      <c r="CG166" s="40">
        <v>0.09</v>
      </c>
      <c r="CH166" s="37">
        <v>0.5</v>
      </c>
      <c r="CI166" s="37">
        <v>0.04</v>
      </c>
      <c r="CJ166" s="2" t="b">
        <f t="shared" si="2"/>
        <v>1</v>
      </c>
      <c r="CK166" s="24" t="b">
        <f t="shared" si="122"/>
        <v>1</v>
      </c>
      <c r="CL166" s="4">
        <v>74.459999999999994</v>
      </c>
      <c r="CM166" s="70">
        <v>81.2</v>
      </c>
      <c r="CN166" s="25">
        <v>174</v>
      </c>
      <c r="CO166" s="4">
        <v>49.27</v>
      </c>
      <c r="CP166" s="25">
        <v>64</v>
      </c>
      <c r="CQ166" s="25">
        <v>64</v>
      </c>
      <c r="CR166" s="70">
        <v>6.97</v>
      </c>
      <c r="CS166" s="29"/>
      <c r="CT166" s="29"/>
      <c r="CU166" s="29"/>
      <c r="CV166" s="29"/>
      <c r="CW166" s="29"/>
      <c r="CX166" s="29"/>
      <c r="CY166" s="85"/>
      <c r="CZ166" s="85"/>
      <c r="DA166" s="85"/>
      <c r="DB166" s="85"/>
    </row>
    <row r="167" spans="1:106" ht="15.75" customHeight="1">
      <c r="A167" s="144"/>
      <c r="B167" s="144"/>
      <c r="C167" s="150" t="s">
        <v>150</v>
      </c>
      <c r="D167" s="111">
        <v>32</v>
      </c>
      <c r="E167" s="111">
        <v>71</v>
      </c>
      <c r="F167" s="40">
        <v>0</v>
      </c>
      <c r="G167" s="17" t="s">
        <v>112</v>
      </c>
      <c r="H167" s="18" t="s">
        <v>112</v>
      </c>
      <c r="I167" s="19" t="s">
        <v>112</v>
      </c>
      <c r="J167" s="18" t="s">
        <v>112</v>
      </c>
      <c r="K167" s="19" t="s">
        <v>112</v>
      </c>
      <c r="L167" s="18" t="s">
        <v>112</v>
      </c>
      <c r="M167" s="147">
        <v>502</v>
      </c>
      <c r="N167" s="125">
        <v>1531</v>
      </c>
      <c r="O167" s="40">
        <v>0</v>
      </c>
      <c r="P167" s="40">
        <v>0</v>
      </c>
      <c r="Q167" s="126">
        <v>3.6</v>
      </c>
      <c r="R167" s="37">
        <v>2.8</v>
      </c>
      <c r="S167" s="40">
        <v>316</v>
      </c>
      <c r="T167" s="40">
        <v>413</v>
      </c>
      <c r="U167" s="128">
        <v>111</v>
      </c>
      <c r="V167" s="128">
        <v>141</v>
      </c>
      <c r="W167" s="129">
        <v>0</v>
      </c>
      <c r="X167" s="129">
        <v>0</v>
      </c>
      <c r="Y167" s="130">
        <v>0</v>
      </c>
      <c r="Z167" s="130">
        <v>0</v>
      </c>
      <c r="AA167" s="129">
        <v>0</v>
      </c>
      <c r="AB167" s="129">
        <v>0</v>
      </c>
      <c r="AC167" s="37">
        <v>5.3</v>
      </c>
      <c r="AD167" s="37">
        <v>8.1</v>
      </c>
      <c r="AE167" s="155">
        <v>116.4</v>
      </c>
      <c r="AF167" s="156">
        <v>68.5</v>
      </c>
      <c r="AG167" s="37">
        <v>46</v>
      </c>
      <c r="AH167" s="37">
        <v>78</v>
      </c>
      <c r="AI167" s="9">
        <v>0.9</v>
      </c>
      <c r="AJ167" s="9">
        <v>1.4</v>
      </c>
      <c r="AK167" s="9">
        <f t="shared" si="0"/>
        <v>0.49999999999999989</v>
      </c>
      <c r="AL167" s="37">
        <v>5</v>
      </c>
      <c r="AM167" s="37">
        <v>7.4</v>
      </c>
      <c r="AN167" s="40">
        <v>8.6999999999999993</v>
      </c>
      <c r="AO167" s="40">
        <v>8.9</v>
      </c>
      <c r="AP167" s="40">
        <v>82</v>
      </c>
      <c r="AQ167" s="40">
        <v>10</v>
      </c>
      <c r="AR167" s="126">
        <v>13.2</v>
      </c>
      <c r="AS167" s="126">
        <v>14.2</v>
      </c>
      <c r="AT167" s="37">
        <v>4.2</v>
      </c>
      <c r="AU167" s="37">
        <v>5.6</v>
      </c>
      <c r="AV167" s="148">
        <v>91</v>
      </c>
      <c r="AW167" s="148">
        <v>96</v>
      </c>
      <c r="AX167" s="40">
        <v>142</v>
      </c>
      <c r="AY167" s="40">
        <v>141</v>
      </c>
      <c r="AZ167" s="126">
        <v>2.7</v>
      </c>
      <c r="BA167" s="126">
        <v>2.9</v>
      </c>
      <c r="BB167" s="133">
        <v>134</v>
      </c>
      <c r="BC167" s="127">
        <v>136</v>
      </c>
      <c r="BD167" s="23">
        <f t="shared" ref="BD167:BE167" si="169">1.86*(AX167+AT167)+1.15*(AV167/18)+(AG167/6)+14</f>
        <v>299.41255555555557</v>
      </c>
      <c r="BE167" s="23">
        <f t="shared" si="169"/>
        <v>305.80933333333331</v>
      </c>
      <c r="BF167" s="37">
        <v>0</v>
      </c>
      <c r="BG167" s="37">
        <v>0</v>
      </c>
      <c r="BH167" s="40">
        <v>14.2</v>
      </c>
      <c r="BI167" s="40">
        <v>14</v>
      </c>
      <c r="BJ167" s="37">
        <v>43.9</v>
      </c>
      <c r="BK167" s="37">
        <v>43</v>
      </c>
      <c r="BL167" s="111">
        <v>88.7</v>
      </c>
      <c r="BM167" s="111">
        <v>89.7</v>
      </c>
      <c r="BN167" s="37">
        <v>28.6</v>
      </c>
      <c r="BO167" s="37">
        <v>29.1</v>
      </c>
      <c r="BP167" s="111">
        <v>32.299999999999997</v>
      </c>
      <c r="BQ167" s="111">
        <v>32.5</v>
      </c>
      <c r="BR167" s="37">
        <v>361</v>
      </c>
      <c r="BS167" s="37">
        <v>368</v>
      </c>
      <c r="BT167" s="111">
        <v>12.9</v>
      </c>
      <c r="BU167" s="111">
        <v>14.7</v>
      </c>
      <c r="BV167" s="37">
        <v>0.67</v>
      </c>
      <c r="BW167" s="37">
        <v>0.86</v>
      </c>
      <c r="BX167" s="40">
        <v>13.26</v>
      </c>
      <c r="BY167" s="40">
        <v>17.309999999999999</v>
      </c>
      <c r="BZ167" s="37">
        <v>69.099999999999994</v>
      </c>
      <c r="CA167" s="37">
        <v>12.28</v>
      </c>
      <c r="CB167" s="111">
        <v>69.099999999999994</v>
      </c>
      <c r="CC167" s="111">
        <v>12.28</v>
      </c>
      <c r="CD167" s="37">
        <v>8.1</v>
      </c>
      <c r="CE167" s="37">
        <v>1.41</v>
      </c>
      <c r="CF167" s="40">
        <v>1</v>
      </c>
      <c r="CG167" s="40">
        <v>0.05</v>
      </c>
      <c r="CH167" s="37">
        <v>0.2</v>
      </c>
      <c r="CI167" s="37">
        <v>7.0000000000000007E-2</v>
      </c>
      <c r="CJ167" s="2" t="b">
        <f t="shared" si="2"/>
        <v>1</v>
      </c>
      <c r="CK167" s="24" t="b">
        <f t="shared" si="122"/>
        <v>1</v>
      </c>
      <c r="CL167" s="4">
        <v>65.349999999999994</v>
      </c>
      <c r="CM167" s="70">
        <v>74.55</v>
      </c>
      <c r="CN167" s="25">
        <v>176.6</v>
      </c>
      <c r="CO167" s="4">
        <v>49.15</v>
      </c>
      <c r="CP167" s="25">
        <v>58</v>
      </c>
      <c r="CQ167" s="25">
        <v>56</v>
      </c>
      <c r="CR167" s="70">
        <v>13.42</v>
      </c>
      <c r="CS167" s="29"/>
      <c r="CT167" s="29"/>
      <c r="CU167" s="29"/>
      <c r="CV167" s="29"/>
      <c r="CW167" s="29"/>
      <c r="CX167" s="29"/>
      <c r="CY167" s="85"/>
      <c r="CZ167" s="85"/>
      <c r="DA167" s="85"/>
      <c r="DB167" s="85"/>
    </row>
    <row r="168" spans="1:106" ht="15.75" customHeight="1">
      <c r="A168" s="144"/>
      <c r="B168" s="144"/>
      <c r="C168" s="150" t="s">
        <v>151</v>
      </c>
      <c r="D168" s="111">
        <v>28</v>
      </c>
      <c r="E168" s="111">
        <v>0</v>
      </c>
      <c r="F168" s="40">
        <v>0</v>
      </c>
      <c r="G168" s="17" t="s">
        <v>102</v>
      </c>
      <c r="H168" s="18" t="s">
        <v>98</v>
      </c>
      <c r="I168" s="19" t="s">
        <v>99</v>
      </c>
      <c r="J168" s="18" t="s">
        <v>133</v>
      </c>
      <c r="K168" s="19">
        <v>50</v>
      </c>
      <c r="L168" s="18">
        <v>50</v>
      </c>
      <c r="M168" s="147">
        <v>448</v>
      </c>
      <c r="N168" s="125">
        <v>3067</v>
      </c>
      <c r="O168" s="40">
        <v>0</v>
      </c>
      <c r="P168" s="40">
        <v>0</v>
      </c>
      <c r="Q168" s="126">
        <v>3</v>
      </c>
      <c r="R168" s="37">
        <v>2.2000000000000002</v>
      </c>
      <c r="S168" s="40">
        <v>298</v>
      </c>
      <c r="T168" s="40">
        <v>450</v>
      </c>
      <c r="U168" s="128">
        <v>51</v>
      </c>
      <c r="V168" s="128">
        <v>132</v>
      </c>
      <c r="W168" s="129">
        <v>0</v>
      </c>
      <c r="X168" s="129">
        <v>0</v>
      </c>
      <c r="Y168" s="130">
        <v>0</v>
      </c>
      <c r="Z168" s="130">
        <v>0</v>
      </c>
      <c r="AA168" s="129">
        <v>0</v>
      </c>
      <c r="AB168" s="129">
        <v>0</v>
      </c>
      <c r="AC168" s="37">
        <v>4.4000000000000004</v>
      </c>
      <c r="AD168" s="37">
        <v>3.5</v>
      </c>
      <c r="AE168" s="38">
        <v>105.1</v>
      </c>
      <c r="AF168" s="39">
        <v>93.8</v>
      </c>
      <c r="AG168" s="37">
        <v>44</v>
      </c>
      <c r="AH168" s="37">
        <v>54</v>
      </c>
      <c r="AI168" s="9">
        <v>1</v>
      </c>
      <c r="AJ168" s="9">
        <v>1.1000000000000001</v>
      </c>
      <c r="AK168" s="9">
        <f t="shared" si="0"/>
        <v>0.10000000000000009</v>
      </c>
      <c r="AL168" s="37">
        <v>4.0999999999999996</v>
      </c>
      <c r="AM168" s="37">
        <v>5.6</v>
      </c>
      <c r="AN168" s="40">
        <v>7.9</v>
      </c>
      <c r="AO168" s="40">
        <v>7.7</v>
      </c>
      <c r="AP168" s="40">
        <v>221</v>
      </c>
      <c r="AQ168" s="40">
        <v>46</v>
      </c>
      <c r="AR168" s="126">
        <v>11.5</v>
      </c>
      <c r="AS168" s="126">
        <v>12.9</v>
      </c>
      <c r="AT168" s="37">
        <v>4.3</v>
      </c>
      <c r="AU168" s="37">
        <v>4.5</v>
      </c>
      <c r="AV168" s="148">
        <v>117</v>
      </c>
      <c r="AW168" s="148">
        <v>97</v>
      </c>
      <c r="AX168" s="40">
        <v>137</v>
      </c>
      <c r="AY168" s="40">
        <v>144</v>
      </c>
      <c r="AZ168" s="126">
        <v>2.4</v>
      </c>
      <c r="BA168" s="126">
        <v>2.8</v>
      </c>
      <c r="BB168" s="133">
        <v>105</v>
      </c>
      <c r="BC168" s="127">
        <v>118</v>
      </c>
      <c r="BD168" s="23">
        <f t="shared" ref="BD168:BE168" si="170">1.86*(AX168+AT168)+1.15*(AV168/18)+(AG168/6)+14</f>
        <v>291.62633333333338</v>
      </c>
      <c r="BE168" s="23">
        <f t="shared" si="170"/>
        <v>305.40722222222223</v>
      </c>
      <c r="BF168" s="37">
        <v>0</v>
      </c>
      <c r="BG168" s="37">
        <v>0</v>
      </c>
      <c r="BH168" s="40">
        <v>14.1</v>
      </c>
      <c r="BI168" s="40">
        <v>13.4</v>
      </c>
      <c r="BJ168" s="37">
        <v>43.4</v>
      </c>
      <c r="BK168" s="37">
        <v>42</v>
      </c>
      <c r="BL168" s="111">
        <v>90.8</v>
      </c>
      <c r="BM168" s="111">
        <v>91.2</v>
      </c>
      <c r="BN168" s="37">
        <v>29.4</v>
      </c>
      <c r="BO168" s="37">
        <v>29.2</v>
      </c>
      <c r="BP168" s="111">
        <v>32.4</v>
      </c>
      <c r="BQ168" s="111">
        <v>32</v>
      </c>
      <c r="BR168" s="37">
        <v>295</v>
      </c>
      <c r="BS168" s="37">
        <v>344</v>
      </c>
      <c r="BT168" s="111">
        <v>14.1</v>
      </c>
      <c r="BU168" s="111">
        <v>14.2</v>
      </c>
      <c r="BV168" s="37">
        <v>0.56999999999999995</v>
      </c>
      <c r="BW168" s="37">
        <v>0.63</v>
      </c>
      <c r="BX168" s="40">
        <v>11.73</v>
      </c>
      <c r="BY168" s="40">
        <v>9.02</v>
      </c>
      <c r="BZ168" s="37">
        <v>75.599999999999994</v>
      </c>
      <c r="CA168" s="37">
        <v>5.72</v>
      </c>
      <c r="CB168" s="111">
        <v>75.599999999999994</v>
      </c>
      <c r="CC168" s="111">
        <v>5.72</v>
      </c>
      <c r="CD168" s="37">
        <v>10.5</v>
      </c>
      <c r="CE168" s="37">
        <v>0.68</v>
      </c>
      <c r="CF168" s="40">
        <v>0.2</v>
      </c>
      <c r="CG168" s="40">
        <v>0.01</v>
      </c>
      <c r="CH168" s="37">
        <v>0</v>
      </c>
      <c r="CI168" s="37">
        <v>0.08</v>
      </c>
      <c r="CJ168" s="2" t="b">
        <f t="shared" si="2"/>
        <v>0</v>
      </c>
      <c r="CK168" s="24" t="b">
        <f t="shared" si="122"/>
        <v>1</v>
      </c>
      <c r="CL168" s="4">
        <v>69.16</v>
      </c>
      <c r="CM168" s="70">
        <v>80.25</v>
      </c>
      <c r="CN168" s="25">
        <v>179</v>
      </c>
      <c r="CO168" s="4">
        <v>49.57</v>
      </c>
      <c r="CP168" s="25">
        <v>57</v>
      </c>
      <c r="CQ168" s="25">
        <v>52</v>
      </c>
      <c r="CR168" s="70">
        <v>11.51</v>
      </c>
      <c r="CS168" s="29"/>
      <c r="CT168" s="29"/>
      <c r="CU168" s="29"/>
      <c r="CV168" s="29"/>
      <c r="CW168" s="29"/>
      <c r="CX168" s="29"/>
      <c r="CY168" s="85"/>
      <c r="CZ168" s="85"/>
      <c r="DA168" s="85"/>
      <c r="DB168" s="85"/>
    </row>
    <row r="169" spans="1:106" ht="15.75" customHeight="1">
      <c r="A169" s="144"/>
      <c r="B169" s="144"/>
      <c r="C169" s="150" t="s">
        <v>152</v>
      </c>
      <c r="D169" s="111">
        <v>29</v>
      </c>
      <c r="E169" s="111">
        <v>0</v>
      </c>
      <c r="F169" s="40">
        <v>0</v>
      </c>
      <c r="G169" s="17" t="s">
        <v>106</v>
      </c>
      <c r="H169" s="18" t="s">
        <v>110</v>
      </c>
      <c r="I169" s="19" t="s">
        <v>111</v>
      </c>
      <c r="J169" s="18" t="s">
        <v>132</v>
      </c>
      <c r="K169" s="19">
        <v>87.5</v>
      </c>
      <c r="L169" s="18">
        <v>12.5</v>
      </c>
      <c r="M169" s="147">
        <v>400</v>
      </c>
      <c r="N169" s="125">
        <v>481</v>
      </c>
      <c r="O169" s="40">
        <v>0</v>
      </c>
      <c r="P169" s="40">
        <v>0</v>
      </c>
      <c r="Q169" s="126">
        <v>2.8</v>
      </c>
      <c r="R169" s="37">
        <v>3.1</v>
      </c>
      <c r="S169" s="40">
        <v>299</v>
      </c>
      <c r="T169" s="40">
        <v>339</v>
      </c>
      <c r="U169" s="128">
        <v>54</v>
      </c>
      <c r="V169" s="128">
        <v>61</v>
      </c>
      <c r="W169" s="129">
        <v>0</v>
      </c>
      <c r="X169" s="129">
        <v>0</v>
      </c>
      <c r="Y169" s="130">
        <v>0</v>
      </c>
      <c r="Z169" s="130">
        <v>0</v>
      </c>
      <c r="AA169" s="129">
        <v>0</v>
      </c>
      <c r="AB169" s="129">
        <v>0</v>
      </c>
      <c r="AC169" s="37">
        <v>4</v>
      </c>
      <c r="AD169" s="37">
        <v>5.7</v>
      </c>
      <c r="AE169" s="38">
        <v>122.9</v>
      </c>
      <c r="AF169" s="39">
        <v>104.5</v>
      </c>
      <c r="AG169" s="37">
        <v>45</v>
      </c>
      <c r="AH169" s="37">
        <v>59</v>
      </c>
      <c r="AI169" s="9">
        <v>0.8</v>
      </c>
      <c r="AJ169" s="9">
        <v>1</v>
      </c>
      <c r="AK169" s="9">
        <f t="shared" si="0"/>
        <v>0.19999999999999996</v>
      </c>
      <c r="AL169" s="37">
        <v>4.5999999999999996</v>
      </c>
      <c r="AM169" s="37">
        <v>6</v>
      </c>
      <c r="AN169" s="40">
        <v>8.6999999999999993</v>
      </c>
      <c r="AO169" s="40">
        <v>8.6</v>
      </c>
      <c r="AP169" s="40">
        <v>92</v>
      </c>
      <c r="AQ169" s="40">
        <v>22</v>
      </c>
      <c r="AR169" s="126">
        <v>13.9</v>
      </c>
      <c r="AS169" s="126">
        <v>13.2</v>
      </c>
      <c r="AT169" s="37">
        <v>5.0999999999999996</v>
      </c>
      <c r="AU169" s="37">
        <v>5.0999999999999996</v>
      </c>
      <c r="AV169" s="148">
        <v>94</v>
      </c>
      <c r="AW169" s="148">
        <v>109</v>
      </c>
      <c r="AX169" s="40">
        <v>140</v>
      </c>
      <c r="AY169" s="40">
        <v>141</v>
      </c>
      <c r="AZ169" s="126">
        <v>2.9</v>
      </c>
      <c r="BA169" s="126">
        <v>3.2</v>
      </c>
      <c r="BB169" s="133">
        <v>122</v>
      </c>
      <c r="BC169" s="127">
        <v>121</v>
      </c>
      <c r="BD169" s="23">
        <f t="shared" ref="BD169:BE169" si="171">1.86*(AX169+AT169)+1.15*(AV169/18)+(AG169/6)+14</f>
        <v>297.39155555555556</v>
      </c>
      <c r="BE169" s="23">
        <f t="shared" si="171"/>
        <v>302.5432222222222</v>
      </c>
      <c r="BF169" s="37">
        <v>0</v>
      </c>
      <c r="BG169" s="37">
        <v>0</v>
      </c>
      <c r="BH169" s="40">
        <v>15.2</v>
      </c>
      <c r="BI169" s="40">
        <v>15.7</v>
      </c>
      <c r="BJ169" s="37">
        <v>47.1</v>
      </c>
      <c r="BK169" s="37">
        <v>46.7</v>
      </c>
      <c r="BL169" s="111">
        <v>81</v>
      </c>
      <c r="BM169" s="111">
        <v>82.6</v>
      </c>
      <c r="BN169" s="37">
        <v>26.2</v>
      </c>
      <c r="BO169" s="37">
        <v>27.7</v>
      </c>
      <c r="BP169" s="111">
        <v>32.299999999999997</v>
      </c>
      <c r="BQ169" s="111">
        <v>33.6</v>
      </c>
      <c r="BR169" s="37">
        <v>356</v>
      </c>
      <c r="BS169" s="37">
        <v>321</v>
      </c>
      <c r="BT169" s="111">
        <v>12.9</v>
      </c>
      <c r="BU169" s="111">
        <v>13.9</v>
      </c>
      <c r="BV169" s="37">
        <v>0.82</v>
      </c>
      <c r="BW169" s="37">
        <v>0.71</v>
      </c>
      <c r="BX169" s="40">
        <v>8.32</v>
      </c>
      <c r="BY169" s="40">
        <v>8.25</v>
      </c>
      <c r="BZ169" s="37">
        <v>67.400000000000006</v>
      </c>
      <c r="CA169" s="37">
        <v>5.95</v>
      </c>
      <c r="CB169" s="111">
        <v>67.400000000000006</v>
      </c>
      <c r="CC169" s="111">
        <v>5.95</v>
      </c>
      <c r="CD169" s="37">
        <v>7.9</v>
      </c>
      <c r="CE169" s="37">
        <v>0.68</v>
      </c>
      <c r="CF169" s="40">
        <v>2.7</v>
      </c>
      <c r="CG169" s="40">
        <v>0.02</v>
      </c>
      <c r="CH169" s="37">
        <v>0.3</v>
      </c>
      <c r="CI169" s="37">
        <v>0.04</v>
      </c>
      <c r="CJ169" s="2" t="b">
        <f t="shared" si="2"/>
        <v>0</v>
      </c>
      <c r="CK169" s="24" t="b">
        <f t="shared" si="122"/>
        <v>0</v>
      </c>
      <c r="CL169" s="4">
        <v>69.510000000000005</v>
      </c>
      <c r="CM169" s="70">
        <v>83.55</v>
      </c>
      <c r="CN169" s="25">
        <v>182.6</v>
      </c>
      <c r="CO169" s="4">
        <v>51.94</v>
      </c>
      <c r="CP169" s="25">
        <v>56</v>
      </c>
      <c r="CQ169" s="25">
        <v>52</v>
      </c>
      <c r="CR169" s="70">
        <v>14.36</v>
      </c>
      <c r="CS169" s="29"/>
      <c r="CT169" s="29"/>
      <c r="CU169" s="29"/>
      <c r="CV169" s="29"/>
      <c r="CW169" s="29"/>
      <c r="CX169" s="29"/>
      <c r="CY169" s="85"/>
      <c r="CZ169" s="85"/>
      <c r="DA169" s="85"/>
      <c r="DB169" s="85"/>
    </row>
    <row r="170" spans="1:106" ht="15.75" customHeight="1">
      <c r="A170" s="144"/>
      <c r="B170" s="144"/>
      <c r="C170" s="150" t="s">
        <v>153</v>
      </c>
      <c r="D170" s="111">
        <v>28</v>
      </c>
      <c r="E170" s="111">
        <v>0</v>
      </c>
      <c r="F170" s="40">
        <v>0</v>
      </c>
      <c r="G170" s="17" t="s">
        <v>106</v>
      </c>
      <c r="H170" s="18" t="s">
        <v>110</v>
      </c>
      <c r="I170" s="19" t="s">
        <v>103</v>
      </c>
      <c r="J170" s="18" t="s">
        <v>132</v>
      </c>
      <c r="K170" s="19">
        <v>62.5</v>
      </c>
      <c r="L170" s="18">
        <v>37.5</v>
      </c>
      <c r="M170" s="147">
        <v>625</v>
      </c>
      <c r="N170" s="125">
        <v>673</v>
      </c>
      <c r="O170" s="40">
        <v>0</v>
      </c>
      <c r="P170" s="40">
        <v>0</v>
      </c>
      <c r="Q170" s="126">
        <v>1.6</v>
      </c>
      <c r="R170" s="37">
        <v>1.7</v>
      </c>
      <c r="S170" s="40">
        <v>332</v>
      </c>
      <c r="T170" s="40">
        <v>344</v>
      </c>
      <c r="U170" s="128">
        <v>115</v>
      </c>
      <c r="V170" s="128">
        <v>99</v>
      </c>
      <c r="W170" s="129">
        <v>0</v>
      </c>
      <c r="X170" s="129">
        <v>0</v>
      </c>
      <c r="Y170" s="130">
        <v>0</v>
      </c>
      <c r="Z170" s="130">
        <v>0</v>
      </c>
      <c r="AA170" s="129">
        <v>0</v>
      </c>
      <c r="AB170" s="129">
        <v>0</v>
      </c>
      <c r="AC170" s="37">
        <v>5.4</v>
      </c>
      <c r="AD170" s="37">
        <v>5.2</v>
      </c>
      <c r="AE170" s="38">
        <v>123.6</v>
      </c>
      <c r="AF170" s="39">
        <v>119.3</v>
      </c>
      <c r="AG170" s="37">
        <v>37</v>
      </c>
      <c r="AH170" s="37">
        <v>37</v>
      </c>
      <c r="AI170" s="9">
        <v>0.8</v>
      </c>
      <c r="AJ170" s="9">
        <v>0.9</v>
      </c>
      <c r="AK170" s="9">
        <f t="shared" si="0"/>
        <v>9.9999999999999978E-2</v>
      </c>
      <c r="AL170" s="37">
        <v>4.2</v>
      </c>
      <c r="AM170" s="37">
        <v>4.4000000000000004</v>
      </c>
      <c r="AN170" s="40">
        <v>7.7</v>
      </c>
      <c r="AO170" s="40">
        <v>7.3</v>
      </c>
      <c r="AP170" s="40">
        <v>41</v>
      </c>
      <c r="AQ170" s="40">
        <v>10</v>
      </c>
      <c r="AR170" s="126">
        <v>12.2</v>
      </c>
      <c r="AS170" s="126">
        <v>11.9</v>
      </c>
      <c r="AT170" s="37">
        <v>4</v>
      </c>
      <c r="AU170" s="37">
        <v>4</v>
      </c>
      <c r="AV170" s="148">
        <v>99</v>
      </c>
      <c r="AW170" s="148">
        <v>115</v>
      </c>
      <c r="AX170" s="40">
        <v>141</v>
      </c>
      <c r="AY170" s="40">
        <v>143</v>
      </c>
      <c r="AZ170" s="126">
        <v>2.6</v>
      </c>
      <c r="BA170" s="126">
        <v>2.4</v>
      </c>
      <c r="BB170" s="133">
        <v>125</v>
      </c>
      <c r="BC170" s="127">
        <v>117</v>
      </c>
      <c r="BD170" s="23">
        <f t="shared" ref="BD170:BE170" si="172">1.86*(AX170+AT170)+1.15*(AV170/18)+(AG170/6)+14</f>
        <v>296.19166666666666</v>
      </c>
      <c r="BE170" s="23">
        <f t="shared" si="172"/>
        <v>300.93388888888893</v>
      </c>
      <c r="BF170" s="37">
        <v>0</v>
      </c>
      <c r="BG170" s="37">
        <v>0</v>
      </c>
      <c r="BH170" s="40">
        <v>15.3</v>
      </c>
      <c r="BI170" s="40">
        <v>14.3</v>
      </c>
      <c r="BJ170" s="37">
        <v>46.8</v>
      </c>
      <c r="BK170" s="37">
        <v>43.3</v>
      </c>
      <c r="BL170" s="111">
        <v>94.3</v>
      </c>
      <c r="BM170" s="111">
        <v>94.4</v>
      </c>
      <c r="BN170" s="37">
        <v>30.8</v>
      </c>
      <c r="BO170" s="37">
        <v>31.1</v>
      </c>
      <c r="BP170" s="111">
        <v>32.6</v>
      </c>
      <c r="BQ170" s="111">
        <v>32.9</v>
      </c>
      <c r="BR170" s="37">
        <v>259</v>
      </c>
      <c r="BS170" s="37">
        <v>267</v>
      </c>
      <c r="BT170" s="111">
        <v>13</v>
      </c>
      <c r="BU170" s="111">
        <v>14.1</v>
      </c>
      <c r="BV170" s="37">
        <v>0.65</v>
      </c>
      <c r="BW170" s="37">
        <v>0.64</v>
      </c>
      <c r="BX170" s="40">
        <v>3.72</v>
      </c>
      <c r="BY170" s="40">
        <v>7.82</v>
      </c>
      <c r="BZ170" s="37">
        <v>40.1</v>
      </c>
      <c r="CA170" s="37">
        <v>5.15</v>
      </c>
      <c r="CB170" s="111">
        <v>40.1</v>
      </c>
      <c r="CC170" s="111">
        <v>5.15</v>
      </c>
      <c r="CD170" s="37">
        <v>18.2</v>
      </c>
      <c r="CE170" s="37">
        <v>0.76</v>
      </c>
      <c r="CF170" s="40">
        <v>5.3</v>
      </c>
      <c r="CG170" s="40">
        <v>0.05</v>
      </c>
      <c r="CH170" s="37">
        <v>2.2000000000000002</v>
      </c>
      <c r="CI170" s="37">
        <v>0.06</v>
      </c>
      <c r="CJ170" s="2" t="b">
        <f t="shared" si="2"/>
        <v>0</v>
      </c>
      <c r="CK170" s="24" t="b">
        <f t="shared" si="122"/>
        <v>0</v>
      </c>
      <c r="CL170" s="4">
        <v>80.319999999999993</v>
      </c>
      <c r="CM170" s="70">
        <v>92.55</v>
      </c>
      <c r="CN170" s="25">
        <v>183.2</v>
      </c>
      <c r="CO170" s="4">
        <v>45.83</v>
      </c>
      <c r="CP170" s="25">
        <v>58</v>
      </c>
      <c r="CQ170" s="25">
        <v>62</v>
      </c>
      <c r="CR170" s="70">
        <v>14.36</v>
      </c>
      <c r="CS170" s="29"/>
      <c r="CT170" s="29"/>
      <c r="CU170" s="29"/>
      <c r="CV170" s="29"/>
      <c r="CW170" s="29"/>
      <c r="CX170" s="29"/>
      <c r="CY170" s="85"/>
      <c r="CZ170" s="85"/>
      <c r="DA170" s="85"/>
      <c r="DB170" s="85"/>
    </row>
    <row r="171" spans="1:106" ht="15.75" customHeight="1">
      <c r="A171" s="144"/>
      <c r="B171" s="144"/>
      <c r="C171" s="150" t="s">
        <v>154</v>
      </c>
      <c r="D171" s="111">
        <v>26</v>
      </c>
      <c r="E171" s="111">
        <v>83</v>
      </c>
      <c r="F171" s="40">
        <v>0</v>
      </c>
      <c r="G171" s="17" t="s">
        <v>97</v>
      </c>
      <c r="H171" s="18" t="s">
        <v>98</v>
      </c>
      <c r="I171" s="19" t="s">
        <v>99</v>
      </c>
      <c r="J171" s="18" t="s">
        <v>134</v>
      </c>
      <c r="K171" s="19">
        <v>37.5</v>
      </c>
      <c r="L171" s="18">
        <v>62.5</v>
      </c>
      <c r="M171" s="147">
        <v>1276</v>
      </c>
      <c r="N171" s="125">
        <v>1063</v>
      </c>
      <c r="O171" s="40">
        <v>0</v>
      </c>
      <c r="P171" s="40">
        <v>0</v>
      </c>
      <c r="Q171" s="126">
        <v>2.1</v>
      </c>
      <c r="R171" s="37">
        <v>2.6</v>
      </c>
      <c r="S171" s="40">
        <v>295</v>
      </c>
      <c r="T171" s="40">
        <v>308</v>
      </c>
      <c r="U171" s="128">
        <v>96</v>
      </c>
      <c r="V171" s="128">
        <v>92</v>
      </c>
      <c r="W171" s="129">
        <v>0</v>
      </c>
      <c r="X171" s="129">
        <v>0</v>
      </c>
      <c r="Y171" s="130">
        <v>0</v>
      </c>
      <c r="Z171" s="130">
        <v>0</v>
      </c>
      <c r="AA171" s="129">
        <v>0</v>
      </c>
      <c r="AB171" s="129">
        <v>0</v>
      </c>
      <c r="AC171" s="37">
        <v>5.4</v>
      </c>
      <c r="AD171" s="37">
        <v>6.4</v>
      </c>
      <c r="AE171" s="38">
        <v>106.5</v>
      </c>
      <c r="AF171" s="39">
        <v>77.7</v>
      </c>
      <c r="AG171" s="37">
        <v>53</v>
      </c>
      <c r="AH171" s="37">
        <v>59</v>
      </c>
      <c r="AI171" s="9">
        <v>1</v>
      </c>
      <c r="AJ171" s="9">
        <v>1.3</v>
      </c>
      <c r="AK171" s="9">
        <f t="shared" si="0"/>
        <v>0.30000000000000004</v>
      </c>
      <c r="AL171" s="37">
        <v>3.8</v>
      </c>
      <c r="AM171" s="37">
        <v>5.4</v>
      </c>
      <c r="AN171" s="40">
        <v>8</v>
      </c>
      <c r="AO171" s="40">
        <v>8.4</v>
      </c>
      <c r="AP171" s="40">
        <v>146</v>
      </c>
      <c r="AQ171" s="40">
        <v>58</v>
      </c>
      <c r="AR171" s="126">
        <v>13.5</v>
      </c>
      <c r="AS171" s="126">
        <v>14</v>
      </c>
      <c r="AT171" s="37">
        <v>4.3</v>
      </c>
      <c r="AU171" s="37">
        <v>5</v>
      </c>
      <c r="AV171" s="148">
        <v>102</v>
      </c>
      <c r="AW171" s="148">
        <v>91</v>
      </c>
      <c r="AX171" s="40">
        <v>141</v>
      </c>
      <c r="AY171" s="40">
        <v>147</v>
      </c>
      <c r="AZ171" s="126">
        <v>2.6</v>
      </c>
      <c r="BA171" s="126">
        <v>3</v>
      </c>
      <c r="BB171" s="133">
        <v>129</v>
      </c>
      <c r="BC171" s="127">
        <v>134</v>
      </c>
      <c r="BD171" s="23">
        <f t="shared" ref="BD171:BE171" si="173">1.86*(AX171+AT171)+1.15*(AV171/18)+(AG171/6)+14</f>
        <v>299.608</v>
      </c>
      <c r="BE171" s="23">
        <f t="shared" si="173"/>
        <v>312.36722222222221</v>
      </c>
      <c r="BF171" s="37">
        <v>0</v>
      </c>
      <c r="BG171" s="37">
        <v>0</v>
      </c>
      <c r="BH171" s="40">
        <v>15.7</v>
      </c>
      <c r="BI171" s="40">
        <v>15.6</v>
      </c>
      <c r="BJ171" s="37">
        <v>48.6</v>
      </c>
      <c r="BK171" s="37">
        <v>48.2</v>
      </c>
      <c r="BL171" s="111">
        <v>94.4</v>
      </c>
      <c r="BM171" s="111">
        <v>94.5</v>
      </c>
      <c r="BN171" s="37">
        <v>30.5</v>
      </c>
      <c r="BO171" s="37">
        <v>30.6</v>
      </c>
      <c r="BP171" s="111">
        <v>32.299999999999997</v>
      </c>
      <c r="BQ171" s="111">
        <v>32.4</v>
      </c>
      <c r="BR171" s="37">
        <v>286</v>
      </c>
      <c r="BS171" s="37">
        <v>291</v>
      </c>
      <c r="BT171" s="111">
        <v>12.9</v>
      </c>
      <c r="BU171" s="111">
        <v>14.1</v>
      </c>
      <c r="BV171" s="37">
        <v>0.38</v>
      </c>
      <c r="BW171" s="37">
        <v>0.46</v>
      </c>
      <c r="BX171" s="40">
        <v>7.79</v>
      </c>
      <c r="BY171" s="40">
        <v>10.66</v>
      </c>
      <c r="BZ171" s="37">
        <v>58.3</v>
      </c>
      <c r="CA171" s="37">
        <v>6.97</v>
      </c>
      <c r="CB171" s="111">
        <v>58.3</v>
      </c>
      <c r="CC171" s="111">
        <v>6.97</v>
      </c>
      <c r="CD171" s="37">
        <v>8.4</v>
      </c>
      <c r="CE171" s="37">
        <v>1.0900000000000001</v>
      </c>
      <c r="CF171" s="40">
        <v>1.6</v>
      </c>
      <c r="CG171" s="40">
        <v>0.06</v>
      </c>
      <c r="CH171" s="37">
        <v>0.9</v>
      </c>
      <c r="CI171" s="37">
        <v>7.0000000000000007E-2</v>
      </c>
      <c r="CJ171" s="2" t="b">
        <f t="shared" si="2"/>
        <v>1</v>
      </c>
      <c r="CK171" s="24" t="b">
        <f t="shared" si="122"/>
        <v>1</v>
      </c>
      <c r="CL171" s="4">
        <v>73.78</v>
      </c>
      <c r="CM171" s="70">
        <v>87.05</v>
      </c>
      <c r="CN171" s="25">
        <v>173.3</v>
      </c>
      <c r="CO171" s="4">
        <v>46.36</v>
      </c>
      <c r="CP171" s="25">
        <v>50</v>
      </c>
      <c r="CQ171" s="25">
        <v>46</v>
      </c>
      <c r="CR171" s="70">
        <v>17.04</v>
      </c>
      <c r="CS171" s="29"/>
      <c r="CT171" s="29"/>
      <c r="CU171" s="29"/>
      <c r="CV171" s="29"/>
      <c r="CW171" s="29"/>
      <c r="CX171" s="29"/>
      <c r="CY171" s="85"/>
      <c r="CZ171" s="85"/>
      <c r="DA171" s="85"/>
      <c r="DB171" s="85"/>
    </row>
    <row r="172" spans="1:106" ht="15.75" customHeight="1">
      <c r="A172" s="144"/>
      <c r="B172" s="144"/>
      <c r="C172" s="150" t="s">
        <v>155</v>
      </c>
      <c r="D172" s="111">
        <v>25</v>
      </c>
      <c r="E172" s="111">
        <v>70</v>
      </c>
      <c r="F172" s="40">
        <v>0</v>
      </c>
      <c r="G172" s="17" t="s">
        <v>102</v>
      </c>
      <c r="H172" s="18" t="s">
        <v>110</v>
      </c>
      <c r="I172" s="19" t="s">
        <v>99</v>
      </c>
      <c r="J172" s="18" t="s">
        <v>134</v>
      </c>
      <c r="K172" s="19">
        <v>75</v>
      </c>
      <c r="L172" s="18">
        <v>25</v>
      </c>
      <c r="M172" s="147">
        <v>3803</v>
      </c>
      <c r="N172" s="125">
        <v>15498</v>
      </c>
      <c r="O172" s="40">
        <v>0</v>
      </c>
      <c r="P172" s="40">
        <v>0</v>
      </c>
      <c r="Q172" s="126">
        <v>1.2</v>
      </c>
      <c r="R172" s="37">
        <v>1.3</v>
      </c>
      <c r="S172" s="40">
        <v>375</v>
      </c>
      <c r="T172" s="40">
        <v>861</v>
      </c>
      <c r="U172" s="128">
        <v>165</v>
      </c>
      <c r="V172" s="128">
        <v>496</v>
      </c>
      <c r="W172" s="129">
        <v>0</v>
      </c>
      <c r="X172" s="129">
        <v>0</v>
      </c>
      <c r="Y172" s="130">
        <v>0</v>
      </c>
      <c r="Z172" s="130">
        <v>0</v>
      </c>
      <c r="AA172" s="129">
        <v>0</v>
      </c>
      <c r="AB172" s="129">
        <v>0</v>
      </c>
      <c r="AC172" s="37">
        <v>4.9000000000000004</v>
      </c>
      <c r="AD172" s="37">
        <v>6.4</v>
      </c>
      <c r="AE172" s="38">
        <v>121.6</v>
      </c>
      <c r="AF172" s="39">
        <v>95.5</v>
      </c>
      <c r="AG172" s="37">
        <v>50</v>
      </c>
      <c r="AH172" s="37">
        <v>60</v>
      </c>
      <c r="AI172" s="9">
        <v>0.9</v>
      </c>
      <c r="AJ172" s="9">
        <v>1.1000000000000001</v>
      </c>
      <c r="AK172" s="9">
        <f t="shared" si="0"/>
        <v>0.20000000000000007</v>
      </c>
      <c r="AL172" s="37">
        <v>4.5999999999999996</v>
      </c>
      <c r="AM172" s="37">
        <v>5.7</v>
      </c>
      <c r="AN172" s="40">
        <v>7.9</v>
      </c>
      <c r="AO172" s="40">
        <v>7.7</v>
      </c>
      <c r="AP172" s="40">
        <v>116</v>
      </c>
      <c r="AQ172" s="40">
        <v>39</v>
      </c>
      <c r="AR172" s="126">
        <v>11.3</v>
      </c>
      <c r="AS172" s="126">
        <v>10.9</v>
      </c>
      <c r="AT172" s="37">
        <v>4.5999999999999996</v>
      </c>
      <c r="AU172" s="37">
        <v>4.9000000000000004</v>
      </c>
      <c r="AV172" s="148">
        <v>85</v>
      </c>
      <c r="AW172" s="148">
        <v>110</v>
      </c>
      <c r="AX172" s="40">
        <v>140</v>
      </c>
      <c r="AY172" s="40">
        <v>142</v>
      </c>
      <c r="AZ172" s="126">
        <v>2.1</v>
      </c>
      <c r="BA172" s="126">
        <v>2.4</v>
      </c>
      <c r="BB172" s="133">
        <v>106</v>
      </c>
      <c r="BC172" s="127">
        <v>97</v>
      </c>
      <c r="BD172" s="23">
        <f t="shared" ref="BD172:BE172" si="174">1.86*(AX172+AT172)+1.15*(AV172/18)+(AG172/6)+14</f>
        <v>296.71988888888887</v>
      </c>
      <c r="BE172" s="23">
        <f t="shared" si="174"/>
        <v>304.26177777777781</v>
      </c>
      <c r="BF172" s="37">
        <v>0</v>
      </c>
      <c r="BG172" s="37">
        <v>0</v>
      </c>
      <c r="BH172" s="40">
        <v>14.8</v>
      </c>
      <c r="BI172" s="40">
        <v>15</v>
      </c>
      <c r="BJ172" s="37">
        <v>46.1</v>
      </c>
      <c r="BK172" s="37">
        <v>45.7</v>
      </c>
      <c r="BL172" s="111">
        <v>93</v>
      </c>
      <c r="BM172" s="111">
        <v>93.4</v>
      </c>
      <c r="BN172" s="37">
        <v>29.8</v>
      </c>
      <c r="BO172" s="37">
        <v>30.7</v>
      </c>
      <c r="BP172" s="111">
        <v>32.1</v>
      </c>
      <c r="BQ172" s="111">
        <v>32.799999999999997</v>
      </c>
      <c r="BR172" s="37">
        <v>233</v>
      </c>
      <c r="BS172" s="37">
        <v>253</v>
      </c>
      <c r="BT172" s="111">
        <v>13.3</v>
      </c>
      <c r="BU172" s="111">
        <v>15</v>
      </c>
      <c r="BV172" s="37">
        <v>1.57</v>
      </c>
      <c r="BW172" s="37">
        <v>1.39</v>
      </c>
      <c r="BX172" s="40">
        <v>9.4600000000000009</v>
      </c>
      <c r="BY172" s="40">
        <v>13.63</v>
      </c>
      <c r="BZ172" s="37">
        <v>69.400000000000006</v>
      </c>
      <c r="CA172" s="37">
        <v>10.9</v>
      </c>
      <c r="CB172" s="111">
        <v>69.400000000000006</v>
      </c>
      <c r="CC172" s="111">
        <v>10.9</v>
      </c>
      <c r="CD172" s="37">
        <v>9.1</v>
      </c>
      <c r="CE172" s="37">
        <v>0.96</v>
      </c>
      <c r="CF172" s="40">
        <v>2.9</v>
      </c>
      <c r="CG172" s="40">
        <v>0.04</v>
      </c>
      <c r="CH172" s="37">
        <v>0.5</v>
      </c>
      <c r="CI172" s="37">
        <v>0.04</v>
      </c>
      <c r="CJ172" s="2" t="b">
        <f t="shared" si="2"/>
        <v>0</v>
      </c>
      <c r="CK172" s="24" t="b">
        <f t="shared" si="122"/>
        <v>1</v>
      </c>
      <c r="CL172" s="4">
        <v>63.63</v>
      </c>
      <c r="CM172" s="70">
        <v>71.05</v>
      </c>
      <c r="CN172" s="25">
        <v>172.4</v>
      </c>
      <c r="CO172" s="4">
        <v>56.66</v>
      </c>
      <c r="CP172" s="25">
        <v>58</v>
      </c>
      <c r="CQ172" s="25">
        <v>44</v>
      </c>
      <c r="CR172" s="70">
        <v>6</v>
      </c>
      <c r="CS172" s="29"/>
      <c r="CT172" s="29"/>
      <c r="CU172" s="29"/>
      <c r="CV172" s="29"/>
      <c r="CW172" s="29"/>
      <c r="CX172" s="29"/>
      <c r="CY172" s="85"/>
      <c r="CZ172" s="85"/>
      <c r="DA172" s="85"/>
      <c r="DB172" s="85"/>
    </row>
    <row r="173" spans="1:106" ht="15.75" customHeight="1">
      <c r="A173" s="144"/>
      <c r="B173" s="144"/>
      <c r="C173" s="150" t="s">
        <v>156</v>
      </c>
      <c r="D173" s="111">
        <v>25</v>
      </c>
      <c r="E173" s="111">
        <v>77</v>
      </c>
      <c r="F173" s="40">
        <v>0</v>
      </c>
      <c r="G173" s="17" t="s">
        <v>102</v>
      </c>
      <c r="H173" s="18" t="s">
        <v>98</v>
      </c>
      <c r="I173" s="19" t="s">
        <v>99</v>
      </c>
      <c r="J173" s="18" t="s">
        <v>132</v>
      </c>
      <c r="K173" s="19">
        <v>75</v>
      </c>
      <c r="L173" s="18">
        <v>25</v>
      </c>
      <c r="M173" s="147">
        <v>2318</v>
      </c>
      <c r="N173" s="125">
        <v>3724</v>
      </c>
      <c r="O173" s="40">
        <v>0</v>
      </c>
      <c r="P173" s="40">
        <v>0</v>
      </c>
      <c r="Q173" s="126">
        <v>1.5</v>
      </c>
      <c r="R173" s="37">
        <v>2</v>
      </c>
      <c r="S173" s="40">
        <v>383</v>
      </c>
      <c r="T173" s="40">
        <v>446</v>
      </c>
      <c r="U173" s="128">
        <v>143</v>
      </c>
      <c r="V173" s="128">
        <v>183</v>
      </c>
      <c r="W173" s="129">
        <v>0</v>
      </c>
      <c r="X173" s="129">
        <v>0</v>
      </c>
      <c r="Y173" s="130">
        <v>0</v>
      </c>
      <c r="Z173" s="130">
        <v>0</v>
      </c>
      <c r="AA173" s="129">
        <v>0</v>
      </c>
      <c r="AB173" s="129">
        <v>0</v>
      </c>
      <c r="AC173" s="37">
        <v>5.0999999999999996</v>
      </c>
      <c r="AD173" s="37">
        <v>5.4</v>
      </c>
      <c r="AE173" s="71">
        <v>86.1</v>
      </c>
      <c r="AF173" s="72">
        <v>78.2</v>
      </c>
      <c r="AG173" s="37">
        <v>73</v>
      </c>
      <c r="AH173" s="37">
        <v>69</v>
      </c>
      <c r="AI173" s="9">
        <v>1.2</v>
      </c>
      <c r="AJ173" s="9">
        <v>1.3</v>
      </c>
      <c r="AK173" s="9">
        <f t="shared" si="0"/>
        <v>0.10000000000000009</v>
      </c>
      <c r="AL173" s="37">
        <v>4.0999999999999996</v>
      </c>
      <c r="AM173" s="37">
        <v>4.8</v>
      </c>
      <c r="AN173" s="40">
        <v>7.3</v>
      </c>
      <c r="AO173" s="40">
        <v>6.6</v>
      </c>
      <c r="AP173" s="40">
        <v>70</v>
      </c>
      <c r="AQ173" s="40">
        <v>12</v>
      </c>
      <c r="AR173" s="126">
        <v>11.1</v>
      </c>
      <c r="AS173" s="126">
        <v>11.1</v>
      </c>
      <c r="AT173" s="37">
        <v>4.5999999999999996</v>
      </c>
      <c r="AU173" s="37">
        <v>4.5999999999999996</v>
      </c>
      <c r="AV173" s="148">
        <v>84</v>
      </c>
      <c r="AW173" s="148">
        <v>95</v>
      </c>
      <c r="AX173" s="40">
        <v>143</v>
      </c>
      <c r="AY173" s="40">
        <v>146</v>
      </c>
      <c r="AZ173" s="126">
        <v>2.6</v>
      </c>
      <c r="BA173" s="126">
        <v>2.6</v>
      </c>
      <c r="BB173" s="133">
        <v>106</v>
      </c>
      <c r="BC173" s="127">
        <v>108</v>
      </c>
      <c r="BD173" s="23">
        <f t="shared" ref="BD173:BE173" si="175">1.86*(AX173+AT173)+1.15*(AV173/18)+(AG173/6)+14</f>
        <v>306.06933333333336</v>
      </c>
      <c r="BE173" s="23">
        <f t="shared" si="175"/>
        <v>311.68544444444444</v>
      </c>
      <c r="BF173" s="37">
        <v>0</v>
      </c>
      <c r="BG173" s="37">
        <v>0</v>
      </c>
      <c r="BH173" s="40">
        <v>15.1</v>
      </c>
      <c r="BI173" s="40">
        <v>13.9</v>
      </c>
      <c r="BJ173" s="37">
        <v>46.2</v>
      </c>
      <c r="BK173" s="37">
        <v>42.4</v>
      </c>
      <c r="BL173" s="111">
        <v>84.6</v>
      </c>
      <c r="BM173" s="111">
        <v>86.3</v>
      </c>
      <c r="BN173" s="37">
        <v>27.6</v>
      </c>
      <c r="BO173" s="37">
        <v>28.2</v>
      </c>
      <c r="BP173" s="111">
        <v>32.6</v>
      </c>
      <c r="BQ173" s="111">
        <v>32.700000000000003</v>
      </c>
      <c r="BR173" s="37">
        <v>354</v>
      </c>
      <c r="BS173" s="37">
        <v>320</v>
      </c>
      <c r="BT173" s="111">
        <v>13.5</v>
      </c>
      <c r="BU173" s="111">
        <v>14.5</v>
      </c>
      <c r="BV173" s="37">
        <v>0.71</v>
      </c>
      <c r="BW173" s="37">
        <v>0.86</v>
      </c>
      <c r="BX173" s="40">
        <v>5.14</v>
      </c>
      <c r="BY173" s="40">
        <v>8.44</v>
      </c>
      <c r="BZ173" s="37">
        <v>61.1</v>
      </c>
      <c r="CA173" s="37">
        <v>5.77</v>
      </c>
      <c r="CB173" s="111">
        <v>61.1</v>
      </c>
      <c r="CC173" s="111">
        <v>5.77</v>
      </c>
      <c r="CD173" s="37">
        <v>10.8</v>
      </c>
      <c r="CE173" s="37">
        <v>0.97</v>
      </c>
      <c r="CF173" s="40">
        <v>0.7</v>
      </c>
      <c r="CG173" s="40">
        <v>0.01</v>
      </c>
      <c r="CH173" s="37">
        <v>0.3</v>
      </c>
      <c r="CI173" s="37">
        <v>0.05</v>
      </c>
      <c r="CJ173" s="2" t="b">
        <f t="shared" si="2"/>
        <v>0</v>
      </c>
      <c r="CK173" s="24" t="b">
        <f t="shared" si="122"/>
        <v>1</v>
      </c>
      <c r="CL173" s="4">
        <v>70.37</v>
      </c>
      <c r="CM173" s="70">
        <v>78.2</v>
      </c>
      <c r="CN173" s="25">
        <v>182.1</v>
      </c>
      <c r="CO173" s="4">
        <v>51.94</v>
      </c>
      <c r="CP173" s="25">
        <v>62</v>
      </c>
      <c r="CQ173" s="25">
        <v>65</v>
      </c>
      <c r="CR173" s="70">
        <v>7.67</v>
      </c>
      <c r="CS173" s="29"/>
      <c r="CT173" s="29"/>
      <c r="CU173" s="29"/>
      <c r="CV173" s="29"/>
      <c r="CW173" s="29"/>
      <c r="CX173" s="29"/>
      <c r="CY173" s="85"/>
      <c r="CZ173" s="85"/>
      <c r="DA173" s="85"/>
      <c r="DB173" s="85"/>
    </row>
    <row r="174" spans="1:106" ht="15.75" customHeight="1">
      <c r="A174" s="122"/>
      <c r="B174" s="122"/>
      <c r="C174" s="157">
        <v>3236</v>
      </c>
      <c r="D174" s="124">
        <v>27</v>
      </c>
      <c r="E174" s="111">
        <v>72</v>
      </c>
      <c r="F174" s="40">
        <v>0</v>
      </c>
      <c r="G174" s="17" t="s">
        <v>106</v>
      </c>
      <c r="H174" s="18" t="s">
        <v>98</v>
      </c>
      <c r="I174" s="19" t="s">
        <v>99</v>
      </c>
      <c r="J174" s="18" t="s">
        <v>132</v>
      </c>
      <c r="K174" s="19">
        <v>62.5</v>
      </c>
      <c r="L174" s="18">
        <v>37.5</v>
      </c>
      <c r="M174" s="158">
        <v>218</v>
      </c>
      <c r="N174" s="159">
        <v>141</v>
      </c>
      <c r="O174" s="40">
        <v>0</v>
      </c>
      <c r="P174" s="40">
        <v>0</v>
      </c>
      <c r="Q174" s="37">
        <v>2.9</v>
      </c>
      <c r="R174" s="37">
        <v>3.6</v>
      </c>
      <c r="S174" s="160">
        <v>213</v>
      </c>
      <c r="T174" s="161">
        <v>223</v>
      </c>
      <c r="U174" s="162">
        <v>32</v>
      </c>
      <c r="V174" s="163">
        <v>27</v>
      </c>
      <c r="W174" s="129">
        <v>0</v>
      </c>
      <c r="X174" s="129">
        <v>0</v>
      </c>
      <c r="Y174" s="130">
        <v>0</v>
      </c>
      <c r="Z174" s="130">
        <v>0</v>
      </c>
      <c r="AA174" s="129">
        <v>0</v>
      </c>
      <c r="AB174" s="129">
        <v>0</v>
      </c>
      <c r="AC174" s="164">
        <v>4.0999999999999996</v>
      </c>
      <c r="AD174" s="165">
        <v>5.8</v>
      </c>
      <c r="AE174" s="20">
        <v>120</v>
      </c>
      <c r="AF174" s="21">
        <v>85</v>
      </c>
      <c r="AG174" s="166">
        <v>29</v>
      </c>
      <c r="AH174" s="167">
        <v>45</v>
      </c>
      <c r="AI174" s="168">
        <v>0.9</v>
      </c>
      <c r="AJ174" s="169">
        <v>1.2</v>
      </c>
      <c r="AK174" s="92">
        <f t="shared" si="0"/>
        <v>0.29999999999999993</v>
      </c>
      <c r="AL174" s="164">
        <v>4.5999999999999996</v>
      </c>
      <c r="AM174" s="165">
        <v>5.2</v>
      </c>
      <c r="AN174" s="170">
        <v>6.8</v>
      </c>
      <c r="AO174" s="171">
        <v>7.6</v>
      </c>
      <c r="AP174" s="40">
        <v>32</v>
      </c>
      <c r="AQ174" s="40">
        <v>73</v>
      </c>
      <c r="AR174" s="164">
        <v>9</v>
      </c>
      <c r="AS174" s="165">
        <v>9.6999999999999993</v>
      </c>
      <c r="AT174" s="164">
        <v>4.2</v>
      </c>
      <c r="AU174" s="165">
        <v>4.7</v>
      </c>
      <c r="AV174" s="172">
        <v>98</v>
      </c>
      <c r="AW174" s="173">
        <v>87</v>
      </c>
      <c r="AX174" s="160">
        <v>142</v>
      </c>
      <c r="AY174" s="161">
        <v>147</v>
      </c>
      <c r="AZ174" s="164">
        <v>2.1</v>
      </c>
      <c r="BA174" s="165">
        <v>2.4</v>
      </c>
      <c r="BB174" s="160">
        <v>85</v>
      </c>
      <c r="BC174" s="161">
        <v>86</v>
      </c>
      <c r="BD174" s="23">
        <f t="shared" ref="BD174:BE174" si="176">1.86*(AX174+AT174)+1.15*(AV174/18)+(AG174/6)+14</f>
        <v>297.02644444444445</v>
      </c>
      <c r="BE174" s="23">
        <f t="shared" si="176"/>
        <v>309.22033333333331</v>
      </c>
      <c r="BF174" s="37">
        <v>5.4</v>
      </c>
      <c r="BG174" s="37">
        <v>0</v>
      </c>
      <c r="BH174" s="40">
        <v>14.2</v>
      </c>
      <c r="BI174" s="40">
        <v>0</v>
      </c>
      <c r="BJ174" s="37">
        <v>42.7</v>
      </c>
      <c r="BK174" s="37">
        <v>0</v>
      </c>
      <c r="BL174" s="40">
        <v>79.099999999999994</v>
      </c>
      <c r="BM174" s="40">
        <v>0</v>
      </c>
      <c r="BN174" s="37">
        <v>26.3</v>
      </c>
      <c r="BO174" s="37">
        <v>0</v>
      </c>
      <c r="BP174" s="40">
        <v>33.299999999999997</v>
      </c>
      <c r="BQ174" s="40">
        <v>0</v>
      </c>
      <c r="BR174" s="37">
        <v>295</v>
      </c>
      <c r="BS174" s="37">
        <v>0</v>
      </c>
      <c r="BT174" s="40">
        <v>15</v>
      </c>
      <c r="BU174" s="40">
        <v>0</v>
      </c>
      <c r="BV174" s="37">
        <v>0</v>
      </c>
      <c r="BW174" s="37">
        <v>0</v>
      </c>
      <c r="BX174" s="40">
        <v>7.87</v>
      </c>
      <c r="BY174" s="40">
        <v>0</v>
      </c>
      <c r="BZ174" s="37">
        <v>65.599999999999994</v>
      </c>
      <c r="CA174" s="37">
        <v>0</v>
      </c>
      <c r="CB174" s="111">
        <v>18.8</v>
      </c>
      <c r="CC174" s="111">
        <v>0</v>
      </c>
      <c r="CD174" s="37">
        <v>9.4</v>
      </c>
      <c r="CE174" s="37">
        <v>0</v>
      </c>
      <c r="CF174" s="111">
        <v>5.7</v>
      </c>
      <c r="CG174" s="111">
        <v>0</v>
      </c>
      <c r="CH174" s="37">
        <v>0.5</v>
      </c>
      <c r="CI174" s="37">
        <v>0</v>
      </c>
      <c r="CJ174" s="2" t="b">
        <f t="shared" si="2"/>
        <v>1</v>
      </c>
      <c r="CK174" s="24" t="b">
        <f t="shared" si="122"/>
        <v>0</v>
      </c>
      <c r="CL174" s="4">
        <v>69.680000000000007</v>
      </c>
      <c r="CM174" s="70">
        <v>77.3</v>
      </c>
      <c r="CN174" s="25">
        <v>170.3</v>
      </c>
      <c r="CO174" s="4">
        <v>49.62</v>
      </c>
      <c r="CP174" s="25">
        <v>50</v>
      </c>
      <c r="CQ174" s="25">
        <v>52</v>
      </c>
      <c r="CR174" s="26">
        <v>10.58</v>
      </c>
      <c r="CS174" s="29"/>
      <c r="CT174" s="29"/>
      <c r="CU174" s="29"/>
      <c r="CV174" s="29"/>
      <c r="CW174" s="29"/>
      <c r="CX174" s="29"/>
      <c r="CY174" s="85"/>
      <c r="CZ174" s="85"/>
      <c r="DA174" s="85"/>
      <c r="DB174" s="85"/>
    </row>
    <row r="175" spans="1:106" ht="15.75" customHeight="1">
      <c r="A175" s="122"/>
      <c r="B175" s="122"/>
      <c r="C175" s="123">
        <v>3237</v>
      </c>
      <c r="D175" s="124">
        <v>24</v>
      </c>
      <c r="E175" s="111">
        <v>77</v>
      </c>
      <c r="F175" s="40">
        <v>0</v>
      </c>
      <c r="G175" s="17" t="s">
        <v>106</v>
      </c>
      <c r="H175" s="18" t="s">
        <v>107</v>
      </c>
      <c r="I175" s="19" t="s">
        <v>103</v>
      </c>
      <c r="J175" s="18" t="s">
        <v>133</v>
      </c>
      <c r="K175" s="19">
        <v>12.5</v>
      </c>
      <c r="L175" s="18">
        <v>87.5</v>
      </c>
      <c r="M175" s="158">
        <v>226</v>
      </c>
      <c r="N175" s="159">
        <v>117</v>
      </c>
      <c r="O175" s="40">
        <v>0</v>
      </c>
      <c r="P175" s="40">
        <v>0</v>
      </c>
      <c r="Q175" s="37">
        <v>4.4000000000000004</v>
      </c>
      <c r="R175" s="37">
        <v>3.8</v>
      </c>
      <c r="S175" s="160">
        <v>163</v>
      </c>
      <c r="T175" s="161">
        <v>160</v>
      </c>
      <c r="U175" s="162">
        <v>36</v>
      </c>
      <c r="V175" s="163">
        <v>21</v>
      </c>
      <c r="W175" s="129">
        <v>0</v>
      </c>
      <c r="X175" s="129">
        <v>0</v>
      </c>
      <c r="Y175" s="130">
        <v>0</v>
      </c>
      <c r="Z175" s="130">
        <v>0</v>
      </c>
      <c r="AA175" s="129">
        <v>0</v>
      </c>
      <c r="AB175" s="129">
        <v>0</v>
      </c>
      <c r="AC175" s="164">
        <v>5.8</v>
      </c>
      <c r="AD175" s="165">
        <v>5.8</v>
      </c>
      <c r="AE175" s="38">
        <v>95.5</v>
      </c>
      <c r="AF175" s="39">
        <v>86.1</v>
      </c>
      <c r="AG175" s="166">
        <v>42</v>
      </c>
      <c r="AH175" s="167">
        <v>37</v>
      </c>
      <c r="AI175" s="168">
        <v>1.1000000000000001</v>
      </c>
      <c r="AJ175" s="169">
        <v>1.2</v>
      </c>
      <c r="AK175" s="92">
        <f t="shared" si="0"/>
        <v>9.9999999999999867E-2</v>
      </c>
      <c r="AL175" s="164">
        <v>4.7</v>
      </c>
      <c r="AM175" s="165">
        <v>4.0999999999999996</v>
      </c>
      <c r="AN175" s="170">
        <v>7.6</v>
      </c>
      <c r="AO175" s="171">
        <v>7.5</v>
      </c>
      <c r="AP175" s="40">
        <v>187</v>
      </c>
      <c r="AQ175" s="40">
        <v>91</v>
      </c>
      <c r="AR175" s="164">
        <v>10.199999999999999</v>
      </c>
      <c r="AS175" s="165">
        <v>9.4</v>
      </c>
      <c r="AT175" s="164">
        <v>4.8</v>
      </c>
      <c r="AU175" s="165">
        <v>4.5999999999999996</v>
      </c>
      <c r="AV175" s="172">
        <v>159</v>
      </c>
      <c r="AW175" s="173">
        <v>91</v>
      </c>
      <c r="AX175" s="160">
        <v>161</v>
      </c>
      <c r="AY175" s="161">
        <v>146</v>
      </c>
      <c r="AZ175" s="164">
        <v>2.5</v>
      </c>
      <c r="BA175" s="165">
        <v>2.4</v>
      </c>
      <c r="BB175" s="160">
        <v>91</v>
      </c>
      <c r="BC175" s="161">
        <v>85</v>
      </c>
      <c r="BD175" s="23">
        <f t="shared" ref="BD175:BE175" si="177">1.86*(AX175+AT175)+1.15*(AV175/18)+(AG175/6)+14</f>
        <v>339.54633333333339</v>
      </c>
      <c r="BE175" s="23">
        <f t="shared" si="177"/>
        <v>306.09655555555554</v>
      </c>
      <c r="BF175" s="37">
        <v>4.3</v>
      </c>
      <c r="BG175" s="37">
        <v>0</v>
      </c>
      <c r="BH175" s="40">
        <v>13.7</v>
      </c>
      <c r="BI175" s="40">
        <v>0</v>
      </c>
      <c r="BJ175" s="37">
        <v>41</v>
      </c>
      <c r="BK175" s="37">
        <v>0</v>
      </c>
      <c r="BL175" s="40">
        <v>95.3</v>
      </c>
      <c r="BM175" s="40">
        <v>0</v>
      </c>
      <c r="BN175" s="37">
        <v>31.9</v>
      </c>
      <c r="BO175" s="37">
        <v>0</v>
      </c>
      <c r="BP175" s="40">
        <v>33.4</v>
      </c>
      <c r="BQ175" s="40">
        <v>0</v>
      </c>
      <c r="BR175" s="37">
        <v>215</v>
      </c>
      <c r="BS175" s="37">
        <v>0</v>
      </c>
      <c r="BT175" s="40">
        <v>12.6</v>
      </c>
      <c r="BU175" s="40">
        <v>0</v>
      </c>
      <c r="BV175" s="37">
        <v>0</v>
      </c>
      <c r="BW175" s="37">
        <v>0</v>
      </c>
      <c r="BX175" s="40">
        <v>6.5</v>
      </c>
      <c r="BY175" s="40">
        <v>0</v>
      </c>
      <c r="BZ175" s="37">
        <v>60.6</v>
      </c>
      <c r="CA175" s="37">
        <v>0</v>
      </c>
      <c r="CB175" s="111">
        <v>23.8</v>
      </c>
      <c r="CC175" s="111">
        <v>0</v>
      </c>
      <c r="CD175" s="37">
        <v>8.1999999999999993</v>
      </c>
      <c r="CE175" s="37">
        <v>0</v>
      </c>
      <c r="CF175" s="111">
        <v>6.9</v>
      </c>
      <c r="CG175" s="111">
        <v>0</v>
      </c>
      <c r="CH175" s="37">
        <v>0.5</v>
      </c>
      <c r="CI175" s="37">
        <v>0</v>
      </c>
      <c r="CJ175" s="2" t="b">
        <f t="shared" si="2"/>
        <v>0</v>
      </c>
      <c r="CK175" s="24" t="b">
        <f t="shared" si="122"/>
        <v>0</v>
      </c>
      <c r="CL175" s="4">
        <v>69.89</v>
      </c>
      <c r="CM175" s="70">
        <v>77.599999999999994</v>
      </c>
      <c r="CN175" s="25">
        <v>178</v>
      </c>
      <c r="CO175" s="4">
        <v>53.68</v>
      </c>
      <c r="CP175" s="25">
        <v>51</v>
      </c>
      <c r="CQ175" s="25">
        <v>51</v>
      </c>
      <c r="CR175" s="70">
        <v>8.86</v>
      </c>
      <c r="CS175" s="29"/>
      <c r="CT175" s="29"/>
      <c r="CU175" s="29"/>
      <c r="CV175" s="29"/>
      <c r="CW175" s="29"/>
      <c r="CX175" s="29"/>
      <c r="CY175" s="85"/>
      <c r="CZ175" s="85"/>
      <c r="DA175" s="85"/>
      <c r="DB175" s="85"/>
    </row>
    <row r="176" spans="1:106" ht="15.75" customHeight="1">
      <c r="A176" s="122"/>
      <c r="B176" s="122"/>
      <c r="C176" s="123">
        <v>3238</v>
      </c>
      <c r="D176" s="124">
        <v>24</v>
      </c>
      <c r="E176" s="111">
        <v>72</v>
      </c>
      <c r="F176" s="40">
        <v>0</v>
      </c>
      <c r="G176" s="17" t="s">
        <v>97</v>
      </c>
      <c r="H176" s="18" t="s">
        <v>110</v>
      </c>
      <c r="I176" s="19" t="s">
        <v>103</v>
      </c>
      <c r="J176" s="18" t="s">
        <v>133</v>
      </c>
      <c r="K176" s="19">
        <v>25</v>
      </c>
      <c r="L176" s="18">
        <v>75</v>
      </c>
      <c r="M176" s="158">
        <v>167</v>
      </c>
      <c r="N176" s="159">
        <v>96</v>
      </c>
      <c r="O176" s="40">
        <v>0</v>
      </c>
      <c r="P176" s="40">
        <v>0</v>
      </c>
      <c r="Q176" s="37">
        <v>4.4000000000000004</v>
      </c>
      <c r="R176" s="37">
        <v>5.9</v>
      </c>
      <c r="S176" s="160">
        <v>205</v>
      </c>
      <c r="T176" s="161">
        <v>169</v>
      </c>
      <c r="U176" s="162">
        <v>25</v>
      </c>
      <c r="V176" s="163">
        <v>21</v>
      </c>
      <c r="W176" s="129">
        <v>0</v>
      </c>
      <c r="X176" s="129">
        <v>0</v>
      </c>
      <c r="Y176" s="130">
        <v>0</v>
      </c>
      <c r="Z176" s="130">
        <v>0</v>
      </c>
      <c r="AA176" s="129">
        <v>0</v>
      </c>
      <c r="AB176" s="129">
        <v>0</v>
      </c>
      <c r="AC176" s="164">
        <v>3.9</v>
      </c>
      <c r="AD176" s="165">
        <v>6.1</v>
      </c>
      <c r="AE176" s="38">
        <v>96.1</v>
      </c>
      <c r="AF176" s="39">
        <v>78.7</v>
      </c>
      <c r="AG176" s="166">
        <v>43</v>
      </c>
      <c r="AH176" s="167">
        <v>49</v>
      </c>
      <c r="AI176" s="168">
        <v>1.1000000000000001</v>
      </c>
      <c r="AJ176" s="169">
        <v>1.3</v>
      </c>
      <c r="AK176" s="92">
        <f t="shared" si="0"/>
        <v>0.19999999999999996</v>
      </c>
      <c r="AL176" s="164">
        <v>5</v>
      </c>
      <c r="AM176" s="165">
        <v>5.7</v>
      </c>
      <c r="AN176" s="170">
        <v>8.6</v>
      </c>
      <c r="AO176" s="171">
        <v>8</v>
      </c>
      <c r="AP176" s="40">
        <v>111</v>
      </c>
      <c r="AQ176" s="40">
        <v>74</v>
      </c>
      <c r="AR176" s="164">
        <v>11</v>
      </c>
      <c r="AS176" s="165">
        <v>9.6</v>
      </c>
      <c r="AT176" s="164">
        <v>4.8</v>
      </c>
      <c r="AU176" s="165">
        <v>4.5999999999999996</v>
      </c>
      <c r="AV176" s="172">
        <v>89</v>
      </c>
      <c r="AW176" s="173">
        <v>77</v>
      </c>
      <c r="AX176" s="160">
        <v>168</v>
      </c>
      <c r="AY176" s="161">
        <v>147</v>
      </c>
      <c r="AZ176" s="164">
        <v>2.2999999999999998</v>
      </c>
      <c r="BA176" s="165">
        <v>2.2999999999999998</v>
      </c>
      <c r="BB176" s="160">
        <v>92</v>
      </c>
      <c r="BC176" s="161">
        <v>84</v>
      </c>
      <c r="BD176" s="23">
        <f t="shared" ref="BD176:BE176" si="178">1.86*(AX176+AT176)+1.15*(AV176/18)+(AG176/6)+14</f>
        <v>348.26077777777783</v>
      </c>
      <c r="BE176" s="23">
        <f t="shared" si="178"/>
        <v>309.06211111111111</v>
      </c>
      <c r="BF176" s="37">
        <v>5.2</v>
      </c>
      <c r="BG176" s="37">
        <v>0</v>
      </c>
      <c r="BH176" s="40">
        <v>14.4</v>
      </c>
      <c r="BI176" s="40">
        <v>0</v>
      </c>
      <c r="BJ176" s="37">
        <v>41.8</v>
      </c>
      <c r="BK176" s="37">
        <v>0</v>
      </c>
      <c r="BL176" s="40">
        <v>80.400000000000006</v>
      </c>
      <c r="BM176" s="40">
        <v>0</v>
      </c>
      <c r="BN176" s="37">
        <v>27.7</v>
      </c>
      <c r="BO176" s="37">
        <v>0</v>
      </c>
      <c r="BP176" s="40">
        <v>34.4</v>
      </c>
      <c r="BQ176" s="40">
        <v>0</v>
      </c>
      <c r="BR176" s="37">
        <v>278</v>
      </c>
      <c r="BS176" s="37">
        <v>0</v>
      </c>
      <c r="BT176" s="40">
        <v>13.3</v>
      </c>
      <c r="BU176" s="40">
        <v>0</v>
      </c>
      <c r="BV176" s="37">
        <v>0</v>
      </c>
      <c r="BW176" s="37">
        <v>0</v>
      </c>
      <c r="BX176" s="40">
        <v>7.73</v>
      </c>
      <c r="BY176" s="40">
        <v>0</v>
      </c>
      <c r="BZ176" s="37">
        <v>67.099999999999994</v>
      </c>
      <c r="CA176" s="37">
        <v>0</v>
      </c>
      <c r="CB176" s="111">
        <v>23</v>
      </c>
      <c r="CC176" s="111">
        <v>0</v>
      </c>
      <c r="CD176" s="37">
        <v>7.5</v>
      </c>
      <c r="CE176" s="37">
        <v>0</v>
      </c>
      <c r="CF176" s="111">
        <v>1.9</v>
      </c>
      <c r="CG176" s="111">
        <v>0</v>
      </c>
      <c r="CH176" s="37">
        <v>0.5</v>
      </c>
      <c r="CI176" s="37">
        <v>0</v>
      </c>
      <c r="CJ176" s="2" t="b">
        <f t="shared" si="2"/>
        <v>0</v>
      </c>
      <c r="CK176" s="24" t="b">
        <f t="shared" si="122"/>
        <v>0</v>
      </c>
      <c r="CL176" s="4">
        <v>64.489999999999995</v>
      </c>
      <c r="CM176" s="70">
        <v>71.900000000000006</v>
      </c>
      <c r="CN176" s="25">
        <v>173.5</v>
      </c>
      <c r="CO176" s="4">
        <v>55.35</v>
      </c>
      <c r="CP176" s="25">
        <v>54</v>
      </c>
      <c r="CQ176" s="25">
        <v>56</v>
      </c>
      <c r="CR176" s="70">
        <v>7.87</v>
      </c>
      <c r="CS176" s="29"/>
      <c r="CT176" s="29"/>
      <c r="CU176" s="29"/>
      <c r="CV176" s="29"/>
      <c r="CW176" s="29"/>
      <c r="CX176" s="29"/>
      <c r="CY176" s="85"/>
      <c r="CZ176" s="85"/>
      <c r="DA176" s="85"/>
      <c r="DB176" s="85"/>
    </row>
    <row r="177" spans="1:106" ht="15.75" customHeight="1">
      <c r="A177" s="122"/>
      <c r="B177" s="122"/>
      <c r="C177" s="123">
        <v>3239</v>
      </c>
      <c r="D177" s="124">
        <v>24</v>
      </c>
      <c r="E177" s="111">
        <v>79.5</v>
      </c>
      <c r="F177" s="40">
        <v>0</v>
      </c>
      <c r="G177" s="17" t="s">
        <v>106</v>
      </c>
      <c r="H177" s="18" t="s">
        <v>110</v>
      </c>
      <c r="I177" s="19" t="s">
        <v>111</v>
      </c>
      <c r="J177" s="18" t="s">
        <v>134</v>
      </c>
      <c r="K177" s="19">
        <v>75</v>
      </c>
      <c r="L177" s="18">
        <v>25</v>
      </c>
      <c r="M177" s="158">
        <v>153</v>
      </c>
      <c r="N177" s="159">
        <v>246</v>
      </c>
      <c r="O177" s="40">
        <v>0</v>
      </c>
      <c r="P177" s="40">
        <v>0</v>
      </c>
      <c r="Q177" s="37">
        <v>3.7</v>
      </c>
      <c r="R177" s="37">
        <v>6.2</v>
      </c>
      <c r="S177" s="160">
        <v>172</v>
      </c>
      <c r="T177" s="161">
        <v>191</v>
      </c>
      <c r="U177" s="162">
        <v>30</v>
      </c>
      <c r="V177" s="163">
        <v>41</v>
      </c>
      <c r="W177" s="129">
        <v>0</v>
      </c>
      <c r="X177" s="129">
        <v>0</v>
      </c>
      <c r="Y177" s="130">
        <v>0</v>
      </c>
      <c r="Z177" s="130">
        <v>0</v>
      </c>
      <c r="AA177" s="129">
        <v>0</v>
      </c>
      <c r="AB177" s="129">
        <v>0</v>
      </c>
      <c r="AC177" s="164">
        <v>5.7</v>
      </c>
      <c r="AD177" s="165">
        <v>8.6999999999999993</v>
      </c>
      <c r="AE177" s="38">
        <v>126.7</v>
      </c>
      <c r="AF177" s="39">
        <v>86.6</v>
      </c>
      <c r="AG177" s="166">
        <v>32</v>
      </c>
      <c r="AH177" s="167">
        <v>52</v>
      </c>
      <c r="AI177" s="168">
        <v>0.8</v>
      </c>
      <c r="AJ177" s="169">
        <v>1.2</v>
      </c>
      <c r="AK177" s="92">
        <f t="shared" si="0"/>
        <v>0.39999999999999991</v>
      </c>
      <c r="AL177" s="164">
        <v>4.5999999999999996</v>
      </c>
      <c r="AM177" s="165">
        <v>4.7</v>
      </c>
      <c r="AN177" s="170">
        <v>7.6</v>
      </c>
      <c r="AO177" s="171">
        <v>9.4</v>
      </c>
      <c r="AP177" s="40">
        <v>10</v>
      </c>
      <c r="AQ177" s="40">
        <v>67</v>
      </c>
      <c r="AR177" s="164">
        <v>9.1999999999999993</v>
      </c>
      <c r="AS177" s="165">
        <v>11.2</v>
      </c>
      <c r="AT177" s="164">
        <v>4.5999999999999996</v>
      </c>
      <c r="AU177" s="165">
        <v>6</v>
      </c>
      <c r="AV177" s="172">
        <v>124</v>
      </c>
      <c r="AW177" s="173">
        <v>111</v>
      </c>
      <c r="AX177" s="160">
        <v>142</v>
      </c>
      <c r="AY177" s="161">
        <v>161</v>
      </c>
      <c r="AZ177" s="164">
        <v>1.6</v>
      </c>
      <c r="BA177" s="165">
        <v>2.2000000000000002</v>
      </c>
      <c r="BB177" s="160">
        <v>83</v>
      </c>
      <c r="BC177" s="161">
        <v>88</v>
      </c>
      <c r="BD177" s="23">
        <f t="shared" ref="BD177:BE177" si="179">1.86*(AX177+AT177)+1.15*(AV177/18)+(AG177/6)+14</f>
        <v>299.93155555555552</v>
      </c>
      <c r="BE177" s="23">
        <f t="shared" si="179"/>
        <v>340.37833333333333</v>
      </c>
      <c r="BF177" s="37">
        <v>4.3</v>
      </c>
      <c r="BG177" s="37">
        <v>0</v>
      </c>
      <c r="BH177" s="40">
        <v>12.7</v>
      </c>
      <c r="BI177" s="40">
        <v>0</v>
      </c>
      <c r="BJ177" s="37">
        <v>38.4</v>
      </c>
      <c r="BK177" s="37">
        <v>0</v>
      </c>
      <c r="BL177" s="40">
        <v>89.3</v>
      </c>
      <c r="BM177" s="40">
        <v>0</v>
      </c>
      <c r="BN177" s="37">
        <v>29.5</v>
      </c>
      <c r="BO177" s="37">
        <v>0</v>
      </c>
      <c r="BP177" s="40">
        <v>33.1</v>
      </c>
      <c r="BQ177" s="40">
        <v>0</v>
      </c>
      <c r="BR177" s="37">
        <v>235</v>
      </c>
      <c r="BS177" s="37">
        <v>0</v>
      </c>
      <c r="BT177" s="40">
        <v>12.2</v>
      </c>
      <c r="BU177" s="40">
        <v>0</v>
      </c>
      <c r="BV177" s="37">
        <v>0</v>
      </c>
      <c r="BW177" s="37">
        <v>0</v>
      </c>
      <c r="BX177" s="40">
        <v>12.62</v>
      </c>
      <c r="BY177" s="40">
        <v>0</v>
      </c>
      <c r="BZ177" s="37">
        <v>76.5</v>
      </c>
      <c r="CA177" s="37">
        <v>0</v>
      </c>
      <c r="CB177" s="111">
        <v>15.1</v>
      </c>
      <c r="CC177" s="111">
        <v>0</v>
      </c>
      <c r="CD177" s="37">
        <v>6.7</v>
      </c>
      <c r="CE177" s="37">
        <v>0</v>
      </c>
      <c r="CF177" s="111">
        <v>1.6</v>
      </c>
      <c r="CG177" s="111">
        <v>0</v>
      </c>
      <c r="CH177" s="37">
        <v>0.1</v>
      </c>
      <c r="CI177" s="37">
        <v>0</v>
      </c>
      <c r="CJ177" s="2" t="b">
        <f t="shared" si="2"/>
        <v>1</v>
      </c>
      <c r="CK177" s="24" t="b">
        <f t="shared" si="122"/>
        <v>0</v>
      </c>
      <c r="CL177" s="4">
        <v>77.19</v>
      </c>
      <c r="CM177" s="70">
        <v>84.45</v>
      </c>
      <c r="CN177" s="25">
        <v>187</v>
      </c>
      <c r="CO177" s="4">
        <v>0</v>
      </c>
      <c r="CP177" s="25">
        <v>48</v>
      </c>
      <c r="CQ177" s="25">
        <v>52</v>
      </c>
      <c r="CR177" s="70">
        <v>8.43</v>
      </c>
      <c r="CS177" s="29"/>
      <c r="CT177" s="29"/>
      <c r="CU177" s="29"/>
      <c r="CV177" s="29"/>
      <c r="CW177" s="29"/>
      <c r="CX177" s="29"/>
      <c r="CY177" s="85"/>
      <c r="CZ177" s="85"/>
      <c r="DA177" s="85"/>
      <c r="DB177" s="85"/>
    </row>
    <row r="178" spans="1:106" ht="15.75" customHeight="1">
      <c r="A178" s="122"/>
      <c r="B178" s="122"/>
      <c r="C178" s="123">
        <v>3240</v>
      </c>
      <c r="D178" s="124">
        <v>27</v>
      </c>
      <c r="E178" s="111">
        <v>75</v>
      </c>
      <c r="F178" s="40">
        <v>0</v>
      </c>
      <c r="G178" s="17" t="s">
        <v>102</v>
      </c>
      <c r="H178" s="18" t="s">
        <v>110</v>
      </c>
      <c r="I178" s="19" t="s">
        <v>99</v>
      </c>
      <c r="J178" s="18" t="s">
        <v>133</v>
      </c>
      <c r="K178" s="19">
        <v>62.5</v>
      </c>
      <c r="L178" s="18">
        <v>37.5</v>
      </c>
      <c r="M178" s="158">
        <v>495</v>
      </c>
      <c r="N178" s="159">
        <v>139</v>
      </c>
      <c r="O178" s="40">
        <v>0</v>
      </c>
      <c r="P178" s="40">
        <v>0</v>
      </c>
      <c r="Q178" s="37">
        <v>4.2</v>
      </c>
      <c r="R178" s="37">
        <v>4</v>
      </c>
      <c r="S178" s="160">
        <v>185</v>
      </c>
      <c r="T178" s="161">
        <v>198</v>
      </c>
      <c r="U178" s="162">
        <v>48</v>
      </c>
      <c r="V178" s="163">
        <v>32</v>
      </c>
      <c r="W178" s="129">
        <v>0</v>
      </c>
      <c r="X178" s="129">
        <v>0</v>
      </c>
      <c r="Y178" s="130">
        <v>0</v>
      </c>
      <c r="Z178" s="130">
        <v>0</v>
      </c>
      <c r="AA178" s="129">
        <v>0</v>
      </c>
      <c r="AB178" s="129">
        <v>0</v>
      </c>
      <c r="AC178" s="164">
        <v>3.7</v>
      </c>
      <c r="AD178" s="165">
        <v>6.2</v>
      </c>
      <c r="AE178" s="38">
        <v>135.69999999999999</v>
      </c>
      <c r="AF178" s="39">
        <v>105.8</v>
      </c>
      <c r="AG178" s="166">
        <v>33</v>
      </c>
      <c r="AH178" s="167">
        <v>44</v>
      </c>
      <c r="AI178" s="168">
        <v>0.6</v>
      </c>
      <c r="AJ178" s="169">
        <v>1</v>
      </c>
      <c r="AK178" s="92">
        <f t="shared" si="0"/>
        <v>0.4</v>
      </c>
      <c r="AL178" s="164">
        <v>4.3</v>
      </c>
      <c r="AM178" s="165">
        <v>5.6</v>
      </c>
      <c r="AN178" s="170">
        <v>6.2</v>
      </c>
      <c r="AO178" s="171">
        <v>8.4</v>
      </c>
      <c r="AP178" s="40">
        <v>109</v>
      </c>
      <c r="AQ178" s="40">
        <v>85</v>
      </c>
      <c r="AR178" s="164">
        <v>8.5</v>
      </c>
      <c r="AS178" s="165">
        <v>10.6</v>
      </c>
      <c r="AT178" s="164">
        <v>4.0999999999999996</v>
      </c>
      <c r="AU178" s="165">
        <v>5</v>
      </c>
      <c r="AV178" s="172">
        <v>73</v>
      </c>
      <c r="AW178" s="173">
        <v>75</v>
      </c>
      <c r="AX178" s="160">
        <v>128</v>
      </c>
      <c r="AY178" s="161">
        <v>166</v>
      </c>
      <c r="AZ178" s="164">
        <v>1.8</v>
      </c>
      <c r="BA178" s="165">
        <v>2.6</v>
      </c>
      <c r="BB178" s="160">
        <v>80</v>
      </c>
      <c r="BC178" s="161">
        <v>90</v>
      </c>
      <c r="BD178" s="23">
        <f t="shared" ref="BD178:BE178" si="180">1.86*(AX178+AT178)+1.15*(AV178/18)+(AG178/6)+14</f>
        <v>269.86988888888891</v>
      </c>
      <c r="BE178" s="23">
        <f t="shared" si="180"/>
        <v>344.185</v>
      </c>
      <c r="BF178" s="37">
        <v>4.5999999999999996</v>
      </c>
      <c r="BG178" s="37">
        <v>0</v>
      </c>
      <c r="BH178" s="40">
        <v>13.2</v>
      </c>
      <c r="BI178" s="40">
        <v>0</v>
      </c>
      <c r="BJ178" s="37">
        <v>40.1</v>
      </c>
      <c r="BK178" s="37">
        <v>0</v>
      </c>
      <c r="BL178" s="40">
        <v>87.2</v>
      </c>
      <c r="BM178" s="40">
        <v>0</v>
      </c>
      <c r="BN178" s="37">
        <v>28.7</v>
      </c>
      <c r="BO178" s="37">
        <v>0</v>
      </c>
      <c r="BP178" s="40">
        <v>32.9</v>
      </c>
      <c r="BQ178" s="40">
        <v>0</v>
      </c>
      <c r="BR178" s="37">
        <v>287</v>
      </c>
      <c r="BS178" s="37">
        <v>0</v>
      </c>
      <c r="BT178" s="40">
        <v>13.4</v>
      </c>
      <c r="BU178" s="40">
        <v>0</v>
      </c>
      <c r="BV178" s="37">
        <v>0</v>
      </c>
      <c r="BW178" s="37">
        <v>0</v>
      </c>
      <c r="BX178" s="40">
        <v>8.49</v>
      </c>
      <c r="BY178" s="40">
        <v>0</v>
      </c>
      <c r="BZ178" s="37">
        <v>69</v>
      </c>
      <c r="CA178" s="37">
        <v>0</v>
      </c>
      <c r="CB178" s="111">
        <v>21.6</v>
      </c>
      <c r="CC178" s="111">
        <v>0</v>
      </c>
      <c r="CD178" s="37">
        <v>7.3</v>
      </c>
      <c r="CE178" s="37">
        <v>0</v>
      </c>
      <c r="CF178" s="111">
        <v>1.9</v>
      </c>
      <c r="CG178" s="111">
        <v>0</v>
      </c>
      <c r="CH178" s="37">
        <v>0.2</v>
      </c>
      <c r="CI178" s="37">
        <v>0</v>
      </c>
      <c r="CJ178" s="2" t="b">
        <f t="shared" si="2"/>
        <v>1</v>
      </c>
      <c r="CK178" s="24" t="b">
        <f t="shared" si="122"/>
        <v>0</v>
      </c>
      <c r="CL178" s="4">
        <v>64.53</v>
      </c>
      <c r="CM178" s="70">
        <v>76.7</v>
      </c>
      <c r="CN178" s="25">
        <v>171.5</v>
      </c>
      <c r="CO178" s="4">
        <v>47.49</v>
      </c>
      <c r="CP178" s="25">
        <v>54</v>
      </c>
      <c r="CQ178" s="25">
        <v>48</v>
      </c>
      <c r="CR178" s="70">
        <v>15.1</v>
      </c>
      <c r="CS178" s="29"/>
      <c r="CT178" s="29"/>
      <c r="CU178" s="29"/>
      <c r="CV178" s="29"/>
      <c r="CW178" s="29"/>
      <c r="CX178" s="29"/>
      <c r="CY178" s="85"/>
      <c r="CZ178" s="85"/>
      <c r="DA178" s="85"/>
      <c r="DB178" s="85"/>
    </row>
    <row r="179" spans="1:106" ht="15.75" customHeight="1">
      <c r="A179" s="122"/>
      <c r="B179" s="122"/>
      <c r="C179" s="123">
        <v>3241</v>
      </c>
      <c r="D179" s="124">
        <v>25</v>
      </c>
      <c r="E179" s="111">
        <v>91</v>
      </c>
      <c r="F179" s="40">
        <v>0</v>
      </c>
      <c r="G179" s="17" t="s">
        <v>102</v>
      </c>
      <c r="H179" s="18" t="s">
        <v>98</v>
      </c>
      <c r="I179" s="19" t="s">
        <v>99</v>
      </c>
      <c r="J179" s="18" t="s">
        <v>133</v>
      </c>
      <c r="K179" s="19">
        <v>50</v>
      </c>
      <c r="L179" s="18">
        <v>50</v>
      </c>
      <c r="M179" s="158">
        <v>618</v>
      </c>
      <c r="N179" s="159">
        <v>205</v>
      </c>
      <c r="O179" s="40">
        <v>0</v>
      </c>
      <c r="P179" s="40">
        <v>0</v>
      </c>
      <c r="Q179" s="37">
        <v>3.3</v>
      </c>
      <c r="R179" s="37">
        <v>4.4000000000000004</v>
      </c>
      <c r="S179" s="160">
        <v>148</v>
      </c>
      <c r="T179" s="161">
        <v>176</v>
      </c>
      <c r="U179" s="162">
        <v>48</v>
      </c>
      <c r="V179" s="163">
        <v>31</v>
      </c>
      <c r="W179" s="129">
        <v>0</v>
      </c>
      <c r="X179" s="129">
        <v>0</v>
      </c>
      <c r="Y179" s="130">
        <v>0</v>
      </c>
      <c r="Z179" s="130">
        <v>0</v>
      </c>
      <c r="AA179" s="129">
        <v>0</v>
      </c>
      <c r="AB179" s="129">
        <v>0</v>
      </c>
      <c r="AC179" s="164">
        <v>5.4</v>
      </c>
      <c r="AD179" s="165">
        <v>7.8</v>
      </c>
      <c r="AE179" s="38">
        <v>121.6</v>
      </c>
      <c r="AF179" s="39">
        <v>78.2</v>
      </c>
      <c r="AG179" s="166">
        <v>44</v>
      </c>
      <c r="AH179" s="167">
        <v>51</v>
      </c>
      <c r="AI179" s="168">
        <v>0.9</v>
      </c>
      <c r="AJ179" s="169">
        <v>1.3</v>
      </c>
      <c r="AK179" s="92">
        <f t="shared" si="0"/>
        <v>0.4</v>
      </c>
      <c r="AL179" s="164">
        <v>4.5</v>
      </c>
      <c r="AM179" s="165">
        <v>4.5</v>
      </c>
      <c r="AN179" s="170">
        <v>6.9</v>
      </c>
      <c r="AO179" s="171">
        <v>8.1999999999999993</v>
      </c>
      <c r="AP179" s="40">
        <v>28</v>
      </c>
      <c r="AQ179" s="40">
        <v>76</v>
      </c>
      <c r="AR179" s="164">
        <v>8.9</v>
      </c>
      <c r="AS179" s="165">
        <v>10</v>
      </c>
      <c r="AT179" s="164">
        <v>4</v>
      </c>
      <c r="AU179" s="165">
        <v>4.8</v>
      </c>
      <c r="AV179" s="172">
        <v>94</v>
      </c>
      <c r="AW179" s="173">
        <v>92</v>
      </c>
      <c r="AX179" s="160">
        <v>141</v>
      </c>
      <c r="AY179" s="161">
        <v>150</v>
      </c>
      <c r="AZ179" s="164">
        <v>1.9</v>
      </c>
      <c r="BA179" s="165">
        <v>2.5</v>
      </c>
      <c r="BB179" s="160">
        <v>85</v>
      </c>
      <c r="BC179" s="161">
        <v>87</v>
      </c>
      <c r="BD179" s="23">
        <f t="shared" ref="BD179:BE179" si="181">1.86*(AX179+AT179)+1.15*(AV179/18)+(AG179/6)+14</f>
        <v>297.03888888888883</v>
      </c>
      <c r="BE179" s="23">
        <f t="shared" si="181"/>
        <v>316.30577777777785</v>
      </c>
      <c r="BF179" s="37">
        <v>4.7</v>
      </c>
      <c r="BG179" s="37">
        <v>0</v>
      </c>
      <c r="BH179" s="40">
        <v>12.6</v>
      </c>
      <c r="BI179" s="40">
        <v>0</v>
      </c>
      <c r="BJ179" s="37">
        <v>38.700000000000003</v>
      </c>
      <c r="BK179" s="37">
        <v>0</v>
      </c>
      <c r="BL179" s="40">
        <v>82.3</v>
      </c>
      <c r="BM179" s="40">
        <v>0</v>
      </c>
      <c r="BN179" s="37">
        <v>26.8</v>
      </c>
      <c r="BO179" s="37">
        <v>0</v>
      </c>
      <c r="BP179" s="40">
        <v>32.6</v>
      </c>
      <c r="BQ179" s="40">
        <v>0</v>
      </c>
      <c r="BR179" s="37">
        <v>260</v>
      </c>
      <c r="BS179" s="37">
        <v>0</v>
      </c>
      <c r="BT179" s="40">
        <v>14.6</v>
      </c>
      <c r="BU179" s="40">
        <v>0</v>
      </c>
      <c r="BV179" s="37">
        <v>0</v>
      </c>
      <c r="BW179" s="37">
        <v>0</v>
      </c>
      <c r="BX179" s="40">
        <v>7.44</v>
      </c>
      <c r="BY179" s="40">
        <v>0</v>
      </c>
      <c r="BZ179" s="37">
        <v>62.8</v>
      </c>
      <c r="CA179" s="37">
        <v>0</v>
      </c>
      <c r="CB179" s="111">
        <v>22.8</v>
      </c>
      <c r="CC179" s="111">
        <v>0</v>
      </c>
      <c r="CD179" s="37">
        <v>5.6</v>
      </c>
      <c r="CE179" s="37">
        <v>0</v>
      </c>
      <c r="CF179" s="111">
        <v>8.5</v>
      </c>
      <c r="CG179" s="111">
        <v>0</v>
      </c>
      <c r="CH179" s="37">
        <v>0.3</v>
      </c>
      <c r="CI179" s="37">
        <v>0</v>
      </c>
      <c r="CJ179" s="2" t="b">
        <f t="shared" si="2"/>
        <v>1</v>
      </c>
      <c r="CK179" s="24" t="b">
        <f t="shared" si="122"/>
        <v>0</v>
      </c>
      <c r="CL179" s="4">
        <v>79.59</v>
      </c>
      <c r="CM179" s="70">
        <v>94</v>
      </c>
      <c r="CN179" s="25">
        <v>176.5</v>
      </c>
      <c r="CO179" s="4">
        <v>46.18</v>
      </c>
      <c r="CP179" s="25">
        <v>54</v>
      </c>
      <c r="CQ179" s="25">
        <v>60</v>
      </c>
      <c r="CR179" s="70">
        <v>13.03</v>
      </c>
      <c r="CS179" s="29"/>
      <c r="CT179" s="29"/>
      <c r="CU179" s="29"/>
      <c r="CV179" s="29"/>
      <c r="CW179" s="29"/>
      <c r="CX179" s="29"/>
      <c r="CY179" s="85"/>
      <c r="CZ179" s="85"/>
      <c r="DA179" s="85"/>
      <c r="DB179" s="85"/>
    </row>
    <row r="180" spans="1:106" ht="15.75" customHeight="1">
      <c r="A180" s="122"/>
      <c r="B180" s="122"/>
      <c r="C180" s="123">
        <v>3242</v>
      </c>
      <c r="D180" s="124">
        <v>33</v>
      </c>
      <c r="E180" s="111">
        <v>94</v>
      </c>
      <c r="F180" s="40">
        <v>0</v>
      </c>
      <c r="G180" s="17" t="s">
        <v>102</v>
      </c>
      <c r="H180" s="18" t="s">
        <v>98</v>
      </c>
      <c r="I180" s="19" t="s">
        <v>103</v>
      </c>
      <c r="J180" s="18" t="s">
        <v>134</v>
      </c>
      <c r="K180" s="19">
        <v>50</v>
      </c>
      <c r="L180" s="18">
        <v>50</v>
      </c>
      <c r="M180" s="158">
        <v>489</v>
      </c>
      <c r="N180" s="159">
        <v>190</v>
      </c>
      <c r="O180" s="40">
        <v>0</v>
      </c>
      <c r="P180" s="40">
        <v>0</v>
      </c>
      <c r="Q180" s="37">
        <v>3.5</v>
      </c>
      <c r="R180" s="37">
        <v>3.9</v>
      </c>
      <c r="S180" s="160">
        <v>220</v>
      </c>
      <c r="T180" s="161">
        <v>237</v>
      </c>
      <c r="U180" s="162">
        <v>37</v>
      </c>
      <c r="V180" s="163">
        <v>31</v>
      </c>
      <c r="W180" s="129">
        <v>0</v>
      </c>
      <c r="X180" s="129">
        <v>0</v>
      </c>
      <c r="Y180" s="130">
        <v>0</v>
      </c>
      <c r="Z180" s="130">
        <v>0</v>
      </c>
      <c r="AA180" s="129">
        <v>0</v>
      </c>
      <c r="AB180" s="129">
        <v>0</v>
      </c>
      <c r="AC180" s="164">
        <v>5.0999999999999996</v>
      </c>
      <c r="AD180" s="165">
        <v>8.4</v>
      </c>
      <c r="AE180" s="38">
        <v>115.7</v>
      </c>
      <c r="AF180" s="39">
        <v>62.7</v>
      </c>
      <c r="AG180" s="166">
        <v>48</v>
      </c>
      <c r="AH180" s="167">
        <v>52</v>
      </c>
      <c r="AI180" s="168">
        <v>0.9</v>
      </c>
      <c r="AJ180" s="169">
        <v>1.5</v>
      </c>
      <c r="AK180" s="92">
        <f t="shared" si="0"/>
        <v>0.6</v>
      </c>
      <c r="AL180" s="164">
        <v>4</v>
      </c>
      <c r="AM180" s="165">
        <v>5.4</v>
      </c>
      <c r="AN180" s="170">
        <v>7.2</v>
      </c>
      <c r="AO180" s="171">
        <v>8.5</v>
      </c>
      <c r="AP180" s="40">
        <v>49</v>
      </c>
      <c r="AQ180" s="40">
        <v>56</v>
      </c>
      <c r="AR180" s="164">
        <v>9.4</v>
      </c>
      <c r="AS180" s="165">
        <v>10.6</v>
      </c>
      <c r="AT180" s="164">
        <v>4</v>
      </c>
      <c r="AU180" s="165">
        <v>5.4</v>
      </c>
      <c r="AV180" s="172">
        <v>113</v>
      </c>
      <c r="AW180" s="173">
        <v>75</v>
      </c>
      <c r="AX180" s="160">
        <v>139</v>
      </c>
      <c r="AY180" s="161">
        <v>153</v>
      </c>
      <c r="AZ180" s="164">
        <v>1.9</v>
      </c>
      <c r="BA180" s="165">
        <v>2.2999999999999998</v>
      </c>
      <c r="BB180" s="160">
        <v>84</v>
      </c>
      <c r="BC180" s="161">
        <v>87</v>
      </c>
      <c r="BD180" s="23">
        <f t="shared" ref="BD180:BE180" si="182">1.86*(AX180+AT180)+1.15*(AV180/18)+(AG180/6)+14</f>
        <v>295.19944444444445</v>
      </c>
      <c r="BE180" s="23">
        <f t="shared" si="182"/>
        <v>322.08233333333339</v>
      </c>
      <c r="BF180" s="37">
        <v>5</v>
      </c>
      <c r="BG180" s="37">
        <v>0</v>
      </c>
      <c r="BH180" s="40">
        <v>13</v>
      </c>
      <c r="BI180" s="40">
        <v>0</v>
      </c>
      <c r="BJ180" s="37">
        <v>40.4</v>
      </c>
      <c r="BK180" s="37">
        <v>0</v>
      </c>
      <c r="BL180" s="40">
        <v>80.8</v>
      </c>
      <c r="BM180" s="40">
        <v>0</v>
      </c>
      <c r="BN180" s="37">
        <v>26</v>
      </c>
      <c r="BO180" s="37">
        <v>0</v>
      </c>
      <c r="BP180" s="40">
        <v>32.200000000000003</v>
      </c>
      <c r="BQ180" s="40">
        <v>0</v>
      </c>
      <c r="BR180" s="37">
        <v>340</v>
      </c>
      <c r="BS180" s="37">
        <v>0</v>
      </c>
      <c r="BT180" s="40">
        <v>14.2</v>
      </c>
      <c r="BU180" s="40">
        <v>0</v>
      </c>
      <c r="BV180" s="37">
        <v>0</v>
      </c>
      <c r="BW180" s="37">
        <v>0</v>
      </c>
      <c r="BX180" s="40">
        <v>10.65</v>
      </c>
      <c r="BY180" s="40">
        <v>0</v>
      </c>
      <c r="BZ180" s="37">
        <v>78.599999999999994</v>
      </c>
      <c r="CA180" s="37">
        <v>0</v>
      </c>
      <c r="CB180" s="111">
        <v>11.7</v>
      </c>
      <c r="CC180" s="111">
        <v>0</v>
      </c>
      <c r="CD180" s="37">
        <v>6.4</v>
      </c>
      <c r="CE180" s="37">
        <v>0</v>
      </c>
      <c r="CF180" s="111">
        <v>0</v>
      </c>
      <c r="CG180" s="111">
        <v>0</v>
      </c>
      <c r="CH180" s="37">
        <v>0.3</v>
      </c>
      <c r="CI180" s="37">
        <v>0</v>
      </c>
      <c r="CJ180" s="2" t="b">
        <f t="shared" si="2"/>
        <v>1</v>
      </c>
      <c r="CK180" s="24" t="b">
        <f t="shared" si="122"/>
        <v>0</v>
      </c>
      <c r="CL180" s="4">
        <v>72.48</v>
      </c>
      <c r="CM180" s="70">
        <v>97.1</v>
      </c>
      <c r="CN180" s="25">
        <v>181</v>
      </c>
      <c r="CO180" s="4">
        <v>44.53</v>
      </c>
      <c r="CP180" s="25">
        <v>66</v>
      </c>
      <c r="CQ180" s="25">
        <v>65</v>
      </c>
      <c r="CR180" s="70">
        <v>20.22</v>
      </c>
      <c r="CS180" s="29"/>
      <c r="CT180" s="29"/>
      <c r="CU180" s="29"/>
      <c r="CV180" s="29"/>
      <c r="CW180" s="29"/>
      <c r="CX180" s="29"/>
      <c r="CY180" s="85"/>
      <c r="CZ180" s="85"/>
      <c r="DA180" s="85"/>
      <c r="DB180" s="85"/>
    </row>
    <row r="181" spans="1:106" ht="15.75" customHeight="1">
      <c r="A181" s="122"/>
      <c r="B181" s="122"/>
      <c r="C181" s="123">
        <v>3243</v>
      </c>
      <c r="D181" s="124">
        <v>35</v>
      </c>
      <c r="E181" s="111">
        <v>78</v>
      </c>
      <c r="F181" s="40">
        <v>0</v>
      </c>
      <c r="G181" s="17" t="s">
        <v>106</v>
      </c>
      <c r="H181" s="18" t="s">
        <v>98</v>
      </c>
      <c r="I181" s="19" t="s">
        <v>99</v>
      </c>
      <c r="J181" s="18" t="s">
        <v>133</v>
      </c>
      <c r="K181" s="19">
        <v>37.5</v>
      </c>
      <c r="L181" s="18">
        <v>62.5</v>
      </c>
      <c r="M181" s="158">
        <v>312</v>
      </c>
      <c r="N181" s="159">
        <v>276</v>
      </c>
      <c r="O181" s="40">
        <v>0</v>
      </c>
      <c r="P181" s="40">
        <v>0</v>
      </c>
      <c r="Q181" s="37">
        <v>3.3</v>
      </c>
      <c r="R181" s="37">
        <v>3.5</v>
      </c>
      <c r="S181" s="160">
        <v>192</v>
      </c>
      <c r="T181" s="161">
        <v>263</v>
      </c>
      <c r="U181" s="162">
        <v>35</v>
      </c>
      <c r="V181" s="163">
        <v>45</v>
      </c>
      <c r="W181" s="129">
        <v>0</v>
      </c>
      <c r="X181" s="129">
        <v>0</v>
      </c>
      <c r="Y181" s="130">
        <v>0</v>
      </c>
      <c r="Z181" s="130">
        <v>0</v>
      </c>
      <c r="AA181" s="129">
        <v>0</v>
      </c>
      <c r="AB181" s="129">
        <v>0</v>
      </c>
      <c r="AC181" s="164">
        <v>5.9</v>
      </c>
      <c r="AD181" s="165">
        <v>8.5</v>
      </c>
      <c r="AE181" s="38">
        <v>114.2</v>
      </c>
      <c r="AF181" s="39">
        <v>67.2</v>
      </c>
      <c r="AG181" s="166">
        <v>36</v>
      </c>
      <c r="AH181" s="167">
        <v>57</v>
      </c>
      <c r="AI181" s="168">
        <v>0.9</v>
      </c>
      <c r="AJ181" s="169">
        <v>1.4</v>
      </c>
      <c r="AK181" s="92">
        <f t="shared" si="0"/>
        <v>0.49999999999999989</v>
      </c>
      <c r="AL181" s="164">
        <v>4</v>
      </c>
      <c r="AM181" s="165">
        <v>4.8</v>
      </c>
      <c r="AN181" s="170">
        <v>7</v>
      </c>
      <c r="AO181" s="171">
        <v>9.6</v>
      </c>
      <c r="AP181" s="40">
        <v>93</v>
      </c>
      <c r="AQ181" s="40">
        <v>95</v>
      </c>
      <c r="AR181" s="164">
        <v>9</v>
      </c>
      <c r="AS181" s="165">
        <v>11.3</v>
      </c>
      <c r="AT181" s="164">
        <v>3.9</v>
      </c>
      <c r="AU181" s="165">
        <v>5.2</v>
      </c>
      <c r="AV181" s="172">
        <v>75</v>
      </c>
      <c r="AW181" s="173">
        <v>92</v>
      </c>
      <c r="AX181" s="160">
        <v>135</v>
      </c>
      <c r="AY181" s="161">
        <v>167</v>
      </c>
      <c r="AZ181" s="164">
        <v>1.7</v>
      </c>
      <c r="BA181" s="165">
        <v>2.6</v>
      </c>
      <c r="BB181" s="160">
        <v>82</v>
      </c>
      <c r="BC181" s="161">
        <v>92</v>
      </c>
      <c r="BD181" s="23">
        <f t="shared" ref="BD181:BE181" si="183">1.86*(AX181+AT181)+1.15*(AV181/18)+(AG181/6)+14</f>
        <v>283.14566666666673</v>
      </c>
      <c r="BE181" s="23">
        <f t="shared" si="183"/>
        <v>349.66977777777777</v>
      </c>
      <c r="BF181" s="37">
        <v>4.4000000000000004</v>
      </c>
      <c r="BG181" s="37">
        <v>0</v>
      </c>
      <c r="BH181" s="40">
        <v>14</v>
      </c>
      <c r="BI181" s="40">
        <v>0</v>
      </c>
      <c r="BJ181" s="37">
        <v>40.799999999999997</v>
      </c>
      <c r="BK181" s="37">
        <v>0</v>
      </c>
      <c r="BL181" s="40">
        <v>92.7</v>
      </c>
      <c r="BM181" s="40">
        <v>0</v>
      </c>
      <c r="BN181" s="37">
        <v>31.8</v>
      </c>
      <c r="BO181" s="37">
        <v>0</v>
      </c>
      <c r="BP181" s="40">
        <v>34.299999999999997</v>
      </c>
      <c r="BQ181" s="40">
        <v>0</v>
      </c>
      <c r="BR181" s="37">
        <v>242</v>
      </c>
      <c r="BS181" s="37">
        <v>0</v>
      </c>
      <c r="BT181" s="40">
        <v>12.9</v>
      </c>
      <c r="BU181" s="40">
        <v>0</v>
      </c>
      <c r="BV181" s="37">
        <v>0</v>
      </c>
      <c r="BW181" s="37">
        <v>0</v>
      </c>
      <c r="BX181" s="40">
        <v>6.48</v>
      </c>
      <c r="BY181" s="40">
        <v>0</v>
      </c>
      <c r="BZ181" s="37">
        <v>63.3</v>
      </c>
      <c r="CA181" s="37">
        <v>0</v>
      </c>
      <c r="CB181" s="111">
        <v>28.5</v>
      </c>
      <c r="CC181" s="111">
        <v>0</v>
      </c>
      <c r="CD181" s="37">
        <v>6.8</v>
      </c>
      <c r="CE181" s="37">
        <v>0</v>
      </c>
      <c r="CF181" s="111">
        <v>0.8</v>
      </c>
      <c r="CG181" s="111">
        <v>0</v>
      </c>
      <c r="CH181" s="37">
        <v>0.6</v>
      </c>
      <c r="CI181" s="37">
        <v>0</v>
      </c>
      <c r="CJ181" s="2" t="b">
        <f t="shared" si="2"/>
        <v>1</v>
      </c>
      <c r="CK181" s="24" t="b">
        <f t="shared" si="122"/>
        <v>0</v>
      </c>
      <c r="CL181" s="4">
        <v>72.650000000000006</v>
      </c>
      <c r="CM181" s="70">
        <v>77.650000000000006</v>
      </c>
      <c r="CN181" s="25">
        <v>184.2</v>
      </c>
      <c r="CO181" s="4">
        <v>54.09</v>
      </c>
      <c r="CP181" s="25">
        <v>56</v>
      </c>
      <c r="CQ181" s="25">
        <v>52</v>
      </c>
      <c r="CR181" s="70">
        <v>5.67</v>
      </c>
      <c r="CS181" s="29"/>
      <c r="CT181" s="29"/>
      <c r="CU181" s="29"/>
      <c r="CV181" s="29"/>
      <c r="CW181" s="29"/>
      <c r="CX181" s="29"/>
      <c r="CY181" s="85"/>
      <c r="CZ181" s="85"/>
      <c r="DA181" s="85"/>
      <c r="DB181" s="85"/>
    </row>
    <row r="182" spans="1:106" ht="15.75" customHeight="1">
      <c r="A182" s="122"/>
      <c r="B182" s="122"/>
      <c r="C182" s="123">
        <v>3246</v>
      </c>
      <c r="D182" s="124">
        <v>32</v>
      </c>
      <c r="E182" s="111">
        <v>80</v>
      </c>
      <c r="F182" s="40">
        <v>0</v>
      </c>
      <c r="G182" s="17" t="s">
        <v>112</v>
      </c>
      <c r="H182" s="18" t="s">
        <v>112</v>
      </c>
      <c r="I182" s="19" t="s">
        <v>112</v>
      </c>
      <c r="J182" s="18" t="s">
        <v>112</v>
      </c>
      <c r="K182" s="19" t="s">
        <v>112</v>
      </c>
      <c r="L182" s="18" t="s">
        <v>112</v>
      </c>
      <c r="M182" s="158">
        <v>207</v>
      </c>
      <c r="N182" s="159">
        <v>91</v>
      </c>
      <c r="O182" s="40">
        <v>0</v>
      </c>
      <c r="P182" s="40">
        <v>0</v>
      </c>
      <c r="Q182" s="37">
        <v>0</v>
      </c>
      <c r="R182" s="37">
        <v>3.4</v>
      </c>
      <c r="S182" s="160">
        <v>181</v>
      </c>
      <c r="T182" s="161">
        <v>251</v>
      </c>
      <c r="U182" s="162">
        <v>31</v>
      </c>
      <c r="V182" s="163">
        <v>30</v>
      </c>
      <c r="W182" s="129">
        <v>0</v>
      </c>
      <c r="X182" s="129">
        <v>0</v>
      </c>
      <c r="Y182" s="130">
        <v>0</v>
      </c>
      <c r="Z182" s="130">
        <v>0</v>
      </c>
      <c r="AA182" s="129">
        <v>0</v>
      </c>
      <c r="AB182" s="129">
        <v>0</v>
      </c>
      <c r="AC182" s="164">
        <v>4.0999999999999996</v>
      </c>
      <c r="AD182" s="165">
        <v>6.6</v>
      </c>
      <c r="AE182" s="38">
        <v>116.4</v>
      </c>
      <c r="AF182" s="39">
        <v>58.3</v>
      </c>
      <c r="AG182" s="166">
        <v>32</v>
      </c>
      <c r="AH182" s="167">
        <v>48</v>
      </c>
      <c r="AI182" s="168">
        <v>0.9</v>
      </c>
      <c r="AJ182" s="169">
        <v>1.6</v>
      </c>
      <c r="AK182" s="92">
        <f t="shared" si="0"/>
        <v>0.70000000000000007</v>
      </c>
      <c r="AL182" s="164">
        <v>4.8</v>
      </c>
      <c r="AM182" s="165">
        <v>4.4000000000000004</v>
      </c>
      <c r="AN182" s="170">
        <v>6.2</v>
      </c>
      <c r="AO182" s="171">
        <v>8.1999999999999993</v>
      </c>
      <c r="AP182" s="40">
        <v>0</v>
      </c>
      <c r="AQ182" s="40">
        <v>63</v>
      </c>
      <c r="AR182" s="164">
        <v>8.6999999999999993</v>
      </c>
      <c r="AS182" s="165">
        <v>11</v>
      </c>
      <c r="AT182" s="164">
        <v>4.4000000000000004</v>
      </c>
      <c r="AU182" s="165">
        <v>5.4</v>
      </c>
      <c r="AV182" s="172">
        <v>78</v>
      </c>
      <c r="AW182" s="173">
        <v>90</v>
      </c>
      <c r="AX182" s="160">
        <v>141</v>
      </c>
      <c r="AY182" s="161">
        <v>175</v>
      </c>
      <c r="AZ182" s="164">
        <v>1.9</v>
      </c>
      <c r="BA182" s="165">
        <v>2.7</v>
      </c>
      <c r="BB182" s="160">
        <v>83</v>
      </c>
      <c r="BC182" s="161">
        <v>93</v>
      </c>
      <c r="BD182" s="23">
        <f t="shared" ref="BD182:BE182" si="184">1.86*(AX182+AT182)+1.15*(AV182/18)+(AG182/6)+14</f>
        <v>294.76066666666668</v>
      </c>
      <c r="BE182" s="23">
        <f t="shared" si="184"/>
        <v>363.29400000000004</v>
      </c>
      <c r="BF182" s="37">
        <v>0</v>
      </c>
      <c r="BG182" s="37">
        <v>0</v>
      </c>
      <c r="BH182" s="40">
        <v>0</v>
      </c>
      <c r="BI182" s="40">
        <v>0</v>
      </c>
      <c r="BJ182" s="37">
        <v>0</v>
      </c>
      <c r="BK182" s="37">
        <v>0</v>
      </c>
      <c r="BL182" s="40">
        <v>0</v>
      </c>
      <c r="BM182" s="40">
        <v>0</v>
      </c>
      <c r="BN182" s="37">
        <v>0</v>
      </c>
      <c r="BO182" s="37">
        <v>0</v>
      </c>
      <c r="BP182" s="40">
        <v>0</v>
      </c>
      <c r="BQ182" s="40">
        <v>0</v>
      </c>
      <c r="BR182" s="37">
        <v>0</v>
      </c>
      <c r="BS182" s="37">
        <v>0</v>
      </c>
      <c r="BT182" s="40">
        <v>0</v>
      </c>
      <c r="BU182" s="40">
        <v>0</v>
      </c>
      <c r="BV182" s="37">
        <v>0</v>
      </c>
      <c r="BW182" s="37">
        <v>0</v>
      </c>
      <c r="BX182" s="40">
        <v>0</v>
      </c>
      <c r="BY182" s="40">
        <v>0</v>
      </c>
      <c r="BZ182" s="37">
        <v>0</v>
      </c>
      <c r="CA182" s="37">
        <v>0</v>
      </c>
      <c r="CB182" s="111">
        <v>0</v>
      </c>
      <c r="CC182" s="111">
        <v>0</v>
      </c>
      <c r="CD182" s="37">
        <v>0</v>
      </c>
      <c r="CE182" s="37">
        <v>0</v>
      </c>
      <c r="CF182" s="111">
        <v>0</v>
      </c>
      <c r="CG182" s="111">
        <v>0</v>
      </c>
      <c r="CH182" s="37">
        <v>0</v>
      </c>
      <c r="CI182" s="37">
        <v>0</v>
      </c>
      <c r="CJ182" s="2" t="b">
        <f t="shared" si="2"/>
        <v>1</v>
      </c>
      <c r="CK182" s="24" t="b">
        <f t="shared" si="122"/>
        <v>0</v>
      </c>
      <c r="CL182" s="4">
        <v>63.89</v>
      </c>
      <c r="CM182" s="70">
        <v>81.849999999999994</v>
      </c>
      <c r="CN182" s="25">
        <v>181</v>
      </c>
      <c r="CO182" s="4">
        <v>52.98</v>
      </c>
      <c r="CP182" s="25">
        <v>60</v>
      </c>
      <c r="CQ182" s="25">
        <v>60</v>
      </c>
      <c r="CR182" s="70">
        <v>14.39</v>
      </c>
      <c r="CS182" s="29"/>
      <c r="CT182" s="29"/>
      <c r="CU182" s="29"/>
      <c r="CV182" s="29"/>
      <c r="CW182" s="29"/>
      <c r="CX182" s="29"/>
      <c r="CY182" s="85"/>
      <c r="CZ182" s="85"/>
      <c r="DA182" s="85"/>
      <c r="DB182" s="85"/>
    </row>
    <row r="183" spans="1:106" ht="15.75" customHeight="1">
      <c r="A183" s="122"/>
      <c r="B183" s="122"/>
      <c r="C183" s="123">
        <v>3247</v>
      </c>
      <c r="D183" s="124">
        <v>35</v>
      </c>
      <c r="E183" s="111">
        <v>76</v>
      </c>
      <c r="F183" s="40">
        <v>0</v>
      </c>
      <c r="G183" s="17" t="s">
        <v>106</v>
      </c>
      <c r="H183" s="18" t="s">
        <v>107</v>
      </c>
      <c r="I183" s="19" t="s">
        <v>99</v>
      </c>
      <c r="J183" s="18" t="s">
        <v>132</v>
      </c>
      <c r="K183" s="19">
        <v>50</v>
      </c>
      <c r="L183" s="18">
        <v>50</v>
      </c>
      <c r="M183" s="158">
        <v>146</v>
      </c>
      <c r="N183" s="159">
        <v>102</v>
      </c>
      <c r="O183" s="40">
        <v>0</v>
      </c>
      <c r="P183" s="40">
        <v>0</v>
      </c>
      <c r="Q183" s="37">
        <v>3.3</v>
      </c>
      <c r="R183" s="37">
        <v>4.8</v>
      </c>
      <c r="S183" s="160">
        <v>232</v>
      </c>
      <c r="T183" s="161">
        <v>226</v>
      </c>
      <c r="U183" s="162">
        <v>43</v>
      </c>
      <c r="V183" s="163">
        <v>36</v>
      </c>
      <c r="W183" s="129">
        <v>0</v>
      </c>
      <c r="X183" s="129">
        <v>0</v>
      </c>
      <c r="Y183" s="130">
        <v>0</v>
      </c>
      <c r="Z183" s="130">
        <v>0</v>
      </c>
      <c r="AA183" s="129">
        <v>0</v>
      </c>
      <c r="AB183" s="129">
        <v>0</v>
      </c>
      <c r="AC183" s="164">
        <v>4.4000000000000004</v>
      </c>
      <c r="AD183" s="165">
        <v>6.1</v>
      </c>
      <c r="AE183" s="38">
        <v>114.2</v>
      </c>
      <c r="AF183" s="39">
        <v>89.8</v>
      </c>
      <c r="AG183" s="166">
        <v>34</v>
      </c>
      <c r="AH183" s="167">
        <v>45</v>
      </c>
      <c r="AI183" s="168">
        <v>0.9</v>
      </c>
      <c r="AJ183" s="169">
        <v>1.1000000000000001</v>
      </c>
      <c r="AK183" s="92">
        <f t="shared" si="0"/>
        <v>0.20000000000000007</v>
      </c>
      <c r="AL183" s="164">
        <v>3.6</v>
      </c>
      <c r="AM183" s="165">
        <v>3.8</v>
      </c>
      <c r="AN183" s="170">
        <v>7.4</v>
      </c>
      <c r="AO183" s="171">
        <v>8.4</v>
      </c>
      <c r="AP183" s="40">
        <v>120</v>
      </c>
      <c r="AQ183" s="40">
        <v>95</v>
      </c>
      <c r="AR183" s="164">
        <v>9.3000000000000007</v>
      </c>
      <c r="AS183" s="165">
        <v>10.1</v>
      </c>
      <c r="AT183" s="164">
        <v>4.5999999999999996</v>
      </c>
      <c r="AU183" s="165">
        <v>4.8</v>
      </c>
      <c r="AV183" s="172">
        <v>54</v>
      </c>
      <c r="AW183" s="173">
        <v>63</v>
      </c>
      <c r="AX183" s="160">
        <v>140</v>
      </c>
      <c r="AY183" s="161">
        <v>144</v>
      </c>
      <c r="AZ183" s="164">
        <v>1.9</v>
      </c>
      <c r="BA183" s="165">
        <v>2.2000000000000002</v>
      </c>
      <c r="BB183" s="160">
        <v>84</v>
      </c>
      <c r="BC183" s="161">
        <v>83</v>
      </c>
      <c r="BD183" s="23">
        <f t="shared" ref="BD183:BE183" si="185">1.86*(AX183+AT183)+1.15*(AV183/18)+(AG183/6)+14</f>
        <v>292.07266666666669</v>
      </c>
      <c r="BE183" s="23">
        <f t="shared" si="185"/>
        <v>302.29300000000001</v>
      </c>
      <c r="BF183" s="37">
        <v>4.9000000000000004</v>
      </c>
      <c r="BG183" s="37">
        <v>0</v>
      </c>
      <c r="BH183" s="40">
        <v>15</v>
      </c>
      <c r="BI183" s="40">
        <v>0</v>
      </c>
      <c r="BJ183" s="37">
        <v>45</v>
      </c>
      <c r="BK183" s="37">
        <v>0</v>
      </c>
      <c r="BL183" s="40">
        <v>91.8</v>
      </c>
      <c r="BM183" s="40">
        <v>0</v>
      </c>
      <c r="BN183" s="37">
        <v>30.6</v>
      </c>
      <c r="BO183" s="37">
        <v>0</v>
      </c>
      <c r="BP183" s="40">
        <v>33.299999999999997</v>
      </c>
      <c r="BQ183" s="40">
        <v>0</v>
      </c>
      <c r="BR183" s="37">
        <v>170</v>
      </c>
      <c r="BS183" s="37">
        <v>0</v>
      </c>
      <c r="BT183" s="40">
        <v>14.1</v>
      </c>
      <c r="BU183" s="40">
        <v>0</v>
      </c>
      <c r="BV183" s="37">
        <v>0</v>
      </c>
      <c r="BW183" s="37">
        <v>0</v>
      </c>
      <c r="BX183" s="40">
        <v>7.51</v>
      </c>
      <c r="BY183" s="40">
        <v>0</v>
      </c>
      <c r="BZ183" s="37">
        <v>55.6</v>
      </c>
      <c r="CA183" s="37">
        <v>0</v>
      </c>
      <c r="CB183" s="111">
        <v>24.4</v>
      </c>
      <c r="CC183" s="111">
        <v>0</v>
      </c>
      <c r="CD183" s="37">
        <v>14</v>
      </c>
      <c r="CE183" s="37">
        <v>0</v>
      </c>
      <c r="CF183" s="111">
        <v>5.7</v>
      </c>
      <c r="CG183" s="111">
        <v>0</v>
      </c>
      <c r="CH183" s="37">
        <v>0.3</v>
      </c>
      <c r="CI183" s="37">
        <v>0</v>
      </c>
      <c r="CJ183" s="2" t="b">
        <f t="shared" si="2"/>
        <v>0</v>
      </c>
      <c r="CK183" s="24" t="b">
        <f t="shared" si="122"/>
        <v>0</v>
      </c>
      <c r="CL183" s="4">
        <v>64.41</v>
      </c>
      <c r="CM183" s="70">
        <v>75.55</v>
      </c>
      <c r="CN183" s="25">
        <v>177.5</v>
      </c>
      <c r="CO183" s="4">
        <v>50.61</v>
      </c>
      <c r="CP183" s="25">
        <v>56</v>
      </c>
      <c r="CQ183" s="25">
        <v>50</v>
      </c>
      <c r="CR183" s="70">
        <v>12.69</v>
      </c>
      <c r="CS183" s="29"/>
      <c r="CT183" s="29"/>
      <c r="CU183" s="29"/>
      <c r="CV183" s="29"/>
      <c r="CW183" s="29"/>
      <c r="CX183" s="29"/>
      <c r="CY183" s="85"/>
      <c r="CZ183" s="85"/>
      <c r="DA183" s="85"/>
      <c r="DB183" s="85"/>
    </row>
    <row r="184" spans="1:106" ht="15.75" customHeight="1">
      <c r="A184" s="122"/>
      <c r="B184" s="122"/>
      <c r="C184" s="123">
        <v>3248</v>
      </c>
      <c r="D184" s="124">
        <v>31</v>
      </c>
      <c r="E184" s="111">
        <v>76</v>
      </c>
      <c r="F184" s="40">
        <v>0</v>
      </c>
      <c r="G184" s="17" t="s">
        <v>97</v>
      </c>
      <c r="H184" s="18" t="s">
        <v>98</v>
      </c>
      <c r="I184" s="19" t="s">
        <v>99</v>
      </c>
      <c r="J184" s="18" t="s">
        <v>132</v>
      </c>
      <c r="K184" s="19">
        <v>50</v>
      </c>
      <c r="L184" s="18">
        <v>50</v>
      </c>
      <c r="M184" s="158">
        <v>690</v>
      </c>
      <c r="N184" s="159">
        <v>131</v>
      </c>
      <c r="O184" s="40">
        <v>0</v>
      </c>
      <c r="P184" s="40">
        <v>0</v>
      </c>
      <c r="Q184" s="37">
        <v>0</v>
      </c>
      <c r="R184" s="37">
        <v>3.4</v>
      </c>
      <c r="S184" s="160">
        <v>246</v>
      </c>
      <c r="T184" s="161">
        <v>238</v>
      </c>
      <c r="U184" s="162">
        <v>44</v>
      </c>
      <c r="V184" s="163">
        <v>32</v>
      </c>
      <c r="W184" s="129">
        <v>0</v>
      </c>
      <c r="X184" s="129">
        <v>0</v>
      </c>
      <c r="Y184" s="130">
        <v>0</v>
      </c>
      <c r="Z184" s="130">
        <v>0</v>
      </c>
      <c r="AA184" s="129">
        <v>0</v>
      </c>
      <c r="AB184" s="129">
        <v>0</v>
      </c>
      <c r="AC184" s="164">
        <v>5.6</v>
      </c>
      <c r="AD184" s="165">
        <v>8.1</v>
      </c>
      <c r="AE184" s="38">
        <v>117.1</v>
      </c>
      <c r="AF184" s="39">
        <v>63.4</v>
      </c>
      <c r="AG184" s="166">
        <v>38</v>
      </c>
      <c r="AH184" s="167">
        <v>79</v>
      </c>
      <c r="AI184" s="168">
        <v>0.9</v>
      </c>
      <c r="AJ184" s="169">
        <v>1.5</v>
      </c>
      <c r="AK184" s="92">
        <f t="shared" si="0"/>
        <v>0.6</v>
      </c>
      <c r="AL184" s="164">
        <v>4.5999999999999996</v>
      </c>
      <c r="AM184" s="165">
        <v>5.5</v>
      </c>
      <c r="AN184" s="170">
        <v>7</v>
      </c>
      <c r="AO184" s="171">
        <v>9.6</v>
      </c>
      <c r="AP184" s="40">
        <v>0</v>
      </c>
      <c r="AQ184" s="40">
        <v>83</v>
      </c>
      <c r="AR184" s="164">
        <v>9</v>
      </c>
      <c r="AS184" s="165">
        <v>11.6</v>
      </c>
      <c r="AT184" s="164">
        <v>4.3</v>
      </c>
      <c r="AU184" s="165">
        <v>5.7</v>
      </c>
      <c r="AV184" s="172">
        <v>70</v>
      </c>
      <c r="AW184" s="173">
        <v>95</v>
      </c>
      <c r="AX184" s="160">
        <v>136</v>
      </c>
      <c r="AY184" s="161">
        <v>168</v>
      </c>
      <c r="AZ184" s="164">
        <v>1.9</v>
      </c>
      <c r="BA184" s="165">
        <v>3</v>
      </c>
      <c r="BB184" s="160">
        <v>83</v>
      </c>
      <c r="BC184" s="161">
        <v>90</v>
      </c>
      <c r="BD184" s="23">
        <f t="shared" ref="BD184:BE184" si="186">1.86*(AX184+AT184)+1.15*(AV184/18)+(AG184/6)+14</f>
        <v>285.76355555555557</v>
      </c>
      <c r="BE184" s="23">
        <f t="shared" si="186"/>
        <v>356.31811111111114</v>
      </c>
      <c r="BF184" s="37">
        <v>4.8</v>
      </c>
      <c r="BG184" s="37">
        <v>0</v>
      </c>
      <c r="BH184" s="40">
        <v>14.8</v>
      </c>
      <c r="BI184" s="40">
        <v>0</v>
      </c>
      <c r="BJ184" s="37">
        <v>43.4</v>
      </c>
      <c r="BK184" s="37">
        <v>0</v>
      </c>
      <c r="BL184" s="40">
        <v>90.4</v>
      </c>
      <c r="BM184" s="40">
        <v>0</v>
      </c>
      <c r="BN184" s="37">
        <v>30.8</v>
      </c>
      <c r="BO184" s="37">
        <v>0</v>
      </c>
      <c r="BP184" s="40">
        <v>34.1</v>
      </c>
      <c r="BQ184" s="40">
        <v>0</v>
      </c>
      <c r="BR184" s="37">
        <v>258</v>
      </c>
      <c r="BS184" s="37">
        <v>0</v>
      </c>
      <c r="BT184" s="40">
        <v>13.4</v>
      </c>
      <c r="BU184" s="40">
        <v>0</v>
      </c>
      <c r="BV184" s="37">
        <v>0</v>
      </c>
      <c r="BW184" s="37">
        <v>0</v>
      </c>
      <c r="BX184" s="40">
        <v>7.19</v>
      </c>
      <c r="BY184" s="40">
        <v>0</v>
      </c>
      <c r="BZ184" s="37">
        <v>67</v>
      </c>
      <c r="CA184" s="37">
        <v>0</v>
      </c>
      <c r="CB184" s="111">
        <v>21.4</v>
      </c>
      <c r="CC184" s="111">
        <v>0</v>
      </c>
      <c r="CD184" s="37">
        <v>8.1</v>
      </c>
      <c r="CE184" s="37">
        <v>0</v>
      </c>
      <c r="CF184" s="111">
        <v>3.1</v>
      </c>
      <c r="CG184" s="111">
        <v>0</v>
      </c>
      <c r="CH184" s="37">
        <v>0.4</v>
      </c>
      <c r="CI184" s="37">
        <v>0</v>
      </c>
      <c r="CJ184" s="2" t="b">
        <f t="shared" si="2"/>
        <v>1</v>
      </c>
      <c r="CK184" s="24" t="b">
        <f t="shared" si="122"/>
        <v>0</v>
      </c>
      <c r="CL184" s="4">
        <v>69.63</v>
      </c>
      <c r="CM184" s="70">
        <v>78.5</v>
      </c>
      <c r="CN184" s="25">
        <v>173.5</v>
      </c>
      <c r="CO184" s="4">
        <v>51.8</v>
      </c>
      <c r="CP184" s="25">
        <v>57</v>
      </c>
      <c r="CQ184" s="25">
        <v>60</v>
      </c>
      <c r="CR184" s="70">
        <v>9.0399999999999991</v>
      </c>
      <c r="CS184" s="29"/>
      <c r="CT184" s="29"/>
      <c r="CU184" s="29"/>
      <c r="CV184" s="29"/>
      <c r="CW184" s="29"/>
      <c r="CX184" s="29"/>
      <c r="CY184" s="85"/>
      <c r="CZ184" s="85"/>
      <c r="DA184" s="85"/>
      <c r="DB184" s="85"/>
    </row>
    <row r="185" spans="1:106" ht="15.75" customHeight="1">
      <c r="A185" s="122"/>
      <c r="B185" s="122"/>
      <c r="C185" s="123">
        <v>3249</v>
      </c>
      <c r="D185" s="124">
        <v>32</v>
      </c>
      <c r="E185" s="111">
        <v>78</v>
      </c>
      <c r="F185" s="40">
        <v>0</v>
      </c>
      <c r="G185" s="17" t="s">
        <v>102</v>
      </c>
      <c r="H185" s="18" t="s">
        <v>110</v>
      </c>
      <c r="I185" s="19" t="s">
        <v>99</v>
      </c>
      <c r="J185" s="18" t="s">
        <v>132</v>
      </c>
      <c r="K185" s="19">
        <v>87.5</v>
      </c>
      <c r="L185" s="18">
        <v>12.5</v>
      </c>
      <c r="M185" s="158">
        <v>99</v>
      </c>
      <c r="N185" s="159">
        <v>116</v>
      </c>
      <c r="O185" s="40">
        <v>0</v>
      </c>
      <c r="P185" s="40">
        <v>0</v>
      </c>
      <c r="Q185" s="37">
        <v>3.4</v>
      </c>
      <c r="R185" s="37">
        <v>4.0999999999999996</v>
      </c>
      <c r="S185" s="160">
        <v>170</v>
      </c>
      <c r="T185" s="161">
        <v>266</v>
      </c>
      <c r="U185" s="162">
        <v>23</v>
      </c>
      <c r="V185" s="163">
        <v>41</v>
      </c>
      <c r="W185" s="129">
        <v>0</v>
      </c>
      <c r="X185" s="129">
        <v>0</v>
      </c>
      <c r="Y185" s="130">
        <v>0</v>
      </c>
      <c r="Z185" s="130">
        <v>0</v>
      </c>
      <c r="AA185" s="129">
        <v>0</v>
      </c>
      <c r="AB185" s="129">
        <v>0</v>
      </c>
      <c r="AC185" s="164">
        <v>5.4</v>
      </c>
      <c r="AD185" s="165">
        <v>10</v>
      </c>
      <c r="AE185" s="38">
        <v>116.4</v>
      </c>
      <c r="AF185" s="39">
        <v>54.3</v>
      </c>
      <c r="AG185" s="166">
        <v>43</v>
      </c>
      <c r="AH185" s="167">
        <v>72</v>
      </c>
      <c r="AI185" s="168">
        <v>0.9</v>
      </c>
      <c r="AJ185" s="169">
        <v>1.7</v>
      </c>
      <c r="AK185" s="92">
        <f t="shared" si="0"/>
        <v>0.79999999999999993</v>
      </c>
      <c r="AL185" s="164">
        <v>3.9</v>
      </c>
      <c r="AM185" s="165">
        <v>5.3</v>
      </c>
      <c r="AN185" s="170">
        <v>6.7</v>
      </c>
      <c r="AO185" s="174">
        <v>11</v>
      </c>
      <c r="AP185" s="40">
        <v>46</v>
      </c>
      <c r="AQ185" s="40">
        <v>86</v>
      </c>
      <c r="AR185" s="164">
        <v>8.6</v>
      </c>
      <c r="AS185" s="165">
        <v>12.7</v>
      </c>
      <c r="AT185" s="164">
        <v>3.8</v>
      </c>
      <c r="AU185" s="165">
        <v>6</v>
      </c>
      <c r="AV185" s="172">
        <v>102</v>
      </c>
      <c r="AW185" s="173">
        <v>126</v>
      </c>
      <c r="AX185" s="160">
        <v>134</v>
      </c>
      <c r="AY185" s="161">
        <v>198</v>
      </c>
      <c r="AZ185" s="164">
        <v>1.9</v>
      </c>
      <c r="BA185" s="165">
        <v>3.3</v>
      </c>
      <c r="BB185" s="160">
        <v>82</v>
      </c>
      <c r="BC185" s="161">
        <v>99</v>
      </c>
      <c r="BD185" s="23">
        <f t="shared" ref="BD185:BE185" si="187">1.86*(AX185+AT185)+1.15*(AV185/18)+(AG185/6)+14</f>
        <v>283.99133333333339</v>
      </c>
      <c r="BE185" s="23">
        <f t="shared" si="187"/>
        <v>413.49</v>
      </c>
      <c r="BF185" s="37">
        <v>4.7</v>
      </c>
      <c r="BG185" s="37">
        <v>0</v>
      </c>
      <c r="BH185" s="40">
        <v>14.4</v>
      </c>
      <c r="BI185" s="40">
        <v>0</v>
      </c>
      <c r="BJ185" s="37">
        <v>42.5</v>
      </c>
      <c r="BK185" s="37">
        <v>0</v>
      </c>
      <c r="BL185" s="40">
        <v>90.4</v>
      </c>
      <c r="BM185" s="40">
        <v>0</v>
      </c>
      <c r="BN185" s="37">
        <v>30.6</v>
      </c>
      <c r="BO185" s="37">
        <v>0</v>
      </c>
      <c r="BP185" s="40">
        <v>33.9</v>
      </c>
      <c r="BQ185" s="40">
        <v>0</v>
      </c>
      <c r="BR185" s="37">
        <v>267</v>
      </c>
      <c r="BS185" s="37">
        <v>0</v>
      </c>
      <c r="BT185" s="40">
        <v>13.6</v>
      </c>
      <c r="BU185" s="40">
        <v>0</v>
      </c>
      <c r="BV185" s="37">
        <v>0</v>
      </c>
      <c r="BW185" s="37">
        <v>0</v>
      </c>
      <c r="BX185" s="40">
        <v>7.9</v>
      </c>
      <c r="BY185" s="40">
        <v>0</v>
      </c>
      <c r="BZ185" s="37">
        <v>73.8</v>
      </c>
      <c r="CA185" s="37">
        <v>0</v>
      </c>
      <c r="CB185" s="111">
        <v>13.4</v>
      </c>
      <c r="CC185" s="111">
        <v>0</v>
      </c>
      <c r="CD185" s="37">
        <v>6.8</v>
      </c>
      <c r="CE185" s="37">
        <v>0</v>
      </c>
      <c r="CF185" s="111">
        <v>5.6</v>
      </c>
      <c r="CG185" s="111">
        <v>0</v>
      </c>
      <c r="CH185" s="37">
        <v>0.4</v>
      </c>
      <c r="CI185" s="37">
        <v>0</v>
      </c>
      <c r="CJ185" s="2" t="b">
        <f t="shared" si="2"/>
        <v>1</v>
      </c>
      <c r="CK185" s="24" t="b">
        <f t="shared" si="122"/>
        <v>0</v>
      </c>
      <c r="CL185" s="4">
        <v>67.489999999999995</v>
      </c>
      <c r="CM185" s="70">
        <v>82.5</v>
      </c>
      <c r="CN185" s="25">
        <v>174</v>
      </c>
      <c r="CO185" s="4">
        <v>50.33</v>
      </c>
      <c r="CP185" s="25">
        <v>56</v>
      </c>
      <c r="CQ185" s="25">
        <v>53</v>
      </c>
      <c r="CR185" s="70">
        <v>13.25</v>
      </c>
      <c r="CS185" s="29"/>
      <c r="CT185" s="29"/>
      <c r="CU185" s="29"/>
      <c r="CV185" s="29"/>
      <c r="CW185" s="29"/>
      <c r="CX185" s="29"/>
      <c r="CY185" s="85"/>
      <c r="CZ185" s="85"/>
      <c r="DA185" s="85"/>
      <c r="DB185" s="85"/>
    </row>
    <row r="186" spans="1:106" ht="15.75" customHeight="1">
      <c r="A186" s="122"/>
      <c r="B186" s="122"/>
      <c r="C186" s="123">
        <v>3250</v>
      </c>
      <c r="D186" s="124">
        <v>33</v>
      </c>
      <c r="E186" s="111">
        <v>68</v>
      </c>
      <c r="F186" s="40">
        <v>0</v>
      </c>
      <c r="G186" s="17" t="s">
        <v>102</v>
      </c>
      <c r="H186" s="18" t="s">
        <v>98</v>
      </c>
      <c r="I186" s="19" t="s">
        <v>99</v>
      </c>
      <c r="J186" s="18" t="s">
        <v>132</v>
      </c>
      <c r="K186" s="19">
        <v>75</v>
      </c>
      <c r="L186" s="18">
        <v>25</v>
      </c>
      <c r="M186" s="158">
        <v>1009</v>
      </c>
      <c r="N186" s="159">
        <v>156</v>
      </c>
      <c r="O186" s="40">
        <v>0</v>
      </c>
      <c r="P186" s="40">
        <v>0</v>
      </c>
      <c r="Q186" s="37">
        <v>3.3</v>
      </c>
      <c r="R186" s="37">
        <v>4.7</v>
      </c>
      <c r="S186" s="160">
        <v>197</v>
      </c>
      <c r="T186" s="161">
        <v>191</v>
      </c>
      <c r="U186" s="162">
        <v>48</v>
      </c>
      <c r="V186" s="163">
        <v>30</v>
      </c>
      <c r="W186" s="129">
        <v>0</v>
      </c>
      <c r="X186" s="129">
        <v>0</v>
      </c>
      <c r="Y186" s="130">
        <v>0</v>
      </c>
      <c r="Z186" s="130">
        <v>0</v>
      </c>
      <c r="AA186" s="129">
        <v>0</v>
      </c>
      <c r="AB186" s="129">
        <v>0</v>
      </c>
      <c r="AC186" s="164">
        <v>6.9</v>
      </c>
      <c r="AD186" s="165">
        <v>8.1</v>
      </c>
      <c r="AE186" s="38">
        <v>101.9</v>
      </c>
      <c r="AF186" s="39">
        <v>81.900000000000006</v>
      </c>
      <c r="AG186" s="166">
        <v>34</v>
      </c>
      <c r="AH186" s="167">
        <v>44</v>
      </c>
      <c r="AI186" s="168">
        <v>1</v>
      </c>
      <c r="AJ186" s="169">
        <v>1.2</v>
      </c>
      <c r="AK186" s="92">
        <f t="shared" si="0"/>
        <v>0.19999999999999996</v>
      </c>
      <c r="AL186" s="164">
        <v>4.2</v>
      </c>
      <c r="AM186" s="165">
        <v>4.3</v>
      </c>
      <c r="AN186" s="170">
        <v>6.3</v>
      </c>
      <c r="AO186" s="171">
        <v>7.3</v>
      </c>
      <c r="AP186" s="40">
        <v>58</v>
      </c>
      <c r="AQ186" s="40">
        <v>68</v>
      </c>
      <c r="AR186" s="164">
        <v>8.8000000000000007</v>
      </c>
      <c r="AS186" s="165">
        <v>10.1</v>
      </c>
      <c r="AT186" s="164">
        <v>4.3</v>
      </c>
      <c r="AU186" s="165">
        <v>4.5</v>
      </c>
      <c r="AV186" s="172">
        <v>107</v>
      </c>
      <c r="AW186" s="173">
        <v>91</v>
      </c>
      <c r="AX186" s="160">
        <v>141</v>
      </c>
      <c r="AY186" s="161">
        <v>154</v>
      </c>
      <c r="AZ186" s="164">
        <v>1.9</v>
      </c>
      <c r="BA186" s="165">
        <v>2.4</v>
      </c>
      <c r="BB186" s="160">
        <v>85</v>
      </c>
      <c r="BC186" s="161">
        <v>88</v>
      </c>
      <c r="BD186" s="23">
        <f t="shared" ref="BD186:BE186" si="188">1.86*(AX186+AT186)+1.15*(AV186/18)+(AG186/6)+14</f>
        <v>296.76077777777783</v>
      </c>
      <c r="BE186" s="23">
        <f t="shared" si="188"/>
        <v>321.95722222222219</v>
      </c>
      <c r="BF186" s="37">
        <v>4.5999999999999996</v>
      </c>
      <c r="BG186" s="37">
        <v>0</v>
      </c>
      <c r="BH186" s="40">
        <v>14</v>
      </c>
      <c r="BI186" s="40">
        <v>0</v>
      </c>
      <c r="BJ186" s="37">
        <v>40.4</v>
      </c>
      <c r="BK186" s="37">
        <v>0</v>
      </c>
      <c r="BL186" s="40">
        <v>87.8</v>
      </c>
      <c r="BM186" s="40">
        <v>0</v>
      </c>
      <c r="BN186" s="37">
        <v>30.4</v>
      </c>
      <c r="BO186" s="37">
        <v>0</v>
      </c>
      <c r="BP186" s="40">
        <v>34.700000000000003</v>
      </c>
      <c r="BQ186" s="40">
        <v>0</v>
      </c>
      <c r="BR186" s="37">
        <v>257</v>
      </c>
      <c r="BS186" s="37">
        <v>0</v>
      </c>
      <c r="BT186" s="40">
        <v>12.7</v>
      </c>
      <c r="BU186" s="40">
        <v>0</v>
      </c>
      <c r="BV186" s="37">
        <v>0</v>
      </c>
      <c r="BW186" s="37">
        <v>0</v>
      </c>
      <c r="BX186" s="40">
        <v>11.64</v>
      </c>
      <c r="BY186" s="40">
        <v>0</v>
      </c>
      <c r="BZ186" s="37">
        <v>78.599999999999994</v>
      </c>
      <c r="CA186" s="37">
        <v>0</v>
      </c>
      <c r="CB186" s="111">
        <v>15.5</v>
      </c>
      <c r="CC186" s="111">
        <v>0</v>
      </c>
      <c r="CD186" s="37">
        <v>5.4</v>
      </c>
      <c r="CE186" s="37">
        <v>0</v>
      </c>
      <c r="CF186" s="111">
        <v>0.4</v>
      </c>
      <c r="CG186" s="111">
        <v>0</v>
      </c>
      <c r="CH186" s="37">
        <v>0.1</v>
      </c>
      <c r="CI186" s="37">
        <v>0</v>
      </c>
      <c r="CJ186" s="2" t="b">
        <f t="shared" si="2"/>
        <v>0</v>
      </c>
      <c r="CK186" s="24" t="b">
        <f t="shared" si="122"/>
        <v>1</v>
      </c>
      <c r="CL186" s="4">
        <v>60.91</v>
      </c>
      <c r="CM186" s="70">
        <v>74</v>
      </c>
      <c r="CN186" s="25">
        <v>172</v>
      </c>
      <c r="CO186" s="4">
        <v>52.46</v>
      </c>
      <c r="CP186" s="25">
        <v>60</v>
      </c>
      <c r="CQ186" s="25">
        <v>58</v>
      </c>
      <c r="CR186" s="70">
        <v>13.03</v>
      </c>
      <c r="CS186" s="29"/>
      <c r="CT186" s="29"/>
      <c r="CU186" s="29"/>
      <c r="CV186" s="29"/>
      <c r="CW186" s="29"/>
      <c r="CX186" s="29"/>
      <c r="CY186" s="85"/>
      <c r="CZ186" s="85"/>
      <c r="DA186" s="85"/>
      <c r="DB186" s="85"/>
    </row>
    <row r="187" spans="1:106" ht="15.75" customHeight="1">
      <c r="A187" s="122"/>
      <c r="B187" s="122"/>
      <c r="C187" s="123">
        <v>3255</v>
      </c>
      <c r="D187" s="111">
        <v>28</v>
      </c>
      <c r="E187" s="111">
        <v>77</v>
      </c>
      <c r="F187" s="40">
        <v>0</v>
      </c>
      <c r="G187" s="17" t="s">
        <v>102</v>
      </c>
      <c r="H187" s="18" t="s">
        <v>98</v>
      </c>
      <c r="I187" s="19" t="s">
        <v>99</v>
      </c>
      <c r="J187" s="18" t="s">
        <v>133</v>
      </c>
      <c r="K187" s="19">
        <v>50</v>
      </c>
      <c r="L187" s="18">
        <v>50</v>
      </c>
      <c r="M187" s="158">
        <v>330</v>
      </c>
      <c r="N187" s="159">
        <v>114</v>
      </c>
      <c r="O187" s="40">
        <v>0</v>
      </c>
      <c r="P187" s="40">
        <v>0</v>
      </c>
      <c r="Q187" s="37">
        <v>3.1</v>
      </c>
      <c r="R187" s="37">
        <v>4.5</v>
      </c>
      <c r="S187" s="160">
        <v>184</v>
      </c>
      <c r="T187" s="161">
        <v>194</v>
      </c>
      <c r="U187" s="162">
        <v>34</v>
      </c>
      <c r="V187" s="163">
        <v>23</v>
      </c>
      <c r="W187" s="129">
        <v>0</v>
      </c>
      <c r="X187" s="129">
        <v>0</v>
      </c>
      <c r="Y187" s="130">
        <v>0</v>
      </c>
      <c r="Z187" s="130">
        <v>0</v>
      </c>
      <c r="AA187" s="129">
        <v>0</v>
      </c>
      <c r="AB187" s="129">
        <v>0</v>
      </c>
      <c r="AC187" s="164">
        <v>5.2</v>
      </c>
      <c r="AD187" s="165">
        <v>6.8</v>
      </c>
      <c r="AE187" s="38">
        <v>105.1</v>
      </c>
      <c r="AF187" s="39">
        <v>84.5</v>
      </c>
      <c r="AG187" s="166">
        <v>40</v>
      </c>
      <c r="AH187" s="167">
        <v>50</v>
      </c>
      <c r="AI187" s="168">
        <v>1</v>
      </c>
      <c r="AJ187" s="169">
        <v>1.2</v>
      </c>
      <c r="AK187" s="92">
        <f t="shared" si="0"/>
        <v>0.19999999999999996</v>
      </c>
      <c r="AL187" s="164">
        <v>4.9000000000000004</v>
      </c>
      <c r="AM187" s="165">
        <v>5.2</v>
      </c>
      <c r="AN187" s="170">
        <v>7.3</v>
      </c>
      <c r="AO187" s="171">
        <v>8.9</v>
      </c>
      <c r="AP187" s="40">
        <v>47</v>
      </c>
      <c r="AQ187" s="40">
        <v>133</v>
      </c>
      <c r="AR187" s="164">
        <v>8.9</v>
      </c>
      <c r="AS187" s="165">
        <v>10.199999999999999</v>
      </c>
      <c r="AT187" s="164">
        <v>4</v>
      </c>
      <c r="AU187" s="165">
        <v>4.8</v>
      </c>
      <c r="AV187" s="172">
        <v>97</v>
      </c>
      <c r="AW187" s="173">
        <v>66</v>
      </c>
      <c r="AX187" s="160">
        <v>144</v>
      </c>
      <c r="AY187" s="161">
        <v>149</v>
      </c>
      <c r="AZ187" s="164">
        <v>2.2000000000000002</v>
      </c>
      <c r="BA187" s="165">
        <v>2.6</v>
      </c>
      <c r="BB187" s="160">
        <v>85</v>
      </c>
      <c r="BC187" s="161">
        <v>84</v>
      </c>
      <c r="BD187" s="23">
        <f t="shared" ref="BD187:BE187" si="189">1.86*(AX187+AT187)+1.15*(AV187/18)+(AG187/6)+14</f>
        <v>302.14388888888891</v>
      </c>
      <c r="BE187" s="23">
        <f t="shared" si="189"/>
        <v>312.61799999999999</v>
      </c>
      <c r="BF187" s="37">
        <v>4.5999999999999996</v>
      </c>
      <c r="BG187" s="37">
        <v>0</v>
      </c>
      <c r="BH187" s="40">
        <v>13.6</v>
      </c>
      <c r="BI187" s="40">
        <v>0</v>
      </c>
      <c r="BJ187" s="37">
        <v>39.700000000000003</v>
      </c>
      <c r="BK187" s="37">
        <v>0</v>
      </c>
      <c r="BL187" s="40">
        <v>86.3</v>
      </c>
      <c r="BM187" s="40">
        <v>0</v>
      </c>
      <c r="BN187" s="37">
        <v>29.6</v>
      </c>
      <c r="BO187" s="37">
        <v>0</v>
      </c>
      <c r="BP187" s="40">
        <v>34.299999999999997</v>
      </c>
      <c r="BQ187" s="40">
        <v>0</v>
      </c>
      <c r="BR187" s="37">
        <v>220</v>
      </c>
      <c r="BS187" s="37">
        <v>0</v>
      </c>
      <c r="BT187" s="40">
        <v>13</v>
      </c>
      <c r="BU187" s="40">
        <v>0</v>
      </c>
      <c r="BV187" s="37">
        <v>0</v>
      </c>
      <c r="BW187" s="37">
        <v>0</v>
      </c>
      <c r="BX187" s="40">
        <v>6.22</v>
      </c>
      <c r="BY187" s="40">
        <v>0</v>
      </c>
      <c r="BZ187" s="37">
        <v>61.9</v>
      </c>
      <c r="CA187" s="37">
        <v>0</v>
      </c>
      <c r="CB187" s="111">
        <v>31.7</v>
      </c>
      <c r="CC187" s="111">
        <v>0</v>
      </c>
      <c r="CD187" s="37">
        <v>6.4</v>
      </c>
      <c r="CE187" s="37">
        <v>0</v>
      </c>
      <c r="CF187" s="111">
        <v>0</v>
      </c>
      <c r="CG187" s="111">
        <v>0</v>
      </c>
      <c r="CH187" s="37">
        <v>0</v>
      </c>
      <c r="CI187" s="37">
        <v>0</v>
      </c>
      <c r="CJ187" s="2" t="b">
        <f t="shared" si="2"/>
        <v>0</v>
      </c>
      <c r="CK187" s="24" t="b">
        <f t="shared" si="122"/>
        <v>0</v>
      </c>
      <c r="CL187" s="4">
        <v>69.16</v>
      </c>
      <c r="CM187" s="70">
        <v>80.25</v>
      </c>
      <c r="CN187" s="25">
        <v>179</v>
      </c>
      <c r="CO187" s="4">
        <v>49.57</v>
      </c>
      <c r="CP187" s="25">
        <v>57</v>
      </c>
      <c r="CQ187" s="25">
        <v>52</v>
      </c>
      <c r="CR187" s="70">
        <v>11.51</v>
      </c>
      <c r="CS187" s="29"/>
      <c r="CT187" s="29"/>
      <c r="CU187" s="29"/>
      <c r="CV187" s="29"/>
      <c r="CW187" s="29"/>
      <c r="CX187" s="29"/>
      <c r="CY187" s="85"/>
      <c r="CZ187" s="85"/>
      <c r="DA187" s="85"/>
      <c r="DB187" s="85"/>
    </row>
    <row r="188" spans="1:106" ht="15.75" customHeight="1">
      <c r="A188" s="122"/>
      <c r="B188" s="122"/>
      <c r="C188" s="123">
        <v>3256</v>
      </c>
      <c r="D188" s="111">
        <v>29</v>
      </c>
      <c r="E188" s="111">
        <v>83</v>
      </c>
      <c r="F188" s="40">
        <v>0</v>
      </c>
      <c r="G188" s="17" t="s">
        <v>106</v>
      </c>
      <c r="H188" s="18" t="s">
        <v>110</v>
      </c>
      <c r="I188" s="19" t="s">
        <v>111</v>
      </c>
      <c r="J188" s="18" t="s">
        <v>132</v>
      </c>
      <c r="K188" s="19">
        <v>87.5</v>
      </c>
      <c r="L188" s="18">
        <v>12.5</v>
      </c>
      <c r="M188" s="158">
        <v>185</v>
      </c>
      <c r="N188" s="159">
        <v>129</v>
      </c>
      <c r="O188" s="40">
        <v>0</v>
      </c>
      <c r="P188" s="40">
        <v>0</v>
      </c>
      <c r="Q188" s="37">
        <v>3.3</v>
      </c>
      <c r="R188" s="37">
        <v>3.6</v>
      </c>
      <c r="S188" s="160">
        <v>196</v>
      </c>
      <c r="T188" s="161">
        <v>204</v>
      </c>
      <c r="U188" s="162">
        <v>26</v>
      </c>
      <c r="V188" s="163">
        <v>28</v>
      </c>
      <c r="W188" s="129">
        <v>0</v>
      </c>
      <c r="X188" s="129">
        <v>0</v>
      </c>
      <c r="Y188" s="130">
        <v>0</v>
      </c>
      <c r="Z188" s="130">
        <v>0</v>
      </c>
      <c r="AA188" s="129">
        <v>0</v>
      </c>
      <c r="AB188" s="129">
        <v>0</v>
      </c>
      <c r="AC188" s="164">
        <v>4.0999999999999996</v>
      </c>
      <c r="AD188" s="165">
        <v>5.8</v>
      </c>
      <c r="AE188" s="38">
        <v>130.30000000000001</v>
      </c>
      <c r="AF188" s="39">
        <v>94.9</v>
      </c>
      <c r="AG188" s="166">
        <v>37</v>
      </c>
      <c r="AH188" s="167">
        <v>48</v>
      </c>
      <c r="AI188" s="168">
        <v>0.7</v>
      </c>
      <c r="AJ188" s="169">
        <v>1.1000000000000001</v>
      </c>
      <c r="AK188" s="92">
        <f t="shared" si="0"/>
        <v>0.40000000000000013</v>
      </c>
      <c r="AL188" s="164">
        <v>4.3</v>
      </c>
      <c r="AM188" s="165">
        <v>5.3</v>
      </c>
      <c r="AN188" s="170">
        <v>7.4</v>
      </c>
      <c r="AO188" s="171">
        <v>8.1999999999999993</v>
      </c>
      <c r="AP188" s="40">
        <v>122</v>
      </c>
      <c r="AQ188" s="40">
        <v>130</v>
      </c>
      <c r="AR188" s="164">
        <v>9.3000000000000007</v>
      </c>
      <c r="AS188" s="165">
        <v>9.8000000000000007</v>
      </c>
      <c r="AT188" s="164">
        <v>4.5</v>
      </c>
      <c r="AU188" s="165">
        <v>4.8</v>
      </c>
      <c r="AV188" s="172">
        <v>77</v>
      </c>
      <c r="AW188" s="173">
        <v>80</v>
      </c>
      <c r="AX188" s="160">
        <v>138</v>
      </c>
      <c r="AY188" s="161">
        <v>143</v>
      </c>
      <c r="AZ188" s="164">
        <v>2</v>
      </c>
      <c r="BA188" s="165">
        <v>2.2999999999999998</v>
      </c>
      <c r="BB188" s="160">
        <v>84</v>
      </c>
      <c r="BC188" s="161">
        <v>84</v>
      </c>
      <c r="BD188" s="23">
        <f t="shared" ref="BD188:BE188" si="190">1.86*(AX188+AT188)+1.15*(AV188/18)+(AG188/6)+14</f>
        <v>290.13611111111112</v>
      </c>
      <c r="BE188" s="23">
        <f t="shared" si="190"/>
        <v>302.0191111111111</v>
      </c>
      <c r="BF188" s="37">
        <v>5.2</v>
      </c>
      <c r="BG188" s="37">
        <v>0</v>
      </c>
      <c r="BH188" s="40">
        <v>13.9</v>
      </c>
      <c r="BI188" s="40">
        <v>0</v>
      </c>
      <c r="BJ188" s="37">
        <v>40.799999999999997</v>
      </c>
      <c r="BK188" s="37">
        <v>0</v>
      </c>
      <c r="BL188" s="40">
        <v>78.5</v>
      </c>
      <c r="BM188" s="40">
        <v>0</v>
      </c>
      <c r="BN188" s="37">
        <v>26.7</v>
      </c>
      <c r="BO188" s="37">
        <v>0</v>
      </c>
      <c r="BP188" s="40">
        <v>34.1</v>
      </c>
      <c r="BQ188" s="40">
        <v>0</v>
      </c>
      <c r="BR188" s="37">
        <v>273</v>
      </c>
      <c r="BS188" s="37">
        <v>0</v>
      </c>
      <c r="BT188" s="40">
        <v>14.1</v>
      </c>
      <c r="BU188" s="40">
        <v>0</v>
      </c>
      <c r="BV188" s="37">
        <v>0</v>
      </c>
      <c r="BW188" s="37">
        <v>0</v>
      </c>
      <c r="BX188" s="40">
        <v>6.69</v>
      </c>
      <c r="BY188" s="40">
        <v>0</v>
      </c>
      <c r="BZ188" s="37">
        <v>61.3</v>
      </c>
      <c r="CA188" s="37">
        <v>0</v>
      </c>
      <c r="CB188" s="111">
        <v>25.3</v>
      </c>
      <c r="CC188" s="111">
        <v>0</v>
      </c>
      <c r="CD188" s="37">
        <v>7</v>
      </c>
      <c r="CE188" s="37">
        <v>0</v>
      </c>
      <c r="CF188" s="111">
        <v>0.1</v>
      </c>
      <c r="CG188" s="111">
        <v>0</v>
      </c>
      <c r="CH188" s="37">
        <v>6.3</v>
      </c>
      <c r="CI188" s="37">
        <v>0</v>
      </c>
      <c r="CJ188" s="2" t="b">
        <f t="shared" si="2"/>
        <v>1</v>
      </c>
      <c r="CK188" s="24" t="b">
        <f t="shared" si="122"/>
        <v>0</v>
      </c>
      <c r="CL188" s="4">
        <v>69.510000000000005</v>
      </c>
      <c r="CM188" s="70">
        <v>83.55</v>
      </c>
      <c r="CN188" s="25">
        <v>182.6</v>
      </c>
      <c r="CO188" s="4">
        <v>51.94</v>
      </c>
      <c r="CP188" s="25">
        <v>56</v>
      </c>
      <c r="CQ188" s="25">
        <v>52</v>
      </c>
      <c r="CR188" s="70">
        <v>14.36</v>
      </c>
      <c r="CS188" s="29"/>
      <c r="CT188" s="29"/>
      <c r="CU188" s="29"/>
      <c r="CV188" s="29"/>
      <c r="CW188" s="29"/>
      <c r="CX188" s="29"/>
      <c r="CY188" s="85"/>
      <c r="CZ188" s="85"/>
      <c r="DA188" s="85"/>
      <c r="DB188" s="85"/>
    </row>
    <row r="189" spans="1:106" ht="15.75" customHeight="1">
      <c r="A189" s="122"/>
      <c r="B189" s="122"/>
      <c r="C189" s="123">
        <v>3257</v>
      </c>
      <c r="D189" s="111">
        <v>28</v>
      </c>
      <c r="E189" s="111">
        <v>92</v>
      </c>
      <c r="F189" s="40">
        <v>0</v>
      </c>
      <c r="G189" s="17" t="s">
        <v>106</v>
      </c>
      <c r="H189" s="18" t="s">
        <v>110</v>
      </c>
      <c r="I189" s="19" t="s">
        <v>103</v>
      </c>
      <c r="J189" s="18" t="s">
        <v>132</v>
      </c>
      <c r="K189" s="19">
        <v>62.5</v>
      </c>
      <c r="L189" s="18">
        <v>37.5</v>
      </c>
      <c r="M189" s="158">
        <v>255</v>
      </c>
      <c r="N189" s="159">
        <v>95</v>
      </c>
      <c r="O189" s="40">
        <v>0</v>
      </c>
      <c r="P189" s="40">
        <v>0</v>
      </c>
      <c r="Q189" s="37">
        <v>2.4</v>
      </c>
      <c r="R189" s="37">
        <v>3.1</v>
      </c>
      <c r="S189" s="160">
        <v>188</v>
      </c>
      <c r="T189" s="161">
        <v>146</v>
      </c>
      <c r="U189" s="162">
        <v>47</v>
      </c>
      <c r="V189" s="163">
        <v>25</v>
      </c>
      <c r="W189" s="129">
        <v>0</v>
      </c>
      <c r="X189" s="129">
        <v>0</v>
      </c>
      <c r="Y189" s="130">
        <v>0</v>
      </c>
      <c r="Z189" s="130">
        <v>0</v>
      </c>
      <c r="AA189" s="129">
        <v>0</v>
      </c>
      <c r="AB189" s="129">
        <v>0</v>
      </c>
      <c r="AC189" s="164">
        <v>5.3</v>
      </c>
      <c r="AD189" s="165">
        <v>5.4</v>
      </c>
      <c r="AE189" s="38">
        <v>126</v>
      </c>
      <c r="AF189" s="39">
        <v>121.6</v>
      </c>
      <c r="AG189" s="166">
        <v>38</v>
      </c>
      <c r="AH189" s="167">
        <v>42</v>
      </c>
      <c r="AI189" s="168">
        <v>0.8</v>
      </c>
      <c r="AJ189" s="169">
        <v>0.9</v>
      </c>
      <c r="AK189" s="92">
        <f t="shared" si="0"/>
        <v>9.9999999999999978E-2</v>
      </c>
      <c r="AL189" s="164">
        <v>4.5</v>
      </c>
      <c r="AM189" s="165">
        <v>3.8</v>
      </c>
      <c r="AN189" s="170">
        <v>7.2</v>
      </c>
      <c r="AO189" s="171">
        <v>6.9</v>
      </c>
      <c r="AP189" s="40">
        <v>97</v>
      </c>
      <c r="AQ189" s="40">
        <v>111</v>
      </c>
      <c r="AR189" s="164">
        <v>9.1999999999999993</v>
      </c>
      <c r="AS189" s="165">
        <v>7.7</v>
      </c>
      <c r="AT189" s="164">
        <v>4.4000000000000004</v>
      </c>
      <c r="AU189" s="165">
        <v>3.7</v>
      </c>
      <c r="AV189" s="172">
        <v>78</v>
      </c>
      <c r="AW189" s="173">
        <v>44</v>
      </c>
      <c r="AX189" s="160">
        <v>142</v>
      </c>
      <c r="AY189" s="161">
        <v>122</v>
      </c>
      <c r="AZ189" s="164">
        <v>2.1</v>
      </c>
      <c r="BA189" s="165">
        <v>1.7</v>
      </c>
      <c r="BB189" s="160">
        <v>85</v>
      </c>
      <c r="BC189" s="161">
        <v>79</v>
      </c>
      <c r="BD189" s="23">
        <f t="shared" ref="BD189:BE189" si="191">1.86*(AX189+AT189)+1.15*(AV189/18)+(AG189/6)+14</f>
        <v>297.62066666666669</v>
      </c>
      <c r="BE189" s="23">
        <f t="shared" si="191"/>
        <v>257.61311111111115</v>
      </c>
      <c r="BF189" s="37">
        <v>4.5999999999999996</v>
      </c>
      <c r="BG189" s="37">
        <v>0</v>
      </c>
      <c r="BH189" s="40">
        <v>14.1</v>
      </c>
      <c r="BI189" s="40">
        <v>0</v>
      </c>
      <c r="BJ189" s="37">
        <v>41.7</v>
      </c>
      <c r="BK189" s="37">
        <v>0</v>
      </c>
      <c r="BL189" s="40">
        <v>90.7</v>
      </c>
      <c r="BM189" s="40">
        <v>0</v>
      </c>
      <c r="BN189" s="37">
        <v>30.7</v>
      </c>
      <c r="BO189" s="37">
        <v>0</v>
      </c>
      <c r="BP189" s="40">
        <v>33.799999999999997</v>
      </c>
      <c r="BQ189" s="40">
        <v>0</v>
      </c>
      <c r="BR189" s="37">
        <v>224</v>
      </c>
      <c r="BS189" s="37">
        <v>0</v>
      </c>
      <c r="BT189" s="40">
        <v>13.3</v>
      </c>
      <c r="BU189" s="40">
        <v>0</v>
      </c>
      <c r="BV189" s="37">
        <v>0</v>
      </c>
      <c r="BW189" s="37">
        <v>0</v>
      </c>
      <c r="BX189" s="40">
        <v>3.56</v>
      </c>
      <c r="BY189" s="40">
        <v>0</v>
      </c>
      <c r="BZ189" s="37">
        <v>32.9</v>
      </c>
      <c r="CA189" s="37">
        <v>0</v>
      </c>
      <c r="CB189" s="111">
        <v>46.3</v>
      </c>
      <c r="CC189" s="111">
        <v>0</v>
      </c>
      <c r="CD189" s="37">
        <v>11.5</v>
      </c>
      <c r="CE189" s="37">
        <v>0</v>
      </c>
      <c r="CF189" s="111">
        <v>9</v>
      </c>
      <c r="CG189" s="111">
        <v>0</v>
      </c>
      <c r="CH189" s="37">
        <v>0.3</v>
      </c>
      <c r="CI189" s="37">
        <v>0</v>
      </c>
      <c r="CJ189" s="2" t="b">
        <f t="shared" si="2"/>
        <v>0</v>
      </c>
      <c r="CK189" s="24" t="b">
        <f t="shared" si="122"/>
        <v>0</v>
      </c>
      <c r="CL189" s="4">
        <v>80.319999999999993</v>
      </c>
      <c r="CM189" s="70">
        <v>92.55</v>
      </c>
      <c r="CN189" s="25">
        <v>183.2</v>
      </c>
      <c r="CO189" s="4">
        <v>45.83</v>
      </c>
      <c r="CP189" s="25">
        <v>58</v>
      </c>
      <c r="CQ189" s="25">
        <v>62</v>
      </c>
      <c r="CR189" s="70">
        <v>14.36</v>
      </c>
      <c r="CS189" s="29"/>
      <c r="CT189" s="29"/>
      <c r="CU189" s="29"/>
      <c r="CV189" s="29"/>
      <c r="CW189" s="29"/>
      <c r="CX189" s="29"/>
      <c r="CY189" s="85"/>
      <c r="CZ189" s="85"/>
      <c r="DA189" s="85"/>
      <c r="DB189" s="85"/>
    </row>
    <row r="190" spans="1:106" ht="15.75" customHeight="1">
      <c r="A190" s="122"/>
      <c r="B190" s="122"/>
      <c r="C190" s="123">
        <v>3258</v>
      </c>
      <c r="D190" s="111">
        <v>26</v>
      </c>
      <c r="E190" s="111">
        <v>82</v>
      </c>
      <c r="F190" s="40">
        <v>0</v>
      </c>
      <c r="G190" s="17" t="s">
        <v>97</v>
      </c>
      <c r="H190" s="18" t="s">
        <v>98</v>
      </c>
      <c r="I190" s="19" t="s">
        <v>99</v>
      </c>
      <c r="J190" s="18" t="s">
        <v>134</v>
      </c>
      <c r="K190" s="19">
        <v>37.5</v>
      </c>
      <c r="L190" s="18">
        <v>62.5</v>
      </c>
      <c r="M190" s="158">
        <v>150</v>
      </c>
      <c r="N190" s="159">
        <v>97</v>
      </c>
      <c r="O190" s="40">
        <v>0</v>
      </c>
      <c r="P190" s="40">
        <v>0</v>
      </c>
      <c r="Q190" s="37">
        <v>4.0999999999999996</v>
      </c>
      <c r="R190" s="37">
        <v>4.0999999999999996</v>
      </c>
      <c r="S190" s="160">
        <v>188</v>
      </c>
      <c r="T190" s="161">
        <v>174</v>
      </c>
      <c r="U190" s="162">
        <v>32</v>
      </c>
      <c r="V190" s="163">
        <v>26</v>
      </c>
      <c r="W190" s="129">
        <v>0</v>
      </c>
      <c r="X190" s="129">
        <v>0</v>
      </c>
      <c r="Y190" s="130">
        <v>0</v>
      </c>
      <c r="Z190" s="130">
        <v>0</v>
      </c>
      <c r="AA190" s="129">
        <v>0</v>
      </c>
      <c r="AB190" s="129">
        <v>0</v>
      </c>
      <c r="AC190" s="164">
        <v>5.3</v>
      </c>
      <c r="AD190" s="165">
        <v>6.7</v>
      </c>
      <c r="AE190" s="38">
        <v>120.8</v>
      </c>
      <c r="AF190" s="39">
        <v>77.7</v>
      </c>
      <c r="AG190" s="166">
        <v>30</v>
      </c>
      <c r="AH190" s="167">
        <v>49</v>
      </c>
      <c r="AI190" s="168">
        <v>0.9</v>
      </c>
      <c r="AJ190" s="169">
        <v>1.3</v>
      </c>
      <c r="AK190" s="92">
        <f t="shared" si="0"/>
        <v>0.4</v>
      </c>
      <c r="AL190" s="164">
        <v>4.5999999999999996</v>
      </c>
      <c r="AM190" s="165">
        <v>3.2</v>
      </c>
      <c r="AN190" s="170">
        <v>7.3</v>
      </c>
      <c r="AO190" s="171">
        <v>7.8</v>
      </c>
      <c r="AP190" s="40">
        <v>75</v>
      </c>
      <c r="AQ190" s="40">
        <v>109</v>
      </c>
      <c r="AR190" s="164">
        <v>9.4</v>
      </c>
      <c r="AS190" s="165">
        <v>9.3000000000000007</v>
      </c>
      <c r="AT190" s="164">
        <v>4.3</v>
      </c>
      <c r="AU190" s="165">
        <v>4.0999999999999996</v>
      </c>
      <c r="AV190" s="172">
        <v>104</v>
      </c>
      <c r="AW190" s="173">
        <v>85</v>
      </c>
      <c r="AX190" s="160">
        <v>141</v>
      </c>
      <c r="AY190" s="161">
        <v>142</v>
      </c>
      <c r="AZ190" s="164">
        <v>1.9</v>
      </c>
      <c r="BA190" s="165">
        <v>2.2000000000000002</v>
      </c>
      <c r="BB190" s="160">
        <v>83</v>
      </c>
      <c r="BC190" s="161">
        <v>84</v>
      </c>
      <c r="BD190" s="23">
        <f t="shared" ref="BD190:BE190" si="192">1.86*(AX190+AT190)+1.15*(AV190/18)+(AG190/6)+14</f>
        <v>295.90244444444448</v>
      </c>
      <c r="BE190" s="23">
        <f t="shared" si="192"/>
        <v>299.34322222222221</v>
      </c>
      <c r="BF190" s="37">
        <v>4.8</v>
      </c>
      <c r="BG190" s="37">
        <v>0</v>
      </c>
      <c r="BH190" s="40">
        <v>15</v>
      </c>
      <c r="BI190" s="40">
        <v>0</v>
      </c>
      <c r="BJ190" s="37">
        <v>43.1</v>
      </c>
      <c r="BK190" s="37">
        <v>0</v>
      </c>
      <c r="BL190" s="40">
        <v>89.8</v>
      </c>
      <c r="BM190" s="40">
        <v>0</v>
      </c>
      <c r="BN190" s="37">
        <v>31.3</v>
      </c>
      <c r="BO190" s="37">
        <v>0</v>
      </c>
      <c r="BP190" s="40">
        <v>34.799999999999997</v>
      </c>
      <c r="BQ190" s="40">
        <v>0</v>
      </c>
      <c r="BR190" s="37">
        <v>254</v>
      </c>
      <c r="BS190" s="37">
        <v>0</v>
      </c>
      <c r="BT190" s="40">
        <v>13.7</v>
      </c>
      <c r="BU190" s="40">
        <v>0</v>
      </c>
      <c r="BV190" s="37">
        <v>0</v>
      </c>
      <c r="BW190" s="37">
        <v>0</v>
      </c>
      <c r="BX190" s="40">
        <v>7.86</v>
      </c>
      <c r="BY190" s="40">
        <v>0</v>
      </c>
      <c r="BZ190" s="37">
        <v>57.8</v>
      </c>
      <c r="CA190" s="37">
        <v>0</v>
      </c>
      <c r="CB190" s="111">
        <v>22.8</v>
      </c>
      <c r="CC190" s="111">
        <v>0</v>
      </c>
      <c r="CD190" s="37">
        <v>12.5</v>
      </c>
      <c r="CE190" s="37">
        <v>0</v>
      </c>
      <c r="CF190" s="111">
        <v>6.4</v>
      </c>
      <c r="CG190" s="111">
        <v>0</v>
      </c>
      <c r="CH190" s="37">
        <v>0.5</v>
      </c>
      <c r="CI190" s="37">
        <v>0</v>
      </c>
      <c r="CJ190" s="2" t="b">
        <f t="shared" si="2"/>
        <v>1</v>
      </c>
      <c r="CK190" s="24" t="b">
        <f t="shared" si="122"/>
        <v>0</v>
      </c>
      <c r="CL190" s="4">
        <v>73.78</v>
      </c>
      <c r="CM190" s="70">
        <v>87.05</v>
      </c>
      <c r="CN190" s="25">
        <v>173.3</v>
      </c>
      <c r="CO190" s="4">
        <v>46.36</v>
      </c>
      <c r="CP190" s="25">
        <v>50</v>
      </c>
      <c r="CQ190" s="25">
        <v>46</v>
      </c>
      <c r="CR190" s="70">
        <v>17.04</v>
      </c>
      <c r="CS190" s="29"/>
      <c r="CT190" s="29"/>
      <c r="CU190" s="29"/>
      <c r="CV190" s="29"/>
      <c r="CW190" s="29"/>
      <c r="CX190" s="29"/>
      <c r="CY190" s="85"/>
      <c r="CZ190" s="85"/>
      <c r="DA190" s="85"/>
      <c r="DB190" s="85"/>
    </row>
    <row r="191" spans="1:106" ht="15.75" customHeight="1">
      <c r="A191" s="122"/>
      <c r="B191" s="122"/>
      <c r="C191" s="123">
        <v>3259</v>
      </c>
      <c r="D191" s="111">
        <v>25</v>
      </c>
      <c r="E191" s="111">
        <v>68.7</v>
      </c>
      <c r="F191" s="40">
        <v>0</v>
      </c>
      <c r="G191" s="17" t="s">
        <v>102</v>
      </c>
      <c r="H191" s="18" t="s">
        <v>110</v>
      </c>
      <c r="I191" s="19" t="s">
        <v>99</v>
      </c>
      <c r="J191" s="18" t="s">
        <v>134</v>
      </c>
      <c r="K191" s="19">
        <v>75</v>
      </c>
      <c r="L191" s="18">
        <v>25</v>
      </c>
      <c r="M191" s="158">
        <v>328</v>
      </c>
      <c r="N191" s="159">
        <v>172</v>
      </c>
      <c r="O191" s="40">
        <v>0</v>
      </c>
      <c r="P191" s="40">
        <v>0</v>
      </c>
      <c r="Q191" s="37">
        <v>2.5</v>
      </c>
      <c r="R191" s="37">
        <v>4.9000000000000004</v>
      </c>
      <c r="S191" s="160">
        <v>166</v>
      </c>
      <c r="T191" s="175">
        <v>166</v>
      </c>
      <c r="U191" s="162">
        <v>35</v>
      </c>
      <c r="V191" s="163">
        <v>27</v>
      </c>
      <c r="W191" s="129">
        <v>0</v>
      </c>
      <c r="X191" s="129">
        <v>0</v>
      </c>
      <c r="Y191" s="130">
        <v>0</v>
      </c>
      <c r="Z191" s="130">
        <v>0</v>
      </c>
      <c r="AA191" s="129">
        <v>0</v>
      </c>
      <c r="AB191" s="129">
        <v>0</v>
      </c>
      <c r="AC191" s="164">
        <v>4.8</v>
      </c>
      <c r="AD191" s="167">
        <v>5.5</v>
      </c>
      <c r="AE191" s="38">
        <v>121.6</v>
      </c>
      <c r="AF191" s="39">
        <v>95.5</v>
      </c>
      <c r="AG191" s="166">
        <v>32</v>
      </c>
      <c r="AH191" s="167">
        <v>38</v>
      </c>
      <c r="AI191" s="168">
        <v>0.9</v>
      </c>
      <c r="AJ191" s="176">
        <v>1.1000000000000001</v>
      </c>
      <c r="AK191" s="94">
        <f t="shared" si="0"/>
        <v>0.20000000000000007</v>
      </c>
      <c r="AL191" s="164">
        <v>4.0999999999999996</v>
      </c>
      <c r="AM191" s="177">
        <v>3.5</v>
      </c>
      <c r="AN191" s="170">
        <v>6.4</v>
      </c>
      <c r="AO191" s="178">
        <v>6.5</v>
      </c>
      <c r="AP191" s="40">
        <v>29</v>
      </c>
      <c r="AQ191" s="40">
        <v>75</v>
      </c>
      <c r="AR191" s="164">
        <v>8.4</v>
      </c>
      <c r="AS191" s="177">
        <v>8.1</v>
      </c>
      <c r="AT191" s="164">
        <v>3.9</v>
      </c>
      <c r="AU191" s="177">
        <v>4.0999999999999996</v>
      </c>
      <c r="AV191" s="179">
        <v>84</v>
      </c>
      <c r="AW191" s="180">
        <v>70</v>
      </c>
      <c r="AX191" s="160">
        <v>139</v>
      </c>
      <c r="AY191" s="161">
        <v>132</v>
      </c>
      <c r="AZ191" s="164">
        <v>2</v>
      </c>
      <c r="BA191" s="177">
        <v>2.1</v>
      </c>
      <c r="BB191" s="160">
        <v>83</v>
      </c>
      <c r="BC191" s="161">
        <v>81</v>
      </c>
      <c r="BD191" s="23">
        <f t="shared" ref="BD191:BE191" si="193">1.86*(AX191+AT191)+1.15*(AV191/18)+(AG191/6)+14</f>
        <v>290.49400000000003</v>
      </c>
      <c r="BE191" s="23">
        <f t="shared" si="193"/>
        <v>277.95155555555556</v>
      </c>
      <c r="BF191" s="37">
        <v>4.8</v>
      </c>
      <c r="BG191" s="37">
        <v>0</v>
      </c>
      <c r="BH191" s="40">
        <v>14.5</v>
      </c>
      <c r="BI191" s="40">
        <v>0</v>
      </c>
      <c r="BJ191" s="37">
        <v>41</v>
      </c>
      <c r="BK191" s="37">
        <v>0</v>
      </c>
      <c r="BL191" s="40">
        <v>85.4</v>
      </c>
      <c r="BM191" s="40">
        <v>0</v>
      </c>
      <c r="BN191" s="37">
        <v>30.2</v>
      </c>
      <c r="BO191" s="37">
        <v>0</v>
      </c>
      <c r="BP191" s="40">
        <v>35.4</v>
      </c>
      <c r="BQ191" s="40">
        <v>0</v>
      </c>
      <c r="BR191" s="37">
        <v>168</v>
      </c>
      <c r="BS191" s="37">
        <v>0</v>
      </c>
      <c r="BT191" s="40">
        <v>13.2</v>
      </c>
      <c r="BU191" s="40">
        <v>0</v>
      </c>
      <c r="BV191" s="37">
        <v>0</v>
      </c>
      <c r="BW191" s="37">
        <v>0</v>
      </c>
      <c r="BX191" s="40">
        <v>6.69</v>
      </c>
      <c r="BY191" s="40">
        <v>0</v>
      </c>
      <c r="BZ191" s="37">
        <v>67.5</v>
      </c>
      <c r="CA191" s="37">
        <v>0</v>
      </c>
      <c r="CB191" s="111">
        <v>19.7</v>
      </c>
      <c r="CC191" s="111">
        <v>0</v>
      </c>
      <c r="CD191" s="37">
        <v>7.3</v>
      </c>
      <c r="CE191" s="37">
        <v>0</v>
      </c>
      <c r="CF191" s="111">
        <v>5.4</v>
      </c>
      <c r="CG191" s="111">
        <v>0</v>
      </c>
      <c r="CH191" s="37">
        <v>0.1</v>
      </c>
      <c r="CI191" s="37">
        <v>0</v>
      </c>
      <c r="CJ191" s="2" t="b">
        <f t="shared" si="2"/>
        <v>0</v>
      </c>
      <c r="CK191" s="24" t="b">
        <f t="shared" si="122"/>
        <v>0</v>
      </c>
      <c r="CL191" s="4">
        <v>63.63</v>
      </c>
      <c r="CM191" s="70">
        <v>71.05</v>
      </c>
      <c r="CN191" s="25">
        <v>172.4</v>
      </c>
      <c r="CO191" s="4">
        <v>56.66</v>
      </c>
      <c r="CP191" s="25">
        <v>58</v>
      </c>
      <c r="CQ191" s="25">
        <v>44</v>
      </c>
      <c r="CR191" s="70">
        <v>6</v>
      </c>
      <c r="CS191" s="29"/>
      <c r="CT191" s="29"/>
      <c r="CU191" s="29"/>
      <c r="CV191" s="29"/>
      <c r="CW191" s="29"/>
      <c r="CX191" s="29"/>
      <c r="CY191" s="85"/>
      <c r="CZ191" s="85"/>
      <c r="DA191" s="85"/>
      <c r="DB191" s="85"/>
    </row>
    <row r="192" spans="1:106" ht="15.75" customHeight="1">
      <c r="A192" s="122"/>
      <c r="B192" s="122"/>
      <c r="C192" s="123">
        <v>3260</v>
      </c>
      <c r="D192" s="111">
        <v>25</v>
      </c>
      <c r="E192" s="111">
        <v>0</v>
      </c>
      <c r="F192" s="40">
        <v>0</v>
      </c>
      <c r="G192" s="17" t="s">
        <v>102</v>
      </c>
      <c r="H192" s="18" t="s">
        <v>98</v>
      </c>
      <c r="I192" s="19" t="s">
        <v>99</v>
      </c>
      <c r="J192" s="18" t="s">
        <v>132</v>
      </c>
      <c r="K192" s="19">
        <v>75</v>
      </c>
      <c r="L192" s="18">
        <v>25</v>
      </c>
      <c r="M192" s="158">
        <v>246</v>
      </c>
      <c r="N192" s="125">
        <v>0</v>
      </c>
      <c r="O192" s="40">
        <v>0</v>
      </c>
      <c r="P192" s="40">
        <v>0</v>
      </c>
      <c r="Q192" s="37">
        <v>2.9</v>
      </c>
      <c r="R192" s="37">
        <v>0</v>
      </c>
      <c r="S192" s="160">
        <v>410</v>
      </c>
      <c r="T192" s="40">
        <v>0</v>
      </c>
      <c r="U192" s="162">
        <v>32</v>
      </c>
      <c r="V192" s="128">
        <v>0</v>
      </c>
      <c r="W192" s="129">
        <v>0</v>
      </c>
      <c r="X192" s="129">
        <v>0</v>
      </c>
      <c r="Y192" s="130">
        <v>0</v>
      </c>
      <c r="Z192" s="130">
        <v>0</v>
      </c>
      <c r="AA192" s="129">
        <v>0</v>
      </c>
      <c r="AB192" s="129">
        <v>0</v>
      </c>
      <c r="AC192" s="164">
        <v>4.8</v>
      </c>
      <c r="AD192" s="131">
        <v>0</v>
      </c>
      <c r="AE192" s="71">
        <v>107.1</v>
      </c>
      <c r="AF192" s="72">
        <v>0</v>
      </c>
      <c r="AG192" s="166">
        <v>41</v>
      </c>
      <c r="AH192" s="181">
        <v>0</v>
      </c>
      <c r="AI192" s="168">
        <v>1</v>
      </c>
      <c r="AJ192" s="9">
        <v>0</v>
      </c>
      <c r="AK192" s="9">
        <f t="shared" si="0"/>
        <v>0</v>
      </c>
      <c r="AL192" s="164">
        <v>4.5</v>
      </c>
      <c r="AM192" s="37">
        <v>0</v>
      </c>
      <c r="AN192" s="182">
        <v>7</v>
      </c>
      <c r="AO192" s="40">
        <v>0</v>
      </c>
      <c r="AP192" s="40">
        <v>53</v>
      </c>
      <c r="AQ192" s="40">
        <v>0</v>
      </c>
      <c r="AR192" s="164">
        <v>8.9</v>
      </c>
      <c r="AS192" s="37">
        <v>0</v>
      </c>
      <c r="AT192" s="164">
        <v>3.8</v>
      </c>
      <c r="AU192" s="37">
        <v>0</v>
      </c>
      <c r="AV192" s="179">
        <v>61</v>
      </c>
      <c r="AW192" s="148">
        <v>0</v>
      </c>
      <c r="AX192" s="160">
        <v>140</v>
      </c>
      <c r="AY192" s="127">
        <v>0</v>
      </c>
      <c r="AZ192" s="164">
        <v>2</v>
      </c>
      <c r="BA192" s="37">
        <v>0</v>
      </c>
      <c r="BB192" s="160">
        <v>83</v>
      </c>
      <c r="BC192" s="127">
        <v>0</v>
      </c>
      <c r="BD192" s="23">
        <f t="shared" ref="BD192:BE192" si="194">1.86*(AX192+AT192)+1.15*(AV192/18)+(AG192/6)+14</f>
        <v>292.19855555555557</v>
      </c>
      <c r="BE192" s="23">
        <f t="shared" si="194"/>
        <v>14</v>
      </c>
      <c r="BF192" s="37">
        <v>5.2</v>
      </c>
      <c r="BG192" s="37">
        <v>0</v>
      </c>
      <c r="BH192" s="40">
        <v>14.3</v>
      </c>
      <c r="BI192" s="40">
        <v>0</v>
      </c>
      <c r="BJ192" s="37">
        <v>43.1</v>
      </c>
      <c r="BK192" s="37">
        <v>0</v>
      </c>
      <c r="BL192" s="40">
        <v>83.7</v>
      </c>
      <c r="BM192" s="40">
        <v>0</v>
      </c>
      <c r="BN192" s="37">
        <v>27.8</v>
      </c>
      <c r="BO192" s="37">
        <v>0</v>
      </c>
      <c r="BP192" s="40">
        <v>33.200000000000003</v>
      </c>
      <c r="BQ192" s="40">
        <v>0</v>
      </c>
      <c r="BR192" s="37">
        <v>253</v>
      </c>
      <c r="BS192" s="37">
        <v>0</v>
      </c>
      <c r="BT192" s="40">
        <v>13.8</v>
      </c>
      <c r="BU192" s="40">
        <v>0</v>
      </c>
      <c r="BV192" s="37">
        <v>0</v>
      </c>
      <c r="BW192" s="37">
        <v>0</v>
      </c>
      <c r="BX192" s="40">
        <v>4.1100000000000003</v>
      </c>
      <c r="BY192" s="40">
        <v>0</v>
      </c>
      <c r="BZ192" s="37">
        <v>56.5</v>
      </c>
      <c r="CA192" s="37">
        <v>0</v>
      </c>
      <c r="CB192" s="111">
        <v>33.1</v>
      </c>
      <c r="CC192" s="111">
        <v>0</v>
      </c>
      <c r="CD192" s="37">
        <v>7.3</v>
      </c>
      <c r="CE192" s="37">
        <v>0</v>
      </c>
      <c r="CF192" s="111">
        <v>2.9</v>
      </c>
      <c r="CG192" s="111">
        <v>0</v>
      </c>
      <c r="CH192" s="37">
        <v>0.2</v>
      </c>
      <c r="CI192" s="37">
        <v>0</v>
      </c>
      <c r="CJ192" s="2" t="b">
        <f t="shared" si="2"/>
        <v>0</v>
      </c>
      <c r="CK192" s="24" t="b">
        <f t="shared" si="122"/>
        <v>0</v>
      </c>
      <c r="CL192" s="4">
        <v>70.37</v>
      </c>
      <c r="CM192" s="70">
        <v>78.2</v>
      </c>
      <c r="CN192" s="25">
        <v>182.1</v>
      </c>
      <c r="CO192" s="4">
        <v>51.94</v>
      </c>
      <c r="CP192" s="25">
        <v>62</v>
      </c>
      <c r="CQ192" s="25">
        <v>65</v>
      </c>
      <c r="CR192" s="70">
        <v>7.67</v>
      </c>
      <c r="CS192" s="29"/>
      <c r="CT192" s="29"/>
      <c r="CU192" s="29"/>
      <c r="CV192" s="29"/>
      <c r="CW192" s="29"/>
      <c r="CX192" s="29"/>
      <c r="CY192" s="85"/>
      <c r="CZ192" s="85"/>
      <c r="DA192" s="85"/>
      <c r="DB192" s="85"/>
    </row>
    <row r="193" spans="1:106" ht="15.75" customHeight="1">
      <c r="A193" s="144"/>
      <c r="B193" s="144"/>
      <c r="C193" s="145" t="s">
        <v>135</v>
      </c>
      <c r="D193" s="124">
        <v>27</v>
      </c>
      <c r="E193" s="111">
        <v>72</v>
      </c>
      <c r="F193" s="40">
        <v>0</v>
      </c>
      <c r="G193" s="17" t="s">
        <v>106</v>
      </c>
      <c r="H193" s="18" t="s">
        <v>98</v>
      </c>
      <c r="I193" s="19" t="s">
        <v>99</v>
      </c>
      <c r="J193" s="18" t="s">
        <v>132</v>
      </c>
      <c r="K193" s="19">
        <v>62.5</v>
      </c>
      <c r="L193" s="18">
        <v>37.5</v>
      </c>
      <c r="M193" s="125">
        <v>99</v>
      </c>
      <c r="N193" s="147">
        <v>9942</v>
      </c>
      <c r="O193" s="40">
        <v>0</v>
      </c>
      <c r="P193" s="40">
        <v>0</v>
      </c>
      <c r="Q193" s="37">
        <v>2</v>
      </c>
      <c r="R193" s="37">
        <v>1.8</v>
      </c>
      <c r="S193" s="40">
        <v>200</v>
      </c>
      <c r="T193" s="40">
        <v>692</v>
      </c>
      <c r="U193" s="128">
        <v>29</v>
      </c>
      <c r="V193" s="128">
        <v>177</v>
      </c>
      <c r="W193" s="129">
        <v>0</v>
      </c>
      <c r="X193" s="129">
        <v>0</v>
      </c>
      <c r="Y193" s="130">
        <v>0</v>
      </c>
      <c r="Z193" s="130">
        <v>0</v>
      </c>
      <c r="AA193" s="129">
        <v>0</v>
      </c>
      <c r="AB193" s="129">
        <v>0</v>
      </c>
      <c r="AC193" s="37">
        <v>4.4000000000000004</v>
      </c>
      <c r="AD193" s="37">
        <v>7.8</v>
      </c>
      <c r="AE193" s="20">
        <v>120</v>
      </c>
      <c r="AF193" s="21">
        <v>77.2</v>
      </c>
      <c r="AG193" s="131">
        <v>25</v>
      </c>
      <c r="AH193" s="37">
        <v>82</v>
      </c>
      <c r="AI193" s="92">
        <v>0.9</v>
      </c>
      <c r="AJ193" s="9">
        <v>1.3</v>
      </c>
      <c r="AK193" s="92">
        <f t="shared" si="0"/>
        <v>0.4</v>
      </c>
      <c r="AL193" s="126">
        <v>5.6</v>
      </c>
      <c r="AM193" s="37">
        <v>7.4</v>
      </c>
      <c r="AN193" s="40">
        <v>7.9</v>
      </c>
      <c r="AO193" s="40">
        <v>7.1</v>
      </c>
      <c r="AP193" s="40">
        <v>44</v>
      </c>
      <c r="AQ193" s="40">
        <v>10</v>
      </c>
      <c r="AR193" s="126">
        <v>10</v>
      </c>
      <c r="AS193" s="37">
        <v>8.3000000000000007</v>
      </c>
      <c r="AT193" s="126">
        <v>4.9000000000000004</v>
      </c>
      <c r="AU193" s="37">
        <v>4.2</v>
      </c>
      <c r="AV193" s="134">
        <v>92</v>
      </c>
      <c r="AW193" s="148">
        <v>155</v>
      </c>
      <c r="AX193" s="127">
        <v>142</v>
      </c>
      <c r="AY193" s="40">
        <v>123</v>
      </c>
      <c r="AZ193" s="126">
        <v>2.1</v>
      </c>
      <c r="BA193" s="37">
        <v>1.8</v>
      </c>
      <c r="BB193" s="127">
        <v>99</v>
      </c>
      <c r="BC193" s="40">
        <v>76</v>
      </c>
      <c r="BD193" s="23">
        <f t="shared" ref="BD193:BE193" si="195">1.86*(AX193+AT193)+1.15*(AV193/18)+(AG193/6)+14</f>
        <v>297.27844444444452</v>
      </c>
      <c r="BE193" s="23">
        <f t="shared" si="195"/>
        <v>274.16144444444444</v>
      </c>
      <c r="BF193" s="37">
        <v>5.85</v>
      </c>
      <c r="BG193" s="37">
        <v>6</v>
      </c>
      <c r="BH193" s="40">
        <v>15.3</v>
      </c>
      <c r="BI193" s="40">
        <v>15.6</v>
      </c>
      <c r="BJ193" s="37">
        <v>45.9</v>
      </c>
      <c r="BK193" s="37">
        <v>48.2</v>
      </c>
      <c r="BL193" s="40">
        <v>78</v>
      </c>
      <c r="BM193" s="40">
        <v>80</v>
      </c>
      <c r="BN193" s="37">
        <v>26.1</v>
      </c>
      <c r="BO193" s="37">
        <v>26</v>
      </c>
      <c r="BP193" s="40">
        <v>33.299999999999997</v>
      </c>
      <c r="BQ193" s="40">
        <v>32.4</v>
      </c>
      <c r="BR193" s="37">
        <v>344</v>
      </c>
      <c r="BS193" s="37">
        <v>293</v>
      </c>
      <c r="BT193" s="40">
        <v>14.5</v>
      </c>
      <c r="BU193" s="40">
        <v>15.5</v>
      </c>
      <c r="BV193" s="37">
        <v>0</v>
      </c>
      <c r="BW193" s="37">
        <v>0</v>
      </c>
      <c r="BX193" s="40">
        <v>8.6999999999999993</v>
      </c>
      <c r="BY193" s="40">
        <v>0</v>
      </c>
      <c r="BZ193" s="37">
        <v>63.6</v>
      </c>
      <c r="CA193" s="37">
        <v>0</v>
      </c>
      <c r="CB193" s="111">
        <v>32.6</v>
      </c>
      <c r="CC193" s="111">
        <v>0</v>
      </c>
      <c r="CD193" s="37">
        <v>2.1</v>
      </c>
      <c r="CE193" s="37">
        <v>0</v>
      </c>
      <c r="CF193" s="111">
        <v>1.6</v>
      </c>
      <c r="CG193" s="111">
        <v>0</v>
      </c>
      <c r="CH193" s="37">
        <v>0.1</v>
      </c>
      <c r="CI193" s="37">
        <v>0</v>
      </c>
      <c r="CJ193" s="2" t="b">
        <f t="shared" si="2"/>
        <v>1</v>
      </c>
      <c r="CK193" s="24" t="b">
        <f t="shared" si="122"/>
        <v>1</v>
      </c>
      <c r="CL193" s="4">
        <v>69.680000000000007</v>
      </c>
      <c r="CM193" s="70">
        <v>77.3</v>
      </c>
      <c r="CN193" s="25">
        <v>170.3</v>
      </c>
      <c r="CO193" s="4">
        <v>49.62</v>
      </c>
      <c r="CP193" s="25">
        <v>50</v>
      </c>
      <c r="CQ193" s="25">
        <v>52</v>
      </c>
      <c r="CR193" s="26">
        <v>10.58</v>
      </c>
      <c r="CS193" s="29"/>
      <c r="CT193" s="29"/>
      <c r="CU193" s="29"/>
      <c r="CV193" s="29"/>
      <c r="CW193" s="29"/>
      <c r="CX193" s="29"/>
      <c r="CY193" s="85"/>
      <c r="CZ193" s="85"/>
      <c r="DA193" s="85"/>
      <c r="DB193" s="85"/>
    </row>
    <row r="194" spans="1:106" ht="15.75" customHeight="1">
      <c r="A194" s="144"/>
      <c r="B194" s="144"/>
      <c r="C194" s="150" t="s">
        <v>136</v>
      </c>
      <c r="D194" s="124">
        <v>24</v>
      </c>
      <c r="E194" s="111">
        <v>77</v>
      </c>
      <c r="F194" s="40">
        <v>0</v>
      </c>
      <c r="G194" s="17" t="s">
        <v>106</v>
      </c>
      <c r="H194" s="18" t="s">
        <v>107</v>
      </c>
      <c r="I194" s="19" t="s">
        <v>103</v>
      </c>
      <c r="J194" s="18" t="s">
        <v>133</v>
      </c>
      <c r="K194" s="19">
        <v>12.5</v>
      </c>
      <c r="L194" s="18">
        <v>87.5</v>
      </c>
      <c r="M194" s="125">
        <v>64</v>
      </c>
      <c r="N194" s="147">
        <v>6329</v>
      </c>
      <c r="O194" s="40">
        <v>0</v>
      </c>
      <c r="P194" s="40">
        <v>0</v>
      </c>
      <c r="Q194" s="37">
        <v>2.1</v>
      </c>
      <c r="R194" s="37">
        <v>2.2999999999999998</v>
      </c>
      <c r="S194" s="40">
        <v>166</v>
      </c>
      <c r="T194" s="40">
        <v>657</v>
      </c>
      <c r="U194" s="128">
        <v>21</v>
      </c>
      <c r="V194" s="128">
        <v>93</v>
      </c>
      <c r="W194" s="129">
        <v>0</v>
      </c>
      <c r="X194" s="129">
        <v>0</v>
      </c>
      <c r="Y194" s="130">
        <v>0</v>
      </c>
      <c r="Z194" s="130">
        <v>0</v>
      </c>
      <c r="AA194" s="129">
        <v>0</v>
      </c>
      <c r="AB194" s="129">
        <v>0</v>
      </c>
      <c r="AC194" s="37">
        <v>4.3</v>
      </c>
      <c r="AD194" s="37">
        <v>6.3</v>
      </c>
      <c r="AE194" s="38">
        <v>122.3</v>
      </c>
      <c r="AF194" s="39">
        <v>132</v>
      </c>
      <c r="AG194" s="131">
        <v>37</v>
      </c>
      <c r="AH194" s="37">
        <v>44</v>
      </c>
      <c r="AI194" s="92">
        <v>0.9</v>
      </c>
      <c r="AJ194" s="9">
        <v>0.7</v>
      </c>
      <c r="AK194" s="9">
        <f t="shared" si="0"/>
        <v>0</v>
      </c>
      <c r="AL194" s="126">
        <v>4.2</v>
      </c>
      <c r="AM194" s="37">
        <v>4.3</v>
      </c>
      <c r="AN194" s="40">
        <v>7.5</v>
      </c>
      <c r="AO194" s="40">
        <v>5.0999999999999996</v>
      </c>
      <c r="AP194" s="40">
        <v>10</v>
      </c>
      <c r="AQ194" s="40">
        <v>46</v>
      </c>
      <c r="AR194" s="126">
        <v>9.1</v>
      </c>
      <c r="AS194" s="37">
        <v>6.1</v>
      </c>
      <c r="AT194" s="126">
        <v>4.3</v>
      </c>
      <c r="AU194" s="37">
        <v>3.2</v>
      </c>
      <c r="AV194" s="134">
        <v>95</v>
      </c>
      <c r="AW194" s="148">
        <v>62</v>
      </c>
      <c r="AX194" s="127">
        <v>144</v>
      </c>
      <c r="AY194" s="40">
        <v>97</v>
      </c>
      <c r="AZ194" s="126">
        <v>2.1</v>
      </c>
      <c r="BA194" s="37">
        <v>1.6</v>
      </c>
      <c r="BB194" s="127">
        <v>100</v>
      </c>
      <c r="BC194" s="40">
        <v>68</v>
      </c>
      <c r="BD194" s="23">
        <f t="shared" ref="BD194:BE194" si="196">1.86*(AX194+AT194)+1.15*(AV194/18)+(AG194/6)+14</f>
        <v>302.07411111111116</v>
      </c>
      <c r="BE194" s="23">
        <f t="shared" si="196"/>
        <v>211.66644444444447</v>
      </c>
      <c r="BF194" s="37">
        <v>4.63</v>
      </c>
      <c r="BG194" s="37">
        <v>4.1500000000000004</v>
      </c>
      <c r="BH194" s="40">
        <v>14.4</v>
      </c>
      <c r="BI194" s="40">
        <v>14.2</v>
      </c>
      <c r="BJ194" s="37">
        <v>43.2</v>
      </c>
      <c r="BK194" s="37">
        <v>30.1</v>
      </c>
      <c r="BL194" s="40">
        <v>93</v>
      </c>
      <c r="BM194" s="40">
        <v>73</v>
      </c>
      <c r="BN194" s="37">
        <v>31.1</v>
      </c>
      <c r="BO194" s="37">
        <v>34.299999999999997</v>
      </c>
      <c r="BP194" s="40">
        <v>33.299999999999997</v>
      </c>
      <c r="BQ194" s="40">
        <v>47.3</v>
      </c>
      <c r="BR194" s="37">
        <v>252</v>
      </c>
      <c r="BS194" s="37">
        <v>305</v>
      </c>
      <c r="BT194" s="40">
        <v>13.7</v>
      </c>
      <c r="BU194" s="40">
        <v>28</v>
      </c>
      <c r="BV194" s="37">
        <v>0</v>
      </c>
      <c r="BW194" s="37">
        <v>0</v>
      </c>
      <c r="BX194" s="40">
        <v>7.5</v>
      </c>
      <c r="BY194" s="40">
        <v>0</v>
      </c>
      <c r="BZ194" s="37">
        <v>63.2</v>
      </c>
      <c r="CA194" s="37">
        <v>0</v>
      </c>
      <c r="CB194" s="111">
        <v>29.3</v>
      </c>
      <c r="CC194" s="111">
        <v>0</v>
      </c>
      <c r="CD194" s="37">
        <v>5.2</v>
      </c>
      <c r="CE194" s="37">
        <v>0</v>
      </c>
      <c r="CF194" s="111">
        <v>2.2000000000000002</v>
      </c>
      <c r="CG194" s="111">
        <v>0</v>
      </c>
      <c r="CH194" s="37">
        <v>0.1</v>
      </c>
      <c r="CI194" s="37">
        <v>0</v>
      </c>
      <c r="CJ194" s="2" t="b">
        <f t="shared" si="2"/>
        <v>0</v>
      </c>
      <c r="CK194" s="24" t="b">
        <f t="shared" si="122"/>
        <v>1</v>
      </c>
      <c r="CL194" s="4">
        <v>69.89</v>
      </c>
      <c r="CM194" s="70">
        <v>77.599999999999994</v>
      </c>
      <c r="CN194" s="25">
        <v>178</v>
      </c>
      <c r="CO194" s="4">
        <v>53.68</v>
      </c>
      <c r="CP194" s="25">
        <v>51</v>
      </c>
      <c r="CQ194" s="25">
        <v>51</v>
      </c>
      <c r="CR194" s="70">
        <v>8.86</v>
      </c>
      <c r="CS194" s="29"/>
      <c r="CT194" s="29"/>
      <c r="CU194" s="29"/>
      <c r="CV194" s="29"/>
      <c r="CW194" s="29"/>
      <c r="CX194" s="29"/>
      <c r="CY194" s="85"/>
      <c r="CZ194" s="85"/>
      <c r="DA194" s="85"/>
      <c r="DB194" s="85"/>
    </row>
    <row r="195" spans="1:106" ht="15.75" customHeight="1">
      <c r="A195" s="144"/>
      <c r="B195" s="144"/>
      <c r="C195" s="150" t="s">
        <v>137</v>
      </c>
      <c r="D195" s="124">
        <v>24</v>
      </c>
      <c r="E195" s="111">
        <v>72</v>
      </c>
      <c r="F195" s="40">
        <v>0</v>
      </c>
      <c r="G195" s="17" t="s">
        <v>97</v>
      </c>
      <c r="H195" s="18" t="s">
        <v>110</v>
      </c>
      <c r="I195" s="19" t="s">
        <v>103</v>
      </c>
      <c r="J195" s="18" t="s">
        <v>133</v>
      </c>
      <c r="K195" s="19">
        <v>25</v>
      </c>
      <c r="L195" s="18">
        <v>75</v>
      </c>
      <c r="M195" s="125">
        <v>66</v>
      </c>
      <c r="N195" s="147">
        <v>3505</v>
      </c>
      <c r="O195" s="40">
        <v>0</v>
      </c>
      <c r="P195" s="40">
        <v>0</v>
      </c>
      <c r="Q195" s="37">
        <v>3.5</v>
      </c>
      <c r="R195" s="37">
        <v>2.1</v>
      </c>
      <c r="S195" s="40">
        <v>176</v>
      </c>
      <c r="T195" s="40">
        <v>456</v>
      </c>
      <c r="U195" s="128">
        <v>22</v>
      </c>
      <c r="V195" s="128">
        <v>60</v>
      </c>
      <c r="W195" s="129">
        <v>0</v>
      </c>
      <c r="X195" s="129">
        <v>0</v>
      </c>
      <c r="Y195" s="130">
        <v>0</v>
      </c>
      <c r="Z195" s="130">
        <v>0</v>
      </c>
      <c r="AA195" s="129">
        <v>0</v>
      </c>
      <c r="AB195" s="129">
        <v>0</v>
      </c>
      <c r="AC195" s="37">
        <v>4.5</v>
      </c>
      <c r="AD195" s="37">
        <v>7.7</v>
      </c>
      <c r="AE195" s="38">
        <v>107.8</v>
      </c>
      <c r="AF195" s="39">
        <v>96.1</v>
      </c>
      <c r="AG195" s="131">
        <v>34</v>
      </c>
      <c r="AH195" s="37">
        <v>61</v>
      </c>
      <c r="AI195" s="92">
        <v>1</v>
      </c>
      <c r="AJ195" s="9">
        <v>1.1000000000000001</v>
      </c>
      <c r="AK195" s="92">
        <f t="shared" si="0"/>
        <v>0.10000000000000009</v>
      </c>
      <c r="AL195" s="126">
        <v>5</v>
      </c>
      <c r="AM195" s="37">
        <v>6.8</v>
      </c>
      <c r="AN195" s="40">
        <v>8.1999999999999993</v>
      </c>
      <c r="AO195" s="40">
        <v>8.3000000000000007</v>
      </c>
      <c r="AP195" s="40">
        <v>35</v>
      </c>
      <c r="AQ195" s="40">
        <v>31</v>
      </c>
      <c r="AR195" s="126">
        <v>9.8000000000000007</v>
      </c>
      <c r="AS195" s="37">
        <v>9.1999999999999993</v>
      </c>
      <c r="AT195" s="126">
        <v>4.3</v>
      </c>
      <c r="AU195" s="37">
        <v>4.8</v>
      </c>
      <c r="AV195" s="134">
        <v>88</v>
      </c>
      <c r="AW195" s="148">
        <v>95</v>
      </c>
      <c r="AX195" s="127">
        <v>143</v>
      </c>
      <c r="AY195" s="40">
        <v>131</v>
      </c>
      <c r="AZ195" s="126">
        <v>1.9</v>
      </c>
      <c r="BA195" s="37">
        <v>2.2999999999999998</v>
      </c>
      <c r="BB195" s="127">
        <v>97</v>
      </c>
      <c r="BC195" s="40">
        <v>78</v>
      </c>
      <c r="BD195" s="23">
        <f t="shared" ref="BD195:BE195" si="197">1.86*(AX195+AT195)+1.15*(AV195/18)+(AG195/6)+14</f>
        <v>299.2668888888889</v>
      </c>
      <c r="BE195" s="23">
        <f t="shared" si="197"/>
        <v>282.82411111111116</v>
      </c>
      <c r="BF195" s="37">
        <v>5.75</v>
      </c>
      <c r="BG195" s="37">
        <v>6.06</v>
      </c>
      <c r="BH195" s="40">
        <v>15.8</v>
      </c>
      <c r="BI195" s="40">
        <v>16.600000000000001</v>
      </c>
      <c r="BJ195" s="37">
        <v>47.2</v>
      </c>
      <c r="BK195" s="37">
        <v>51.4</v>
      </c>
      <c r="BL195" s="40">
        <v>82</v>
      </c>
      <c r="BM195" s="40">
        <v>85</v>
      </c>
      <c r="BN195" s="37">
        <v>27.5</v>
      </c>
      <c r="BO195" s="37">
        <v>27.4</v>
      </c>
      <c r="BP195" s="40">
        <v>33.5</v>
      </c>
      <c r="BQ195" s="40">
        <v>32.299999999999997</v>
      </c>
      <c r="BR195" s="37">
        <v>345</v>
      </c>
      <c r="BS195" s="37">
        <v>273</v>
      </c>
      <c r="BT195" s="40">
        <v>15</v>
      </c>
      <c r="BU195" s="40">
        <v>14</v>
      </c>
      <c r="BV195" s="37">
        <v>0</v>
      </c>
      <c r="BW195" s="37">
        <v>0</v>
      </c>
      <c r="BX195" s="40">
        <v>9.5</v>
      </c>
      <c r="BY195" s="40">
        <v>0</v>
      </c>
      <c r="BZ195" s="37">
        <v>66.3</v>
      </c>
      <c r="CA195" s="37">
        <v>0</v>
      </c>
      <c r="CB195" s="111">
        <v>28.6</v>
      </c>
      <c r="CC195" s="111">
        <v>0</v>
      </c>
      <c r="CD195" s="37">
        <v>2.9</v>
      </c>
      <c r="CE195" s="37">
        <v>0</v>
      </c>
      <c r="CF195" s="111">
        <v>2.1</v>
      </c>
      <c r="CG195" s="111">
        <v>0</v>
      </c>
      <c r="CH195" s="37">
        <v>0.1</v>
      </c>
      <c r="CI195" s="37">
        <v>0</v>
      </c>
      <c r="CJ195" s="2" t="b">
        <f t="shared" si="2"/>
        <v>0</v>
      </c>
      <c r="CK195" s="24" t="b">
        <f t="shared" si="122"/>
        <v>1</v>
      </c>
      <c r="CL195" s="4">
        <v>64.489999999999995</v>
      </c>
      <c r="CM195" s="70">
        <v>71.900000000000006</v>
      </c>
      <c r="CN195" s="25">
        <v>173.5</v>
      </c>
      <c r="CO195" s="4">
        <v>55.35</v>
      </c>
      <c r="CP195" s="25">
        <v>54</v>
      </c>
      <c r="CQ195" s="25">
        <v>56</v>
      </c>
      <c r="CR195" s="70">
        <v>7.87</v>
      </c>
      <c r="CS195" s="29"/>
      <c r="CT195" s="29"/>
      <c r="CU195" s="29"/>
      <c r="CV195" s="29"/>
      <c r="CW195" s="29"/>
      <c r="CX195" s="29"/>
      <c r="CY195" s="85"/>
      <c r="CZ195" s="85"/>
      <c r="DA195" s="85"/>
      <c r="DB195" s="85"/>
    </row>
    <row r="196" spans="1:106" ht="15.75" customHeight="1">
      <c r="A196" s="144"/>
      <c r="B196" s="144"/>
      <c r="C196" s="150" t="s">
        <v>138</v>
      </c>
      <c r="D196" s="124">
        <v>24</v>
      </c>
      <c r="E196" s="111">
        <v>79.5</v>
      </c>
      <c r="F196" s="40">
        <v>0</v>
      </c>
      <c r="G196" s="17" t="s">
        <v>106</v>
      </c>
      <c r="H196" s="18" t="s">
        <v>110</v>
      </c>
      <c r="I196" s="19" t="s">
        <v>111</v>
      </c>
      <c r="J196" s="18" t="s">
        <v>134</v>
      </c>
      <c r="K196" s="19">
        <v>75</v>
      </c>
      <c r="L196" s="18">
        <v>25</v>
      </c>
      <c r="M196" s="125">
        <v>79</v>
      </c>
      <c r="N196" s="147">
        <v>8605</v>
      </c>
      <c r="O196" s="40">
        <v>0</v>
      </c>
      <c r="P196" s="40">
        <v>0</v>
      </c>
      <c r="Q196" s="37">
        <v>2.9</v>
      </c>
      <c r="R196" s="37">
        <v>3.3</v>
      </c>
      <c r="S196" s="40">
        <v>188</v>
      </c>
      <c r="T196" s="40">
        <v>643</v>
      </c>
      <c r="U196" s="128">
        <v>28</v>
      </c>
      <c r="V196" s="128">
        <v>156</v>
      </c>
      <c r="W196" s="129">
        <v>0</v>
      </c>
      <c r="X196" s="129">
        <v>0</v>
      </c>
      <c r="Y196" s="130">
        <v>0</v>
      </c>
      <c r="Z196" s="130">
        <v>0</v>
      </c>
      <c r="AA196" s="129">
        <v>0</v>
      </c>
      <c r="AB196" s="129">
        <v>0</v>
      </c>
      <c r="AC196" s="37">
        <v>5.6</v>
      </c>
      <c r="AD196" s="37">
        <v>10.1</v>
      </c>
      <c r="AE196" s="38">
        <v>126.7</v>
      </c>
      <c r="AF196" s="39">
        <v>96.1</v>
      </c>
      <c r="AG196" s="131">
        <v>32</v>
      </c>
      <c r="AH196" s="37">
        <v>57</v>
      </c>
      <c r="AI196" s="92">
        <v>0.8</v>
      </c>
      <c r="AJ196" s="9">
        <v>1.1000000000000001</v>
      </c>
      <c r="AK196" s="92">
        <f t="shared" si="0"/>
        <v>0.30000000000000004</v>
      </c>
      <c r="AL196" s="126">
        <v>4.8</v>
      </c>
      <c r="AM196" s="37">
        <v>6.7</v>
      </c>
      <c r="AN196" s="40">
        <v>8.5</v>
      </c>
      <c r="AO196" s="40">
        <v>8.9</v>
      </c>
      <c r="AP196" s="40">
        <v>33</v>
      </c>
      <c r="AQ196" s="40">
        <v>10</v>
      </c>
      <c r="AR196" s="126">
        <v>10.3</v>
      </c>
      <c r="AS196" s="37">
        <v>9.3000000000000007</v>
      </c>
      <c r="AT196" s="126">
        <v>5</v>
      </c>
      <c r="AU196" s="37">
        <v>4.4000000000000004</v>
      </c>
      <c r="AV196" s="134">
        <v>100</v>
      </c>
      <c r="AW196" s="148">
        <v>137</v>
      </c>
      <c r="AX196" s="127">
        <v>144</v>
      </c>
      <c r="AY196" s="40">
        <v>139</v>
      </c>
      <c r="AZ196" s="126">
        <v>1.7</v>
      </c>
      <c r="BA196" s="37">
        <v>2</v>
      </c>
      <c r="BB196" s="127">
        <v>97</v>
      </c>
      <c r="BC196" s="40">
        <v>82</v>
      </c>
      <c r="BD196" s="23">
        <f t="shared" ref="BD196:BE196" si="198">1.86*(AX196+AT196)+1.15*(AV196/18)+(AG196/6)+14</f>
        <v>302.86222222222221</v>
      </c>
      <c r="BE196" s="23">
        <f t="shared" si="198"/>
        <v>298.97677777777784</v>
      </c>
      <c r="BF196" s="37">
        <v>4.78</v>
      </c>
      <c r="BG196" s="37">
        <v>4.92</v>
      </c>
      <c r="BH196" s="40">
        <v>13.8</v>
      </c>
      <c r="BI196" s="40">
        <v>14.3</v>
      </c>
      <c r="BJ196" s="37">
        <v>41.4</v>
      </c>
      <c r="BK196" s="37">
        <v>40.5</v>
      </c>
      <c r="BL196" s="40">
        <v>87</v>
      </c>
      <c r="BM196" s="40">
        <v>82</v>
      </c>
      <c r="BN196" s="37">
        <v>28.8</v>
      </c>
      <c r="BO196" s="37">
        <v>229.1</v>
      </c>
      <c r="BP196" s="40">
        <v>33.299999999999997</v>
      </c>
      <c r="BQ196" s="40">
        <v>35.299999999999997</v>
      </c>
      <c r="BR196" s="37">
        <v>286</v>
      </c>
      <c r="BS196" s="37">
        <v>358</v>
      </c>
      <c r="BT196" s="40">
        <v>13.4</v>
      </c>
      <c r="BU196" s="40">
        <v>18.3</v>
      </c>
      <c r="BV196" s="37">
        <v>0</v>
      </c>
      <c r="BW196" s="37">
        <v>0</v>
      </c>
      <c r="BX196" s="40">
        <v>7.8</v>
      </c>
      <c r="BY196" s="40">
        <v>0</v>
      </c>
      <c r="BZ196" s="37">
        <v>60</v>
      </c>
      <c r="CA196" s="37">
        <v>0</v>
      </c>
      <c r="CB196" s="111">
        <v>35.6</v>
      </c>
      <c r="CC196" s="111">
        <v>0</v>
      </c>
      <c r="CD196" s="37">
        <v>1.9</v>
      </c>
      <c r="CE196" s="37">
        <v>0</v>
      </c>
      <c r="CF196" s="111">
        <v>2.4</v>
      </c>
      <c r="CG196" s="111">
        <v>0</v>
      </c>
      <c r="CH196" s="37">
        <v>0.1</v>
      </c>
      <c r="CI196" s="37">
        <v>0</v>
      </c>
      <c r="CJ196" s="2" t="b">
        <f t="shared" si="2"/>
        <v>1</v>
      </c>
      <c r="CK196" s="24" t="b">
        <f t="shared" si="122"/>
        <v>1</v>
      </c>
      <c r="CL196" s="4">
        <v>77.19</v>
      </c>
      <c r="CM196" s="70">
        <v>84.45</v>
      </c>
      <c r="CN196" s="25">
        <v>187</v>
      </c>
      <c r="CO196" s="4">
        <v>0</v>
      </c>
      <c r="CP196" s="25">
        <v>48</v>
      </c>
      <c r="CQ196" s="25">
        <v>52</v>
      </c>
      <c r="CR196" s="70">
        <v>8.43</v>
      </c>
      <c r="CS196" s="29"/>
      <c r="CT196" s="29"/>
      <c r="CU196" s="29"/>
      <c r="CV196" s="29"/>
      <c r="CW196" s="29"/>
      <c r="CX196" s="29"/>
      <c r="CY196" s="85"/>
      <c r="CZ196" s="85"/>
      <c r="DA196" s="85"/>
      <c r="DB196" s="85"/>
    </row>
    <row r="197" spans="1:106" ht="15.75" customHeight="1">
      <c r="A197" s="144"/>
      <c r="B197" s="144"/>
      <c r="C197" s="150" t="s">
        <v>139</v>
      </c>
      <c r="D197" s="124">
        <v>27</v>
      </c>
      <c r="E197" s="111">
        <v>75</v>
      </c>
      <c r="F197" s="40">
        <v>0</v>
      </c>
      <c r="G197" s="17" t="s">
        <v>102</v>
      </c>
      <c r="H197" s="18" t="s">
        <v>110</v>
      </c>
      <c r="I197" s="19" t="s">
        <v>99</v>
      </c>
      <c r="J197" s="18" t="s">
        <v>133</v>
      </c>
      <c r="K197" s="19">
        <v>62.5</v>
      </c>
      <c r="L197" s="18">
        <v>37.5</v>
      </c>
      <c r="M197" s="125">
        <v>120</v>
      </c>
      <c r="N197" s="147">
        <v>3819</v>
      </c>
      <c r="O197" s="40">
        <v>0</v>
      </c>
      <c r="P197" s="40">
        <v>0</v>
      </c>
      <c r="Q197" s="37">
        <v>1.6</v>
      </c>
      <c r="R197" s="37">
        <v>4.3</v>
      </c>
      <c r="S197" s="40">
        <v>167</v>
      </c>
      <c r="T197" s="40">
        <v>592</v>
      </c>
      <c r="U197" s="128">
        <v>29</v>
      </c>
      <c r="V197" s="128">
        <v>82</v>
      </c>
      <c r="W197" s="129">
        <v>0</v>
      </c>
      <c r="X197" s="129">
        <v>0</v>
      </c>
      <c r="Y197" s="130">
        <v>0</v>
      </c>
      <c r="Z197" s="130">
        <v>0</v>
      </c>
      <c r="AA197" s="129">
        <v>0</v>
      </c>
      <c r="AB197" s="129">
        <v>0</v>
      </c>
      <c r="AC197" s="37">
        <v>4.5999999999999996</v>
      </c>
      <c r="AD197" s="37">
        <v>6.8</v>
      </c>
      <c r="AE197" s="38">
        <v>129.5</v>
      </c>
      <c r="AF197" s="39">
        <v>129.5</v>
      </c>
      <c r="AG197" s="131">
        <v>28</v>
      </c>
      <c r="AH197" s="37">
        <v>42</v>
      </c>
      <c r="AI197" s="92">
        <v>0.7</v>
      </c>
      <c r="AJ197" s="9">
        <v>0.7</v>
      </c>
      <c r="AK197" s="92">
        <f t="shared" si="0"/>
        <v>0</v>
      </c>
      <c r="AL197" s="126">
        <v>5.0999999999999996</v>
      </c>
      <c r="AM197" s="37">
        <v>4.5</v>
      </c>
      <c r="AN197" s="40">
        <v>7.7</v>
      </c>
      <c r="AO197" s="40">
        <v>7.6</v>
      </c>
      <c r="AP197" s="40">
        <v>27</v>
      </c>
      <c r="AQ197" s="40">
        <v>50</v>
      </c>
      <c r="AR197" s="126">
        <v>9.3000000000000007</v>
      </c>
      <c r="AS197" s="37">
        <v>8.9</v>
      </c>
      <c r="AT197" s="126">
        <v>4.7</v>
      </c>
      <c r="AU197" s="37">
        <v>4.5999999999999996</v>
      </c>
      <c r="AV197" s="134">
        <v>81</v>
      </c>
      <c r="AW197" s="148">
        <v>59</v>
      </c>
      <c r="AX197" s="127">
        <v>143</v>
      </c>
      <c r="AY197" s="40">
        <v>127</v>
      </c>
      <c r="AZ197" s="126">
        <v>2.1</v>
      </c>
      <c r="BA197" s="37">
        <v>1.9</v>
      </c>
      <c r="BB197" s="127">
        <v>98</v>
      </c>
      <c r="BC197" s="40">
        <v>77</v>
      </c>
      <c r="BD197" s="23">
        <f t="shared" ref="BD197:BE197" si="199">1.86*(AX197+AT197)+1.15*(AV197/18)+(AG197/6)+14</f>
        <v>298.56366666666668</v>
      </c>
      <c r="BE197" s="23">
        <f t="shared" si="199"/>
        <v>269.54544444444446</v>
      </c>
      <c r="BF197" s="37">
        <v>4.9800000000000004</v>
      </c>
      <c r="BG197" s="37">
        <v>5.29</v>
      </c>
      <c r="BH197" s="40">
        <v>14.9</v>
      </c>
      <c r="BI197" s="40">
        <v>15.7</v>
      </c>
      <c r="BJ197" s="37">
        <v>44.1</v>
      </c>
      <c r="BK197" s="37">
        <v>44.4</v>
      </c>
      <c r="BL197" s="40">
        <v>89</v>
      </c>
      <c r="BM197" s="40">
        <v>84</v>
      </c>
      <c r="BN197" s="37">
        <v>29.9</v>
      </c>
      <c r="BO197" s="37">
        <v>29.7</v>
      </c>
      <c r="BP197" s="40">
        <v>33.700000000000003</v>
      </c>
      <c r="BQ197" s="40">
        <v>35.4</v>
      </c>
      <c r="BR197" s="37">
        <v>351</v>
      </c>
      <c r="BS197" s="37">
        <v>340</v>
      </c>
      <c r="BT197" s="40">
        <v>14.3</v>
      </c>
      <c r="BU197" s="40">
        <v>16.600000000000001</v>
      </c>
      <c r="BV197" s="37">
        <v>0</v>
      </c>
      <c r="BW197" s="37">
        <v>0</v>
      </c>
      <c r="BX197" s="40">
        <v>9.1999999999999993</v>
      </c>
      <c r="BY197" s="40">
        <v>0</v>
      </c>
      <c r="BZ197" s="37">
        <v>62.1</v>
      </c>
      <c r="CA197" s="37">
        <v>0</v>
      </c>
      <c r="CB197" s="111">
        <v>33.4</v>
      </c>
      <c r="CC197" s="111">
        <v>0</v>
      </c>
      <c r="CD197" s="37">
        <v>2.1</v>
      </c>
      <c r="CE197" s="37">
        <v>0</v>
      </c>
      <c r="CF197" s="111">
        <v>2.2999999999999998</v>
      </c>
      <c r="CG197" s="111">
        <v>0</v>
      </c>
      <c r="CH197" s="37">
        <v>0.1</v>
      </c>
      <c r="CI197" s="37">
        <v>0</v>
      </c>
      <c r="CJ197" s="2" t="b">
        <f t="shared" si="2"/>
        <v>0</v>
      </c>
      <c r="CK197" s="24" t="b">
        <f t="shared" si="122"/>
        <v>1</v>
      </c>
      <c r="CL197" s="4">
        <v>64.53</v>
      </c>
      <c r="CM197" s="70">
        <v>76.7</v>
      </c>
      <c r="CN197" s="25">
        <v>171.5</v>
      </c>
      <c r="CO197" s="4">
        <v>47.49</v>
      </c>
      <c r="CP197" s="25">
        <v>54</v>
      </c>
      <c r="CQ197" s="25">
        <v>48</v>
      </c>
      <c r="CR197" s="70">
        <v>15.1</v>
      </c>
      <c r="CS197" s="29"/>
      <c r="CT197" s="29"/>
      <c r="CU197" s="29"/>
      <c r="CV197" s="29"/>
      <c r="CW197" s="29"/>
      <c r="CX197" s="29"/>
      <c r="CY197" s="85"/>
      <c r="CZ197" s="85"/>
      <c r="DA197" s="85"/>
      <c r="DB197" s="85"/>
    </row>
    <row r="198" spans="1:106" ht="15.75" customHeight="1">
      <c r="A198" s="144"/>
      <c r="B198" s="144"/>
      <c r="C198" s="150" t="s">
        <v>140</v>
      </c>
      <c r="D198" s="124">
        <v>25</v>
      </c>
      <c r="E198" s="111">
        <v>91</v>
      </c>
      <c r="F198" s="40">
        <v>0</v>
      </c>
      <c r="G198" s="17" t="s">
        <v>102</v>
      </c>
      <c r="H198" s="18" t="s">
        <v>98</v>
      </c>
      <c r="I198" s="19" t="s">
        <v>99</v>
      </c>
      <c r="J198" s="18" t="s">
        <v>133</v>
      </c>
      <c r="K198" s="19">
        <v>50</v>
      </c>
      <c r="L198" s="18">
        <v>50</v>
      </c>
      <c r="M198" s="125">
        <v>126</v>
      </c>
      <c r="N198" s="147">
        <v>10002</v>
      </c>
      <c r="O198" s="40">
        <v>0</v>
      </c>
      <c r="P198" s="40">
        <v>0</v>
      </c>
      <c r="Q198" s="37">
        <v>2.2000000000000002</v>
      </c>
      <c r="R198" s="37">
        <v>6</v>
      </c>
      <c r="S198" s="40">
        <v>183</v>
      </c>
      <c r="T198" s="40">
        <v>738</v>
      </c>
      <c r="U198" s="128">
        <v>29</v>
      </c>
      <c r="V198" s="128">
        <v>140</v>
      </c>
      <c r="W198" s="129">
        <v>0</v>
      </c>
      <c r="X198" s="129">
        <v>0</v>
      </c>
      <c r="Y198" s="130">
        <v>0</v>
      </c>
      <c r="Z198" s="130">
        <v>0</v>
      </c>
      <c r="AA198" s="129">
        <v>0</v>
      </c>
      <c r="AB198" s="129">
        <v>0</v>
      </c>
      <c r="AC198" s="37">
        <v>5.4</v>
      </c>
      <c r="AD198" s="37">
        <v>12</v>
      </c>
      <c r="AE198" s="38">
        <v>121.6</v>
      </c>
      <c r="AF198" s="39">
        <v>60.9</v>
      </c>
      <c r="AG198" s="131">
        <v>30</v>
      </c>
      <c r="AH198" s="37">
        <v>71</v>
      </c>
      <c r="AI198" s="92">
        <v>0.9</v>
      </c>
      <c r="AJ198" s="9">
        <v>1.6</v>
      </c>
      <c r="AK198" s="92">
        <f t="shared" si="0"/>
        <v>0.70000000000000007</v>
      </c>
      <c r="AL198" s="126">
        <v>4.7</v>
      </c>
      <c r="AM198" s="37">
        <v>6.1</v>
      </c>
      <c r="AN198" s="40">
        <v>8.1</v>
      </c>
      <c r="AO198" s="40">
        <v>8.1999999999999993</v>
      </c>
      <c r="AP198" s="40">
        <v>42</v>
      </c>
      <c r="AQ198" s="40">
        <v>14</v>
      </c>
      <c r="AR198" s="126">
        <v>10</v>
      </c>
      <c r="AS198" s="37">
        <v>9.1</v>
      </c>
      <c r="AT198" s="126">
        <v>4.8</v>
      </c>
      <c r="AU198" s="37">
        <v>4.3</v>
      </c>
      <c r="AV198" s="134">
        <v>90</v>
      </c>
      <c r="AW198" s="148">
        <v>79</v>
      </c>
      <c r="AX198" s="127">
        <v>145</v>
      </c>
      <c r="AY198" s="40">
        <v>130</v>
      </c>
      <c r="AZ198" s="126">
        <v>1.8</v>
      </c>
      <c r="BA198" s="37">
        <v>2</v>
      </c>
      <c r="BB198" s="127">
        <v>102</v>
      </c>
      <c r="BC198" s="40">
        <v>77</v>
      </c>
      <c r="BD198" s="23">
        <f t="shared" ref="BD198:BE198" si="200">1.86*(AX198+AT198)+1.15*(AV198/18)+(AG198/6)+14</f>
        <v>303.37800000000004</v>
      </c>
      <c r="BE198" s="23">
        <f t="shared" si="200"/>
        <v>280.67855555555559</v>
      </c>
      <c r="BF198" s="37">
        <v>5.32</v>
      </c>
      <c r="BG198" s="37">
        <v>5.82</v>
      </c>
      <c r="BH198" s="40">
        <v>14.3</v>
      </c>
      <c r="BI198" s="40">
        <v>15.9</v>
      </c>
      <c r="BJ198" s="37">
        <v>43.5</v>
      </c>
      <c r="BK198" s="37">
        <v>47.6</v>
      </c>
      <c r="BL198" s="40">
        <v>82</v>
      </c>
      <c r="BM198" s="40">
        <v>82</v>
      </c>
      <c r="BN198" s="37">
        <v>26.9</v>
      </c>
      <c r="BO198" s="37">
        <v>27.3</v>
      </c>
      <c r="BP198" s="40">
        <v>32.799999999999997</v>
      </c>
      <c r="BQ198" s="40">
        <v>33.4</v>
      </c>
      <c r="BR198" s="37">
        <v>273</v>
      </c>
      <c r="BS198" s="37">
        <v>285</v>
      </c>
      <c r="BT198" s="40">
        <v>14.2</v>
      </c>
      <c r="BU198" s="40">
        <v>13.9</v>
      </c>
      <c r="BV198" s="37">
        <v>0</v>
      </c>
      <c r="BW198" s="37">
        <v>0</v>
      </c>
      <c r="BX198" s="40">
        <v>10.1</v>
      </c>
      <c r="BY198" s="40">
        <v>0</v>
      </c>
      <c r="BZ198" s="37">
        <v>65.7</v>
      </c>
      <c r="CA198" s="37">
        <v>0</v>
      </c>
      <c r="CB198" s="111">
        <v>29.4</v>
      </c>
      <c r="CC198" s="111">
        <v>0</v>
      </c>
      <c r="CD198" s="37">
        <v>1.3</v>
      </c>
      <c r="CE198" s="37">
        <v>0</v>
      </c>
      <c r="CF198" s="111">
        <v>3.5</v>
      </c>
      <c r="CG198" s="111">
        <v>0</v>
      </c>
      <c r="CH198" s="37">
        <v>0.1</v>
      </c>
      <c r="CI198" s="37">
        <v>0</v>
      </c>
      <c r="CJ198" s="2" t="b">
        <f t="shared" si="2"/>
        <v>1</v>
      </c>
      <c r="CK198" s="24" t="b">
        <f t="shared" si="122"/>
        <v>1</v>
      </c>
      <c r="CL198" s="4">
        <v>79.59</v>
      </c>
      <c r="CM198" s="70">
        <v>94</v>
      </c>
      <c r="CN198" s="25">
        <v>176.5</v>
      </c>
      <c r="CO198" s="4">
        <v>46.18</v>
      </c>
      <c r="CP198" s="25">
        <v>54</v>
      </c>
      <c r="CQ198" s="25">
        <v>60</v>
      </c>
      <c r="CR198" s="70">
        <v>13.03</v>
      </c>
      <c r="CS198" s="29"/>
      <c r="CT198" s="29"/>
      <c r="CU198" s="29"/>
      <c r="CV198" s="29"/>
      <c r="CW198" s="29"/>
      <c r="CX198" s="29"/>
      <c r="CY198" s="85"/>
      <c r="CZ198" s="85"/>
      <c r="DA198" s="85"/>
      <c r="DB198" s="85"/>
    </row>
    <row r="199" spans="1:106" ht="15.75" customHeight="1">
      <c r="A199" s="144"/>
      <c r="B199" s="144"/>
      <c r="C199" s="150" t="s">
        <v>141</v>
      </c>
      <c r="D199" s="124">
        <v>33</v>
      </c>
      <c r="E199" s="111">
        <v>94</v>
      </c>
      <c r="F199" s="40">
        <v>0</v>
      </c>
      <c r="G199" s="17" t="s">
        <v>102</v>
      </c>
      <c r="H199" s="18" t="s">
        <v>98</v>
      </c>
      <c r="I199" s="19" t="s">
        <v>103</v>
      </c>
      <c r="J199" s="18" t="s">
        <v>134</v>
      </c>
      <c r="K199" s="19">
        <v>50</v>
      </c>
      <c r="L199" s="18">
        <v>50</v>
      </c>
      <c r="M199" s="125">
        <v>112</v>
      </c>
      <c r="N199" s="147">
        <v>6743</v>
      </c>
      <c r="O199" s="40">
        <v>0</v>
      </c>
      <c r="P199" s="40">
        <v>0</v>
      </c>
      <c r="Q199" s="37">
        <v>2.5</v>
      </c>
      <c r="R199" s="37">
        <v>2.7</v>
      </c>
      <c r="S199" s="40">
        <v>233</v>
      </c>
      <c r="T199" s="40">
        <v>585</v>
      </c>
      <c r="U199" s="128">
        <v>28</v>
      </c>
      <c r="V199" s="128">
        <v>106</v>
      </c>
      <c r="W199" s="129">
        <v>0</v>
      </c>
      <c r="X199" s="129">
        <v>0</v>
      </c>
      <c r="Y199" s="130">
        <v>0</v>
      </c>
      <c r="Z199" s="130">
        <v>0</v>
      </c>
      <c r="AA199" s="129">
        <v>0</v>
      </c>
      <c r="AB199" s="129">
        <v>0</v>
      </c>
      <c r="AC199" s="37">
        <v>6</v>
      </c>
      <c r="AD199" s="37">
        <v>8.8000000000000007</v>
      </c>
      <c r="AE199" s="38">
        <v>101.9</v>
      </c>
      <c r="AF199" s="39">
        <v>68.099999999999994</v>
      </c>
      <c r="AG199" s="131">
        <v>44</v>
      </c>
      <c r="AH199" s="37">
        <v>63</v>
      </c>
      <c r="AI199" s="92">
        <v>1</v>
      </c>
      <c r="AJ199" s="9">
        <v>1.4</v>
      </c>
      <c r="AK199" s="92">
        <f t="shared" si="0"/>
        <v>0.39999999999999991</v>
      </c>
      <c r="AL199" s="126">
        <v>4.5</v>
      </c>
      <c r="AM199" s="37">
        <v>5.4</v>
      </c>
      <c r="AN199" s="40">
        <v>8</v>
      </c>
      <c r="AO199" s="40">
        <v>7</v>
      </c>
      <c r="AP199" s="40">
        <v>60</v>
      </c>
      <c r="AQ199" s="40">
        <v>10</v>
      </c>
      <c r="AR199" s="126">
        <v>9.8000000000000007</v>
      </c>
      <c r="AS199" s="37">
        <v>8.6</v>
      </c>
      <c r="AT199" s="126">
        <v>4.8</v>
      </c>
      <c r="AU199" s="37">
        <v>4.0999999999999996</v>
      </c>
      <c r="AV199" s="134">
        <v>90</v>
      </c>
      <c r="AW199" s="148">
        <v>98</v>
      </c>
      <c r="AX199" s="127">
        <v>170</v>
      </c>
      <c r="AY199" s="40">
        <v>120</v>
      </c>
      <c r="AZ199" s="126">
        <v>1.9</v>
      </c>
      <c r="BA199" s="37">
        <v>1.7</v>
      </c>
      <c r="BB199" s="127">
        <v>103</v>
      </c>
      <c r="BC199" s="40">
        <v>76</v>
      </c>
      <c r="BD199" s="23">
        <f t="shared" ref="BD199:BE199" si="201">1.86*(AX199+AT199)+1.15*(AV199/18)+(AG199/6)+14</f>
        <v>352.21133333333336</v>
      </c>
      <c r="BE199" s="23">
        <f t="shared" si="201"/>
        <v>261.58711111111108</v>
      </c>
      <c r="BF199" s="37">
        <v>5.39</v>
      </c>
      <c r="BG199" s="37">
        <v>5.18</v>
      </c>
      <c r="BH199" s="40">
        <v>14.2</v>
      </c>
      <c r="BI199" s="40">
        <v>14.5</v>
      </c>
      <c r="BJ199" s="37">
        <v>43.2</v>
      </c>
      <c r="BK199" s="37">
        <v>37.700000000000003</v>
      </c>
      <c r="BL199" s="40">
        <v>80</v>
      </c>
      <c r="BM199" s="40">
        <v>73</v>
      </c>
      <c r="BN199" s="37">
        <v>26.3</v>
      </c>
      <c r="BO199" s="37">
        <v>28.1</v>
      </c>
      <c r="BP199" s="40">
        <v>32.799999999999997</v>
      </c>
      <c r="BQ199" s="40">
        <v>38.6</v>
      </c>
      <c r="BR199" s="37">
        <v>352</v>
      </c>
      <c r="BS199" s="37">
        <v>341</v>
      </c>
      <c r="BT199" s="40">
        <v>14.2</v>
      </c>
      <c r="BU199" s="40">
        <v>22.9</v>
      </c>
      <c r="BV199" s="37">
        <v>0</v>
      </c>
      <c r="BW199" s="37">
        <v>0</v>
      </c>
      <c r="BX199" s="40">
        <v>10.3</v>
      </c>
      <c r="BY199" s="40">
        <v>0</v>
      </c>
      <c r="BZ199" s="37">
        <v>74.7</v>
      </c>
      <c r="CA199" s="37">
        <v>0</v>
      </c>
      <c r="CB199" s="111">
        <v>20.9</v>
      </c>
      <c r="CC199" s="111">
        <v>0</v>
      </c>
      <c r="CD199" s="37">
        <v>1.8</v>
      </c>
      <c r="CE199" s="37">
        <v>0</v>
      </c>
      <c r="CF199" s="111">
        <v>2.5</v>
      </c>
      <c r="CG199" s="111">
        <v>0</v>
      </c>
      <c r="CH199" s="37">
        <v>0.1</v>
      </c>
      <c r="CI199" s="37">
        <v>0</v>
      </c>
      <c r="CJ199" s="2" t="b">
        <f t="shared" si="2"/>
        <v>1</v>
      </c>
      <c r="CK199" s="24" t="b">
        <f t="shared" si="122"/>
        <v>1</v>
      </c>
      <c r="CL199" s="4">
        <v>72.48</v>
      </c>
      <c r="CM199" s="70">
        <v>97.1</v>
      </c>
      <c r="CN199" s="25">
        <v>181</v>
      </c>
      <c r="CO199" s="4">
        <v>44.53</v>
      </c>
      <c r="CP199" s="25">
        <v>66</v>
      </c>
      <c r="CQ199" s="25">
        <v>65</v>
      </c>
      <c r="CR199" s="70">
        <v>20.22</v>
      </c>
      <c r="CS199" s="29"/>
      <c r="CT199" s="29"/>
      <c r="CU199" s="29"/>
      <c r="CV199" s="29"/>
      <c r="CW199" s="29"/>
      <c r="CX199" s="29"/>
      <c r="CY199" s="85"/>
      <c r="CZ199" s="85"/>
      <c r="DA199" s="85"/>
      <c r="DB199" s="85"/>
    </row>
    <row r="200" spans="1:106" ht="15.75" customHeight="1">
      <c r="A200" s="144"/>
      <c r="B200" s="144"/>
      <c r="C200" s="150" t="s">
        <v>142</v>
      </c>
      <c r="D200" s="124">
        <v>35</v>
      </c>
      <c r="E200" s="111">
        <v>78</v>
      </c>
      <c r="F200" s="40">
        <v>0</v>
      </c>
      <c r="G200" s="17" t="s">
        <v>106</v>
      </c>
      <c r="H200" s="18" t="s">
        <v>98</v>
      </c>
      <c r="I200" s="19" t="s">
        <v>99</v>
      </c>
      <c r="J200" s="18" t="s">
        <v>133</v>
      </c>
      <c r="K200" s="19">
        <v>37.5</v>
      </c>
      <c r="L200" s="18">
        <v>62.5</v>
      </c>
      <c r="M200" s="125">
        <v>193</v>
      </c>
      <c r="N200" s="147">
        <v>14746</v>
      </c>
      <c r="O200" s="40">
        <v>0</v>
      </c>
      <c r="P200" s="40">
        <v>0</v>
      </c>
      <c r="Q200" s="37">
        <v>1.5</v>
      </c>
      <c r="R200" s="37">
        <v>4.7</v>
      </c>
      <c r="S200" s="40">
        <v>206</v>
      </c>
      <c r="T200" s="40">
        <v>1393</v>
      </c>
      <c r="U200" s="128">
        <v>30</v>
      </c>
      <c r="V200" s="128">
        <v>261</v>
      </c>
      <c r="W200" s="129">
        <v>0</v>
      </c>
      <c r="X200" s="129">
        <v>0</v>
      </c>
      <c r="Y200" s="130">
        <v>0</v>
      </c>
      <c r="Z200" s="130">
        <v>0</v>
      </c>
      <c r="AA200" s="129">
        <v>0</v>
      </c>
      <c r="AB200" s="129">
        <v>0</v>
      </c>
      <c r="AC200" s="37">
        <v>6.2</v>
      </c>
      <c r="AD200" s="37">
        <v>8.6</v>
      </c>
      <c r="AE200" s="38">
        <v>114.2</v>
      </c>
      <c r="AF200" s="39">
        <v>73.5</v>
      </c>
      <c r="AG200" s="131">
        <v>31</v>
      </c>
      <c r="AH200" s="37">
        <v>76</v>
      </c>
      <c r="AI200" s="92">
        <v>0.9</v>
      </c>
      <c r="AJ200" s="9">
        <v>1.3</v>
      </c>
      <c r="AK200" s="92">
        <f t="shared" si="0"/>
        <v>0.4</v>
      </c>
      <c r="AL200" s="126">
        <v>4.5</v>
      </c>
      <c r="AM200" s="37">
        <v>5.8</v>
      </c>
      <c r="AN200" s="40">
        <v>8.3000000000000007</v>
      </c>
      <c r="AO200" s="40">
        <v>8</v>
      </c>
      <c r="AP200" s="40">
        <v>33</v>
      </c>
      <c r="AQ200" s="40">
        <v>10</v>
      </c>
      <c r="AR200" s="126">
        <v>10.5</v>
      </c>
      <c r="AS200" s="37">
        <v>9</v>
      </c>
      <c r="AT200" s="126">
        <v>4.7</v>
      </c>
      <c r="AU200" s="37">
        <v>4.5</v>
      </c>
      <c r="AV200" s="134">
        <v>88</v>
      </c>
      <c r="AW200" s="148">
        <v>74</v>
      </c>
      <c r="AX200" s="127">
        <v>145</v>
      </c>
      <c r="AY200" s="40">
        <v>126</v>
      </c>
      <c r="AZ200" s="126">
        <v>1.9</v>
      </c>
      <c r="BA200" s="37">
        <v>1.8</v>
      </c>
      <c r="BB200" s="127">
        <v>100</v>
      </c>
      <c r="BC200" s="40">
        <v>76</v>
      </c>
      <c r="BD200" s="23">
        <f t="shared" ref="BD200:BE200" si="202">1.86*(AX200+AT200)+1.15*(AV200/18)+(AG200/6)+14</f>
        <v>303.2308888888889</v>
      </c>
      <c r="BE200" s="23">
        <f t="shared" si="202"/>
        <v>274.12444444444446</v>
      </c>
      <c r="BF200" s="37">
        <v>4.8</v>
      </c>
      <c r="BG200" s="37">
        <v>5.09</v>
      </c>
      <c r="BH200" s="40">
        <v>15.5</v>
      </c>
      <c r="BI200" s="40">
        <v>17.100000000000001</v>
      </c>
      <c r="BJ200" s="37">
        <v>45.5</v>
      </c>
      <c r="BK200" s="37">
        <v>47.1</v>
      </c>
      <c r="BL200" s="40">
        <v>95</v>
      </c>
      <c r="BM200" s="40">
        <v>92</v>
      </c>
      <c r="BN200" s="37">
        <v>32.200000000000003</v>
      </c>
      <c r="BO200" s="37">
        <v>33.700000000000003</v>
      </c>
      <c r="BP200" s="40">
        <v>34</v>
      </c>
      <c r="BQ200" s="40">
        <v>36.4</v>
      </c>
      <c r="BR200" s="37">
        <v>292</v>
      </c>
      <c r="BS200" s="37">
        <v>309</v>
      </c>
      <c r="BT200" s="40">
        <v>13.5</v>
      </c>
      <c r="BU200" s="40">
        <v>20.9</v>
      </c>
      <c r="BV200" s="37">
        <v>0</v>
      </c>
      <c r="BW200" s="37">
        <v>0</v>
      </c>
      <c r="BX200" s="40">
        <v>8.1</v>
      </c>
      <c r="BY200" s="40">
        <v>0</v>
      </c>
      <c r="BZ200" s="37">
        <v>66.900000000000006</v>
      </c>
      <c r="CA200" s="37">
        <v>0</v>
      </c>
      <c r="CB200" s="111">
        <v>29.6</v>
      </c>
      <c r="CC200" s="111">
        <v>0</v>
      </c>
      <c r="CD200" s="37">
        <v>1.6</v>
      </c>
      <c r="CE200" s="37">
        <v>0</v>
      </c>
      <c r="CF200" s="111">
        <v>1.8</v>
      </c>
      <c r="CG200" s="111">
        <v>0</v>
      </c>
      <c r="CH200" s="37">
        <v>0.1</v>
      </c>
      <c r="CI200" s="37">
        <v>0</v>
      </c>
      <c r="CJ200" s="2" t="b">
        <f t="shared" si="2"/>
        <v>1</v>
      </c>
      <c r="CK200" s="24" t="b">
        <f t="shared" si="122"/>
        <v>1</v>
      </c>
      <c r="CL200" s="4">
        <v>72.650000000000006</v>
      </c>
      <c r="CM200" s="70">
        <v>77.650000000000006</v>
      </c>
      <c r="CN200" s="25">
        <v>184.2</v>
      </c>
      <c r="CO200" s="4">
        <v>54.09</v>
      </c>
      <c r="CP200" s="25">
        <v>56</v>
      </c>
      <c r="CQ200" s="25">
        <v>52</v>
      </c>
      <c r="CR200" s="70">
        <v>5.67</v>
      </c>
      <c r="CS200" s="29"/>
      <c r="CT200" s="29"/>
      <c r="CU200" s="29"/>
      <c r="CV200" s="29"/>
      <c r="CW200" s="29"/>
      <c r="CX200" s="29"/>
      <c r="CY200" s="85"/>
      <c r="CZ200" s="85"/>
      <c r="DA200" s="85"/>
      <c r="DB200" s="85"/>
    </row>
    <row r="201" spans="1:106" ht="15.75" customHeight="1">
      <c r="A201" s="144"/>
      <c r="B201" s="144"/>
      <c r="C201" s="150" t="s">
        <v>145</v>
      </c>
      <c r="D201" s="124">
        <v>35</v>
      </c>
      <c r="E201" s="111">
        <v>76</v>
      </c>
      <c r="F201" s="40">
        <v>0</v>
      </c>
      <c r="G201" s="17" t="s">
        <v>106</v>
      </c>
      <c r="H201" s="18" t="s">
        <v>107</v>
      </c>
      <c r="I201" s="19" t="s">
        <v>99</v>
      </c>
      <c r="J201" s="18" t="s">
        <v>132</v>
      </c>
      <c r="K201" s="19">
        <v>50</v>
      </c>
      <c r="L201" s="18">
        <v>50</v>
      </c>
      <c r="M201" s="125">
        <v>71</v>
      </c>
      <c r="N201" s="147">
        <v>8337</v>
      </c>
      <c r="O201" s="40">
        <v>0</v>
      </c>
      <c r="P201" s="40">
        <v>0</v>
      </c>
      <c r="Q201" s="37">
        <v>2.5</v>
      </c>
      <c r="R201" s="37">
        <v>4</v>
      </c>
      <c r="S201" s="40">
        <v>154</v>
      </c>
      <c r="T201" s="40">
        <v>951</v>
      </c>
      <c r="U201" s="128">
        <v>22</v>
      </c>
      <c r="V201" s="128">
        <v>124</v>
      </c>
      <c r="W201" s="129">
        <v>0</v>
      </c>
      <c r="X201" s="129">
        <v>0</v>
      </c>
      <c r="Y201" s="130">
        <v>0</v>
      </c>
      <c r="Z201" s="130">
        <v>0</v>
      </c>
      <c r="AA201" s="129">
        <v>0</v>
      </c>
      <c r="AB201" s="129">
        <v>0</v>
      </c>
      <c r="AC201" s="37">
        <v>4.3</v>
      </c>
      <c r="AD201" s="37">
        <v>7.9</v>
      </c>
      <c r="AE201" s="38">
        <v>114.2</v>
      </c>
      <c r="AF201" s="39">
        <v>89.8</v>
      </c>
      <c r="AG201" s="131">
        <v>37</v>
      </c>
      <c r="AH201" s="37">
        <v>45</v>
      </c>
      <c r="AI201" s="92">
        <v>0.9</v>
      </c>
      <c r="AJ201" s="9">
        <v>1.1000000000000001</v>
      </c>
      <c r="AK201" s="92">
        <f t="shared" si="0"/>
        <v>0.20000000000000007</v>
      </c>
      <c r="AL201" s="126">
        <v>4.9000000000000004</v>
      </c>
      <c r="AM201" s="37">
        <v>5.0999999999999996</v>
      </c>
      <c r="AN201" s="40">
        <v>6.9</v>
      </c>
      <c r="AO201" s="40">
        <v>7</v>
      </c>
      <c r="AP201" s="40">
        <v>65</v>
      </c>
      <c r="AQ201" s="40">
        <v>10</v>
      </c>
      <c r="AR201" s="126">
        <v>9.5</v>
      </c>
      <c r="AS201" s="37">
        <v>8.4</v>
      </c>
      <c r="AT201" s="126">
        <v>4.3</v>
      </c>
      <c r="AU201" s="37">
        <v>5</v>
      </c>
      <c r="AV201" s="134">
        <v>93</v>
      </c>
      <c r="AW201" s="148">
        <v>66</v>
      </c>
      <c r="AX201" s="127">
        <v>145</v>
      </c>
      <c r="AY201" s="40">
        <v>132</v>
      </c>
      <c r="AZ201" s="126">
        <v>1.7</v>
      </c>
      <c r="BA201" s="37">
        <v>1.9</v>
      </c>
      <c r="BB201" s="127">
        <v>100</v>
      </c>
      <c r="BC201" s="40">
        <v>79</v>
      </c>
      <c r="BD201" s="23">
        <f t="shared" ref="BD201:BE201" si="203">1.86*(AX201+AT201)+1.15*(AV201/18)+(AG201/6)+14</f>
        <v>303.80633333333338</v>
      </c>
      <c r="BE201" s="23">
        <f t="shared" si="203"/>
        <v>280.53666666666669</v>
      </c>
      <c r="BF201" s="37">
        <v>4.96</v>
      </c>
      <c r="BG201" s="37">
        <v>5.42</v>
      </c>
      <c r="BH201" s="40">
        <v>15.3</v>
      </c>
      <c r="BI201" s="40">
        <v>17.100000000000001</v>
      </c>
      <c r="BJ201" s="37">
        <v>45.7</v>
      </c>
      <c r="BK201" s="37">
        <v>50.3</v>
      </c>
      <c r="BL201" s="40">
        <v>92</v>
      </c>
      <c r="BM201" s="40">
        <v>93</v>
      </c>
      <c r="BN201" s="37">
        <v>30.9</v>
      </c>
      <c r="BO201" s="37">
        <v>31.6</v>
      </c>
      <c r="BP201" s="40">
        <v>33.6</v>
      </c>
      <c r="BQ201" s="40">
        <v>34</v>
      </c>
      <c r="BR201" s="37">
        <v>189</v>
      </c>
      <c r="BS201" s="37">
        <v>144</v>
      </c>
      <c r="BT201" s="40">
        <v>14.8</v>
      </c>
      <c r="BU201" s="40">
        <v>15.3</v>
      </c>
      <c r="BV201" s="37">
        <v>0</v>
      </c>
      <c r="BW201" s="37">
        <v>0</v>
      </c>
      <c r="BX201" s="40">
        <v>8.8000000000000007</v>
      </c>
      <c r="BY201" s="40">
        <v>0</v>
      </c>
      <c r="BZ201" s="37">
        <v>68.3</v>
      </c>
      <c r="CA201" s="37">
        <v>0</v>
      </c>
      <c r="CB201" s="111">
        <v>25.6</v>
      </c>
      <c r="CC201" s="111">
        <v>0</v>
      </c>
      <c r="CD201" s="37">
        <v>4.3</v>
      </c>
      <c r="CE201" s="37">
        <v>0</v>
      </c>
      <c r="CF201" s="111">
        <v>1.7</v>
      </c>
      <c r="CG201" s="111">
        <v>0</v>
      </c>
      <c r="CH201" s="37">
        <v>0.1</v>
      </c>
      <c r="CI201" s="37">
        <v>0</v>
      </c>
      <c r="CJ201" s="2" t="b">
        <f t="shared" si="2"/>
        <v>0</v>
      </c>
      <c r="CK201" s="24" t="b">
        <f t="shared" si="122"/>
        <v>1</v>
      </c>
      <c r="CL201" s="4">
        <v>64.41</v>
      </c>
      <c r="CM201" s="70">
        <v>75.55</v>
      </c>
      <c r="CN201" s="25">
        <v>177.5</v>
      </c>
      <c r="CO201" s="4">
        <v>50.61</v>
      </c>
      <c r="CP201" s="25">
        <v>56</v>
      </c>
      <c r="CQ201" s="25">
        <v>50</v>
      </c>
      <c r="CR201" s="70">
        <v>12.69</v>
      </c>
      <c r="CS201" s="29"/>
      <c r="CT201" s="29"/>
      <c r="CU201" s="29"/>
      <c r="CV201" s="29"/>
      <c r="CW201" s="29"/>
      <c r="CX201" s="29"/>
      <c r="CY201" s="85"/>
      <c r="CZ201" s="85"/>
      <c r="DA201" s="85"/>
      <c r="DB201" s="85"/>
    </row>
    <row r="202" spans="1:106" ht="15.75" customHeight="1">
      <c r="A202" s="144"/>
      <c r="B202" s="144"/>
      <c r="C202" s="150" t="s">
        <v>146</v>
      </c>
      <c r="D202" s="124">
        <v>31</v>
      </c>
      <c r="E202" s="111">
        <v>76</v>
      </c>
      <c r="F202" s="40">
        <v>0</v>
      </c>
      <c r="G202" s="17" t="s">
        <v>97</v>
      </c>
      <c r="H202" s="18" t="s">
        <v>98</v>
      </c>
      <c r="I202" s="19" t="s">
        <v>99</v>
      </c>
      <c r="J202" s="18" t="s">
        <v>132</v>
      </c>
      <c r="K202" s="19">
        <v>50</v>
      </c>
      <c r="L202" s="18">
        <v>50</v>
      </c>
      <c r="M202" s="125">
        <v>70</v>
      </c>
      <c r="N202" s="147">
        <v>3768</v>
      </c>
      <c r="O202" s="40">
        <v>0</v>
      </c>
      <c r="P202" s="40">
        <v>0</v>
      </c>
      <c r="Q202" s="37">
        <v>4</v>
      </c>
      <c r="R202" s="37">
        <v>2.7</v>
      </c>
      <c r="S202" s="40">
        <v>252</v>
      </c>
      <c r="T202" s="40">
        <v>631</v>
      </c>
      <c r="U202" s="128">
        <v>31</v>
      </c>
      <c r="V202" s="128">
        <v>111</v>
      </c>
      <c r="W202" s="129">
        <v>0</v>
      </c>
      <c r="X202" s="129">
        <v>0</v>
      </c>
      <c r="Y202" s="130">
        <v>0</v>
      </c>
      <c r="Z202" s="130">
        <v>0</v>
      </c>
      <c r="AA202" s="129">
        <v>0</v>
      </c>
      <c r="AB202" s="129">
        <v>0</v>
      </c>
      <c r="AC202" s="37">
        <v>5.2</v>
      </c>
      <c r="AD202" s="37">
        <v>5.7</v>
      </c>
      <c r="AE202" s="38">
        <v>121.3</v>
      </c>
      <c r="AF202" s="39">
        <v>121.3</v>
      </c>
      <c r="AG202" s="131">
        <v>39</v>
      </c>
      <c r="AH202" s="37">
        <v>39</v>
      </c>
      <c r="AI202" s="92">
        <v>0.8</v>
      </c>
      <c r="AJ202" s="9">
        <v>0.8</v>
      </c>
      <c r="AK202" s="92">
        <f t="shared" si="0"/>
        <v>0</v>
      </c>
      <c r="AL202" s="126">
        <v>4.8</v>
      </c>
      <c r="AM202" s="37">
        <v>4.4000000000000004</v>
      </c>
      <c r="AN202" s="40">
        <v>7.8</v>
      </c>
      <c r="AO202" s="40">
        <v>6.4</v>
      </c>
      <c r="AP202" s="40">
        <v>77</v>
      </c>
      <c r="AQ202" s="40">
        <v>83</v>
      </c>
      <c r="AR202" s="126">
        <v>9.1</v>
      </c>
      <c r="AS202" s="37">
        <v>7.8</v>
      </c>
      <c r="AT202" s="126">
        <v>4.7</v>
      </c>
      <c r="AU202" s="37">
        <v>4</v>
      </c>
      <c r="AV202" s="134">
        <v>77</v>
      </c>
      <c r="AW202" s="148">
        <v>79</v>
      </c>
      <c r="AX202" s="127">
        <v>144</v>
      </c>
      <c r="AY202" s="40">
        <v>116</v>
      </c>
      <c r="AZ202" s="126">
        <v>2.1</v>
      </c>
      <c r="BA202" s="37">
        <v>1.5</v>
      </c>
      <c r="BB202" s="127">
        <v>98</v>
      </c>
      <c r="BC202" s="40">
        <v>74</v>
      </c>
      <c r="BD202" s="23">
        <f t="shared" ref="BD202:BE202" si="204">1.86*(AX202+AT202)+1.15*(AV202/18)+(AG202/6)+14</f>
        <v>302.00144444444442</v>
      </c>
      <c r="BE202" s="23">
        <f t="shared" si="204"/>
        <v>248.74722222222223</v>
      </c>
      <c r="BF202" s="37">
        <v>5.0199999999999996</v>
      </c>
      <c r="BG202" s="37">
        <v>4.32</v>
      </c>
      <c r="BH202" s="40">
        <v>15.6</v>
      </c>
      <c r="BI202" s="40">
        <v>15.4</v>
      </c>
      <c r="BJ202" s="37">
        <v>46</v>
      </c>
      <c r="BK202" s="37">
        <v>29.1</v>
      </c>
      <c r="BL202" s="40">
        <v>92</v>
      </c>
      <c r="BM202" s="40">
        <v>67</v>
      </c>
      <c r="BN202" s="37">
        <v>31</v>
      </c>
      <c r="BO202" s="37">
        <v>35.5</v>
      </c>
      <c r="BP202" s="40">
        <v>33.799999999999997</v>
      </c>
      <c r="BQ202" s="40">
        <v>52.8</v>
      </c>
      <c r="BR202" s="37">
        <v>279</v>
      </c>
      <c r="BS202" s="37">
        <v>371</v>
      </c>
      <c r="BT202" s="40">
        <v>13.7</v>
      </c>
      <c r="BU202" s="40">
        <v>34.5</v>
      </c>
      <c r="BV202" s="37">
        <v>0</v>
      </c>
      <c r="BW202" s="37">
        <v>0</v>
      </c>
      <c r="BX202" s="40">
        <v>9.8000000000000007</v>
      </c>
      <c r="BY202" s="40">
        <v>0</v>
      </c>
      <c r="BZ202" s="37">
        <v>71.099999999999994</v>
      </c>
      <c r="CA202" s="37">
        <v>0</v>
      </c>
      <c r="CB202" s="111">
        <v>25.1</v>
      </c>
      <c r="CC202" s="111">
        <v>0</v>
      </c>
      <c r="CD202" s="37">
        <v>1.9</v>
      </c>
      <c r="CE202" s="37">
        <v>0</v>
      </c>
      <c r="CF202" s="111">
        <v>1.8</v>
      </c>
      <c r="CG202" s="111">
        <v>0</v>
      </c>
      <c r="CH202" s="37">
        <v>0.1</v>
      </c>
      <c r="CI202" s="37">
        <v>0</v>
      </c>
      <c r="CJ202" s="2" t="b">
        <f t="shared" si="2"/>
        <v>0</v>
      </c>
      <c r="CK202" s="24" t="b">
        <f t="shared" si="122"/>
        <v>1</v>
      </c>
      <c r="CL202" s="4">
        <v>69.63</v>
      </c>
      <c r="CM202" s="70">
        <v>78.5</v>
      </c>
      <c r="CN202" s="25">
        <v>173.5</v>
      </c>
      <c r="CO202" s="4">
        <v>51.8</v>
      </c>
      <c r="CP202" s="25">
        <v>57</v>
      </c>
      <c r="CQ202" s="25">
        <v>60</v>
      </c>
      <c r="CR202" s="70">
        <v>9.0399999999999991</v>
      </c>
      <c r="CS202" s="29"/>
      <c r="CT202" s="29"/>
      <c r="CU202" s="29"/>
      <c r="CV202" s="29"/>
      <c r="CW202" s="29"/>
      <c r="CX202" s="29"/>
      <c r="CY202" s="85"/>
      <c r="CZ202" s="85"/>
      <c r="DA202" s="85"/>
      <c r="DB202" s="85"/>
    </row>
    <row r="203" spans="1:106" ht="15.75" customHeight="1">
      <c r="A203" s="183"/>
      <c r="B203" s="183"/>
      <c r="C203" s="184">
        <v>3249</v>
      </c>
      <c r="D203" s="124">
        <v>32</v>
      </c>
      <c r="E203" s="111">
        <v>78</v>
      </c>
      <c r="F203" s="40">
        <v>0</v>
      </c>
      <c r="G203" s="17" t="s">
        <v>102</v>
      </c>
      <c r="H203" s="18" t="s">
        <v>110</v>
      </c>
      <c r="I203" s="19" t="s">
        <v>99</v>
      </c>
      <c r="J203" s="18" t="s">
        <v>132</v>
      </c>
      <c r="K203" s="19">
        <v>87.5</v>
      </c>
      <c r="L203" s="18">
        <v>12.5</v>
      </c>
      <c r="M203" s="125">
        <v>76</v>
      </c>
      <c r="N203" s="147">
        <v>8713</v>
      </c>
      <c r="O203" s="40">
        <v>0</v>
      </c>
      <c r="P203" s="40">
        <v>0</v>
      </c>
      <c r="Q203" s="37">
        <v>3.4</v>
      </c>
      <c r="R203" s="37">
        <v>2.8</v>
      </c>
      <c r="S203" s="40">
        <v>224</v>
      </c>
      <c r="T203" s="40">
        <v>1171</v>
      </c>
      <c r="U203" s="128">
        <v>26</v>
      </c>
      <c r="V203" s="128">
        <v>151</v>
      </c>
      <c r="W203" s="129">
        <v>0</v>
      </c>
      <c r="X203" s="129">
        <v>0</v>
      </c>
      <c r="Y203" s="130">
        <v>0</v>
      </c>
      <c r="Z203" s="130">
        <v>0</v>
      </c>
      <c r="AA203" s="129">
        <v>0</v>
      </c>
      <c r="AB203" s="129">
        <v>0</v>
      </c>
      <c r="AC203" s="37">
        <v>6.3</v>
      </c>
      <c r="AD203" s="37">
        <v>14.9</v>
      </c>
      <c r="AE203" s="38">
        <v>120.6</v>
      </c>
      <c r="AF203" s="39">
        <v>42.1</v>
      </c>
      <c r="AG203" s="131">
        <v>37</v>
      </c>
      <c r="AH203" s="37">
        <v>103</v>
      </c>
      <c r="AI203" s="92">
        <v>0.8</v>
      </c>
      <c r="AJ203" s="9">
        <v>2.1</v>
      </c>
      <c r="AK203" s="92">
        <f t="shared" si="0"/>
        <v>1.3</v>
      </c>
      <c r="AL203" s="126">
        <v>5.2</v>
      </c>
      <c r="AM203" s="37">
        <v>8.1999999999999993</v>
      </c>
      <c r="AN203" s="40">
        <v>7.6</v>
      </c>
      <c r="AO203" s="40">
        <v>9.3000000000000007</v>
      </c>
      <c r="AP203" s="40">
        <v>62</v>
      </c>
      <c r="AQ203" s="40">
        <v>29</v>
      </c>
      <c r="AR203" s="126">
        <v>9.3000000000000007</v>
      </c>
      <c r="AS203" s="37">
        <v>10.5</v>
      </c>
      <c r="AT203" s="126">
        <v>4.8</v>
      </c>
      <c r="AU203" s="37">
        <v>5.0999999999999996</v>
      </c>
      <c r="AV203" s="134">
        <v>76</v>
      </c>
      <c r="AW203" s="148">
        <v>96</v>
      </c>
      <c r="AX203" s="127">
        <v>140</v>
      </c>
      <c r="AY203" s="40">
        <v>149</v>
      </c>
      <c r="AZ203" s="126">
        <v>2</v>
      </c>
      <c r="BA203" s="37">
        <v>3</v>
      </c>
      <c r="BB203" s="127">
        <v>95</v>
      </c>
      <c r="BC203" s="40">
        <v>84</v>
      </c>
      <c r="BD203" s="23">
        <f t="shared" ref="BD203:BE203" si="205">1.86*(AX203+AT203)+1.15*(AV203/18)+(AG203/6)+14</f>
        <v>294.35022222222227</v>
      </c>
      <c r="BE203" s="23">
        <f t="shared" si="205"/>
        <v>323.92599999999999</v>
      </c>
      <c r="BF203" s="37">
        <v>4.79</v>
      </c>
      <c r="BG203" s="37">
        <v>4.8600000000000003</v>
      </c>
      <c r="BH203" s="40">
        <v>14.4</v>
      </c>
      <c r="BI203" s="40">
        <v>14.9</v>
      </c>
      <c r="BJ203" s="37">
        <v>42.9</v>
      </c>
      <c r="BK203" s="37">
        <v>46.7</v>
      </c>
      <c r="BL203" s="40">
        <v>90</v>
      </c>
      <c r="BM203" s="40">
        <v>96</v>
      </c>
      <c r="BN203" s="37">
        <v>30.2</v>
      </c>
      <c r="BO203" s="37">
        <v>30.6</v>
      </c>
      <c r="BP203" s="40">
        <v>33.700000000000003</v>
      </c>
      <c r="BQ203" s="40">
        <v>31.8</v>
      </c>
      <c r="BR203" s="37">
        <v>346</v>
      </c>
      <c r="BS203" s="37">
        <v>246</v>
      </c>
      <c r="BT203" s="40">
        <v>14</v>
      </c>
      <c r="BU203" s="40">
        <v>13.8</v>
      </c>
      <c r="BV203" s="37">
        <v>0</v>
      </c>
      <c r="BW203" s="37">
        <v>0</v>
      </c>
      <c r="BX203" s="40">
        <v>10.5</v>
      </c>
      <c r="BY203" s="40">
        <v>0</v>
      </c>
      <c r="BZ203" s="37">
        <v>78.099999999999994</v>
      </c>
      <c r="CA203" s="37">
        <v>0</v>
      </c>
      <c r="CB203" s="111">
        <v>17.7</v>
      </c>
      <c r="CC203" s="111">
        <v>0</v>
      </c>
      <c r="CD203" s="37">
        <v>2.4</v>
      </c>
      <c r="CE203" s="37">
        <v>0</v>
      </c>
      <c r="CF203" s="111">
        <v>1.7</v>
      </c>
      <c r="CG203" s="111">
        <v>0</v>
      </c>
      <c r="CH203" s="37">
        <v>0.1</v>
      </c>
      <c r="CI203" s="37">
        <v>0</v>
      </c>
      <c r="CJ203" s="2" t="b">
        <f t="shared" si="2"/>
        <v>1</v>
      </c>
      <c r="CK203" s="24" t="b">
        <f t="shared" si="122"/>
        <v>1</v>
      </c>
      <c r="CL203" s="4">
        <v>67.489999999999995</v>
      </c>
      <c r="CM203" s="70">
        <v>82.5</v>
      </c>
      <c r="CN203" s="25">
        <v>174</v>
      </c>
      <c r="CO203" s="4">
        <v>50.33</v>
      </c>
      <c r="CP203" s="25">
        <v>56</v>
      </c>
      <c r="CQ203" s="25">
        <v>53</v>
      </c>
      <c r="CR203" s="70">
        <v>13.25</v>
      </c>
      <c r="CS203" s="29"/>
      <c r="CT203" s="29"/>
      <c r="CU203" s="29"/>
      <c r="CV203" s="29"/>
      <c r="CW203" s="29"/>
      <c r="CX203" s="29"/>
      <c r="CY203" s="85"/>
      <c r="CZ203" s="85"/>
      <c r="DA203" s="85"/>
      <c r="DB203" s="85"/>
    </row>
    <row r="204" spans="1:106" ht="15.75" customHeight="1">
      <c r="A204" s="144"/>
      <c r="B204" s="144"/>
      <c r="C204" s="150" t="s">
        <v>148</v>
      </c>
      <c r="D204" s="124">
        <v>33</v>
      </c>
      <c r="E204" s="111">
        <v>68</v>
      </c>
      <c r="F204" s="40">
        <v>0</v>
      </c>
      <c r="G204" s="17" t="s">
        <v>102</v>
      </c>
      <c r="H204" s="18" t="s">
        <v>98</v>
      </c>
      <c r="I204" s="19" t="s">
        <v>99</v>
      </c>
      <c r="J204" s="18" t="s">
        <v>132</v>
      </c>
      <c r="K204" s="19">
        <v>75</v>
      </c>
      <c r="L204" s="18">
        <v>25</v>
      </c>
      <c r="M204" s="125">
        <v>99</v>
      </c>
      <c r="N204" s="147">
        <v>5093</v>
      </c>
      <c r="O204" s="40">
        <v>0</v>
      </c>
      <c r="P204" s="40">
        <v>0</v>
      </c>
      <c r="Q204" s="37">
        <v>2.5</v>
      </c>
      <c r="R204" s="37">
        <v>4.5</v>
      </c>
      <c r="S204" s="40">
        <v>191</v>
      </c>
      <c r="T204" s="40">
        <v>711</v>
      </c>
      <c r="U204" s="128">
        <v>26</v>
      </c>
      <c r="V204" s="128">
        <v>95</v>
      </c>
      <c r="W204" s="129">
        <v>0</v>
      </c>
      <c r="X204" s="129">
        <v>0</v>
      </c>
      <c r="Y204" s="130">
        <v>0</v>
      </c>
      <c r="Z204" s="130">
        <v>0</v>
      </c>
      <c r="AA204" s="129">
        <v>0</v>
      </c>
      <c r="AB204" s="129">
        <v>0</v>
      </c>
      <c r="AC204" s="37">
        <v>6.4</v>
      </c>
      <c r="AD204" s="37">
        <v>8.9</v>
      </c>
      <c r="AE204" s="38">
        <v>90.9</v>
      </c>
      <c r="AF204" s="39">
        <v>101.9</v>
      </c>
      <c r="AG204" s="131">
        <v>43</v>
      </c>
      <c r="AH204" s="37">
        <v>60</v>
      </c>
      <c r="AI204" s="92">
        <v>1.1000000000000001</v>
      </c>
      <c r="AJ204" s="9">
        <v>1</v>
      </c>
      <c r="AK204" s="9">
        <f t="shared" si="0"/>
        <v>0</v>
      </c>
      <c r="AL204" s="126">
        <v>4.5999999999999996</v>
      </c>
      <c r="AM204" s="37">
        <v>5.2</v>
      </c>
      <c r="AN204" s="40">
        <v>8.6</v>
      </c>
      <c r="AO204" s="40">
        <v>7.1</v>
      </c>
      <c r="AP204" s="40">
        <v>60</v>
      </c>
      <c r="AQ204" s="40">
        <v>15</v>
      </c>
      <c r="AR204" s="126">
        <v>10.7</v>
      </c>
      <c r="AS204" s="37">
        <v>8.9</v>
      </c>
      <c r="AT204" s="126">
        <v>4.8</v>
      </c>
      <c r="AU204" s="37">
        <v>4</v>
      </c>
      <c r="AV204" s="134">
        <v>105</v>
      </c>
      <c r="AW204" s="148">
        <v>114</v>
      </c>
      <c r="AX204" s="127">
        <v>167</v>
      </c>
      <c r="AY204" s="40">
        <v>127</v>
      </c>
      <c r="AZ204" s="126">
        <v>2.2999999999999998</v>
      </c>
      <c r="BA204" s="37">
        <v>1.9</v>
      </c>
      <c r="BB204" s="127">
        <v>91</v>
      </c>
      <c r="BC204" s="40">
        <v>78</v>
      </c>
      <c r="BD204" s="23">
        <f t="shared" ref="BD204:BE204" si="206">1.86*(AX204+AT204)+1.15*(AV204/18)+(AG204/6)+14</f>
        <v>347.42300000000006</v>
      </c>
      <c r="BE204" s="23">
        <f t="shared" si="206"/>
        <v>274.94333333333338</v>
      </c>
      <c r="BF204" s="37">
        <v>4.59</v>
      </c>
      <c r="BG204" s="37">
        <v>4.03</v>
      </c>
      <c r="BH204" s="40">
        <v>14</v>
      </c>
      <c r="BI204" s="40">
        <v>14.4</v>
      </c>
      <c r="BJ204" s="37">
        <v>41</v>
      </c>
      <c r="BK204" s="37">
        <v>28.2</v>
      </c>
      <c r="BL204" s="40">
        <v>89</v>
      </c>
      <c r="BM204" s="40">
        <v>70</v>
      </c>
      <c r="BN204" s="37">
        <v>30.5</v>
      </c>
      <c r="BO204" s="37">
        <v>35.700000000000003</v>
      </c>
      <c r="BP204" s="40">
        <v>34.200000000000003</v>
      </c>
      <c r="BQ204" s="40">
        <v>51.1</v>
      </c>
      <c r="BR204" s="37">
        <v>311</v>
      </c>
      <c r="BS204" s="37">
        <v>343</v>
      </c>
      <c r="BT204" s="40">
        <v>14.1</v>
      </c>
      <c r="BU204" s="40">
        <v>30.6</v>
      </c>
      <c r="BV204" s="37">
        <v>0</v>
      </c>
      <c r="BW204" s="37">
        <v>0</v>
      </c>
      <c r="BX204" s="40">
        <v>6.7</v>
      </c>
      <c r="BY204" s="40">
        <v>0</v>
      </c>
      <c r="BZ204" s="37">
        <v>61.8</v>
      </c>
      <c r="CA204" s="37">
        <v>0</v>
      </c>
      <c r="CB204" s="111">
        <v>34</v>
      </c>
      <c r="CC204" s="111">
        <v>0</v>
      </c>
      <c r="CD204" s="37">
        <v>2.7</v>
      </c>
      <c r="CE204" s="37">
        <v>0</v>
      </c>
      <c r="CF204" s="111">
        <v>1.4</v>
      </c>
      <c r="CG204" s="111">
        <v>0</v>
      </c>
      <c r="CH204" s="37">
        <v>0.1</v>
      </c>
      <c r="CI204" s="37">
        <v>0</v>
      </c>
      <c r="CJ204" s="2" t="b">
        <f t="shared" si="2"/>
        <v>0</v>
      </c>
      <c r="CK204" s="24" t="b">
        <f t="shared" si="122"/>
        <v>1</v>
      </c>
      <c r="CL204" s="4">
        <v>60.91</v>
      </c>
      <c r="CM204" s="70">
        <v>74</v>
      </c>
      <c r="CN204" s="25">
        <v>172</v>
      </c>
      <c r="CO204" s="4">
        <v>52.46</v>
      </c>
      <c r="CP204" s="25">
        <v>60</v>
      </c>
      <c r="CQ204" s="25">
        <v>58</v>
      </c>
      <c r="CR204" s="70">
        <v>13.03</v>
      </c>
      <c r="CS204" s="29"/>
      <c r="CT204" s="29"/>
      <c r="CU204" s="29"/>
      <c r="CV204" s="29"/>
      <c r="CW204" s="29"/>
      <c r="CX204" s="29"/>
      <c r="CY204" s="85"/>
      <c r="CZ204" s="85"/>
      <c r="DA204" s="85"/>
      <c r="DB204" s="85"/>
    </row>
    <row r="205" spans="1:106" ht="15.75" customHeight="1">
      <c r="A205" s="144"/>
      <c r="B205" s="144"/>
      <c r="C205" s="150" t="s">
        <v>149</v>
      </c>
      <c r="D205" s="111">
        <v>31</v>
      </c>
      <c r="E205" s="111">
        <v>82</v>
      </c>
      <c r="F205" s="40">
        <v>0</v>
      </c>
      <c r="G205" s="17" t="s">
        <v>106</v>
      </c>
      <c r="H205" s="18" t="s">
        <v>98</v>
      </c>
      <c r="I205" s="19" t="s">
        <v>103</v>
      </c>
      <c r="J205" s="18" t="s">
        <v>132</v>
      </c>
      <c r="K205" s="19">
        <v>50</v>
      </c>
      <c r="L205" s="18">
        <v>50</v>
      </c>
      <c r="M205" s="125">
        <v>146</v>
      </c>
      <c r="N205" s="147">
        <v>11557</v>
      </c>
      <c r="O205" s="40">
        <v>0</v>
      </c>
      <c r="P205" s="40">
        <v>0</v>
      </c>
      <c r="Q205" s="37">
        <v>2.5</v>
      </c>
      <c r="R205" s="37">
        <v>2.2999999999999998</v>
      </c>
      <c r="S205" s="40">
        <v>177</v>
      </c>
      <c r="T205" s="40">
        <v>1417</v>
      </c>
      <c r="U205" s="128">
        <v>27</v>
      </c>
      <c r="V205" s="128">
        <v>121</v>
      </c>
      <c r="W205" s="129">
        <v>0</v>
      </c>
      <c r="X205" s="129">
        <v>0</v>
      </c>
      <c r="Y205" s="130">
        <v>0</v>
      </c>
      <c r="Z205" s="130">
        <v>0</v>
      </c>
      <c r="AA205" s="129">
        <v>0</v>
      </c>
      <c r="AB205" s="129">
        <v>0</v>
      </c>
      <c r="AC205" s="37">
        <v>4.8</v>
      </c>
      <c r="AD205" s="37">
        <v>7.8</v>
      </c>
      <c r="AE205" s="38">
        <v>117.1</v>
      </c>
      <c r="AF205" s="39">
        <v>103.2</v>
      </c>
      <c r="AG205" s="131">
        <v>31</v>
      </c>
      <c r="AH205" s="37">
        <v>43</v>
      </c>
      <c r="AI205" s="92">
        <v>0.9</v>
      </c>
      <c r="AJ205" s="9">
        <v>1</v>
      </c>
      <c r="AK205" s="92">
        <f t="shared" si="0"/>
        <v>9.9999999999999978E-2</v>
      </c>
      <c r="AL205" s="126">
        <v>4.7</v>
      </c>
      <c r="AM205" s="37">
        <v>5.0999999999999996</v>
      </c>
      <c r="AN205" s="40">
        <v>6.7</v>
      </c>
      <c r="AO205" s="40">
        <v>5.8</v>
      </c>
      <c r="AP205" s="40">
        <v>78</v>
      </c>
      <c r="AQ205" s="40">
        <v>30</v>
      </c>
      <c r="AR205" s="126">
        <v>9</v>
      </c>
      <c r="AS205" s="37">
        <v>7.6</v>
      </c>
      <c r="AT205" s="126">
        <v>4.2</v>
      </c>
      <c r="AU205" s="37">
        <v>4.3</v>
      </c>
      <c r="AV205" s="134">
        <v>97</v>
      </c>
      <c r="AW205" s="148">
        <v>90</v>
      </c>
      <c r="AX205" s="127">
        <v>139</v>
      </c>
      <c r="AY205" s="40">
        <v>114</v>
      </c>
      <c r="AZ205" s="126">
        <v>1.6</v>
      </c>
      <c r="BA205" s="37">
        <v>1.6</v>
      </c>
      <c r="BB205" s="127">
        <v>99</v>
      </c>
      <c r="BC205" s="40">
        <v>75</v>
      </c>
      <c r="BD205" s="23">
        <f t="shared" ref="BD205:BE205" si="207">1.86*(AX205+AT205)+1.15*(AV205/18)+(AG205/6)+14</f>
        <v>291.71588888888886</v>
      </c>
      <c r="BE205" s="23">
        <f t="shared" si="207"/>
        <v>246.95466666666667</v>
      </c>
      <c r="BF205" s="37">
        <v>4.7699999999999996</v>
      </c>
      <c r="BG205" s="37">
        <v>0.35</v>
      </c>
      <c r="BH205" s="40">
        <v>14.3</v>
      </c>
      <c r="BI205" s="40">
        <v>3.2</v>
      </c>
      <c r="BJ205" s="37">
        <v>42</v>
      </c>
      <c r="BK205" s="37">
        <v>25</v>
      </c>
      <c r="BL205" s="40">
        <v>88</v>
      </c>
      <c r="BM205" s="40">
        <v>71</v>
      </c>
      <c r="BN205" s="37">
        <v>30</v>
      </c>
      <c r="BO205" s="37">
        <v>92.1</v>
      </c>
      <c r="BP205" s="40">
        <v>34.1</v>
      </c>
      <c r="BQ205" s="40">
        <v>129</v>
      </c>
      <c r="BR205" s="37">
        <v>283</v>
      </c>
      <c r="BS205" s="37">
        <v>363</v>
      </c>
      <c r="BT205" s="40">
        <v>14.1</v>
      </c>
      <c r="BU205" s="40">
        <v>32.299999999999997</v>
      </c>
      <c r="BV205" s="37">
        <v>0</v>
      </c>
      <c r="BW205" s="37">
        <v>0</v>
      </c>
      <c r="BX205" s="40">
        <v>8.6</v>
      </c>
      <c r="BY205" s="40">
        <v>0</v>
      </c>
      <c r="BZ205" s="37">
        <v>671</v>
      </c>
      <c r="CA205" s="37">
        <v>0</v>
      </c>
      <c r="CB205" s="111">
        <v>28.5</v>
      </c>
      <c r="CC205" s="111">
        <v>0</v>
      </c>
      <c r="CD205" s="37">
        <v>2.2999999999999998</v>
      </c>
      <c r="CE205" s="37">
        <v>0</v>
      </c>
      <c r="CF205" s="111">
        <v>1.9</v>
      </c>
      <c r="CG205" s="111">
        <v>0</v>
      </c>
      <c r="CH205" s="37">
        <v>0.2</v>
      </c>
      <c r="CI205" s="37">
        <v>0</v>
      </c>
      <c r="CJ205" s="2" t="b">
        <f t="shared" si="2"/>
        <v>0</v>
      </c>
      <c r="CK205" s="24" t="b">
        <f t="shared" si="122"/>
        <v>1</v>
      </c>
      <c r="CL205" s="4">
        <v>74.459999999999994</v>
      </c>
      <c r="CM205" s="70">
        <v>81.2</v>
      </c>
      <c r="CN205" s="25">
        <v>174</v>
      </c>
      <c r="CO205" s="4">
        <v>49.27</v>
      </c>
      <c r="CP205" s="25">
        <v>64</v>
      </c>
      <c r="CQ205" s="25">
        <v>64</v>
      </c>
      <c r="CR205" s="70">
        <v>6.97</v>
      </c>
      <c r="CS205" s="29"/>
      <c r="CT205" s="29"/>
      <c r="CU205" s="29"/>
      <c r="CV205" s="29"/>
      <c r="CW205" s="29"/>
      <c r="CX205" s="29"/>
      <c r="CY205" s="85"/>
      <c r="CZ205" s="85"/>
      <c r="DA205" s="85"/>
      <c r="DB205" s="85"/>
    </row>
    <row r="206" spans="1:106" ht="15.75" customHeight="1">
      <c r="A206" s="144"/>
      <c r="B206" s="144"/>
      <c r="C206" s="150" t="s">
        <v>151</v>
      </c>
      <c r="D206" s="111">
        <v>28</v>
      </c>
      <c r="E206" s="111">
        <v>77</v>
      </c>
      <c r="F206" s="40">
        <v>0</v>
      </c>
      <c r="G206" s="17" t="s">
        <v>102</v>
      </c>
      <c r="H206" s="18" t="s">
        <v>98</v>
      </c>
      <c r="I206" s="19" t="s">
        <v>99</v>
      </c>
      <c r="J206" s="18" t="s">
        <v>133</v>
      </c>
      <c r="K206" s="19">
        <v>50</v>
      </c>
      <c r="L206" s="18">
        <v>50</v>
      </c>
      <c r="M206" s="125">
        <v>76</v>
      </c>
      <c r="N206" s="147">
        <v>4629</v>
      </c>
      <c r="O206" s="40">
        <v>0</v>
      </c>
      <c r="P206" s="40">
        <v>0</v>
      </c>
      <c r="Q206" s="37">
        <v>1.4</v>
      </c>
      <c r="R206" s="37">
        <v>2.8</v>
      </c>
      <c r="S206" s="40">
        <v>166</v>
      </c>
      <c r="T206" s="40">
        <v>587</v>
      </c>
      <c r="U206" s="128">
        <v>21</v>
      </c>
      <c r="V206" s="128">
        <v>76</v>
      </c>
      <c r="W206" s="129">
        <v>0</v>
      </c>
      <c r="X206" s="129">
        <v>0</v>
      </c>
      <c r="Y206" s="130">
        <v>0</v>
      </c>
      <c r="Z206" s="130">
        <v>0</v>
      </c>
      <c r="AA206" s="129">
        <v>0</v>
      </c>
      <c r="AB206" s="129">
        <v>0</v>
      </c>
      <c r="AC206" s="37">
        <v>4.5999999999999996</v>
      </c>
      <c r="AD206" s="37">
        <v>7.6</v>
      </c>
      <c r="AE206" s="38">
        <v>119.3</v>
      </c>
      <c r="AF206" s="39">
        <v>84.5</v>
      </c>
      <c r="AG206" s="131">
        <v>33</v>
      </c>
      <c r="AH206" s="37">
        <v>56</v>
      </c>
      <c r="AI206" s="92">
        <v>0.9</v>
      </c>
      <c r="AJ206" s="9">
        <v>1.2</v>
      </c>
      <c r="AK206" s="92">
        <f t="shared" si="0"/>
        <v>0.29999999999999993</v>
      </c>
      <c r="AL206" s="126">
        <v>4.5</v>
      </c>
      <c r="AM206" s="37">
        <v>5.4</v>
      </c>
      <c r="AN206" s="40">
        <v>7.9</v>
      </c>
      <c r="AO206" s="40">
        <v>7.9</v>
      </c>
      <c r="AP206" s="40">
        <v>34</v>
      </c>
      <c r="AQ206" s="40">
        <v>86</v>
      </c>
      <c r="AR206" s="126">
        <v>9.5</v>
      </c>
      <c r="AS206" s="37">
        <v>8.6999999999999993</v>
      </c>
      <c r="AT206" s="126">
        <v>4.0999999999999996</v>
      </c>
      <c r="AU206" s="37">
        <v>3.7</v>
      </c>
      <c r="AV206" s="134">
        <v>97</v>
      </c>
      <c r="AW206" s="148">
        <v>97</v>
      </c>
      <c r="AX206" s="127">
        <v>144</v>
      </c>
      <c r="AY206" s="40">
        <v>126</v>
      </c>
      <c r="AZ206" s="126">
        <v>2</v>
      </c>
      <c r="BA206" s="37">
        <v>1.8</v>
      </c>
      <c r="BB206" s="127">
        <v>99</v>
      </c>
      <c r="BC206" s="40">
        <v>76</v>
      </c>
      <c r="BD206" s="23">
        <f t="shared" ref="BD206:BE206" si="208">1.86*(AX206+AT206)+1.15*(AV206/18)+(AG206/6)+14</f>
        <v>301.1632222222222</v>
      </c>
      <c r="BE206" s="23">
        <f t="shared" si="208"/>
        <v>270.77255555555553</v>
      </c>
      <c r="BF206" s="37">
        <v>4.84</v>
      </c>
      <c r="BG206" s="37">
        <v>5.31</v>
      </c>
      <c r="BH206" s="40">
        <v>14.6</v>
      </c>
      <c r="BI206" s="40">
        <v>16.100000000000001</v>
      </c>
      <c r="BJ206" s="37">
        <v>44</v>
      </c>
      <c r="BK206" s="37">
        <v>47.4</v>
      </c>
      <c r="BL206" s="40">
        <v>91</v>
      </c>
      <c r="BM206" s="40">
        <v>89</v>
      </c>
      <c r="BN206" s="37">
        <v>30.1</v>
      </c>
      <c r="BO206" s="37">
        <v>30.3</v>
      </c>
      <c r="BP206" s="40">
        <v>33.200000000000003</v>
      </c>
      <c r="BQ206" s="40">
        <v>34</v>
      </c>
      <c r="BR206" s="37">
        <v>236</v>
      </c>
      <c r="BS206" s="37">
        <v>306</v>
      </c>
      <c r="BT206" s="40">
        <v>14</v>
      </c>
      <c r="BU206" s="40">
        <v>14.4</v>
      </c>
      <c r="BV206" s="37">
        <v>0</v>
      </c>
      <c r="BW206" s="37">
        <v>0</v>
      </c>
      <c r="BX206" s="40">
        <v>7.5</v>
      </c>
      <c r="BY206" s="40">
        <v>0</v>
      </c>
      <c r="BZ206" s="37">
        <v>62.8</v>
      </c>
      <c r="CA206" s="37">
        <v>0</v>
      </c>
      <c r="CB206" s="111">
        <v>35.4</v>
      </c>
      <c r="CC206" s="111">
        <v>0</v>
      </c>
      <c r="CD206" s="37">
        <v>1.4</v>
      </c>
      <c r="CE206" s="37">
        <v>0</v>
      </c>
      <c r="CF206" s="111">
        <v>0.3</v>
      </c>
      <c r="CG206" s="111">
        <v>0</v>
      </c>
      <c r="CH206" s="37">
        <v>0.1</v>
      </c>
      <c r="CI206" s="37">
        <v>0</v>
      </c>
      <c r="CJ206" s="2" t="b">
        <f t="shared" si="2"/>
        <v>1</v>
      </c>
      <c r="CK206" s="24" t="b">
        <f t="shared" si="122"/>
        <v>1</v>
      </c>
      <c r="CL206" s="4">
        <v>69.16</v>
      </c>
      <c r="CM206" s="70">
        <v>80.25</v>
      </c>
      <c r="CN206" s="25">
        <v>179</v>
      </c>
      <c r="CO206" s="4">
        <v>49.57</v>
      </c>
      <c r="CP206" s="25">
        <v>57</v>
      </c>
      <c r="CQ206" s="25">
        <v>52</v>
      </c>
      <c r="CR206" s="70">
        <v>11.51</v>
      </c>
      <c r="CS206" s="29"/>
      <c r="CT206" s="29"/>
      <c r="CU206" s="29"/>
      <c r="CV206" s="29"/>
      <c r="CW206" s="29"/>
      <c r="CX206" s="29"/>
      <c r="CY206" s="85"/>
      <c r="CZ206" s="85"/>
      <c r="DA206" s="85"/>
      <c r="DB206" s="85"/>
    </row>
    <row r="207" spans="1:106" ht="15.75" customHeight="1">
      <c r="A207" s="144"/>
      <c r="B207" s="144"/>
      <c r="C207" s="150" t="s">
        <v>152</v>
      </c>
      <c r="D207" s="111">
        <v>29</v>
      </c>
      <c r="E207" s="111">
        <v>83</v>
      </c>
      <c r="F207" s="40">
        <v>0</v>
      </c>
      <c r="G207" s="17" t="s">
        <v>106</v>
      </c>
      <c r="H207" s="18" t="s">
        <v>110</v>
      </c>
      <c r="I207" s="19" t="s">
        <v>111</v>
      </c>
      <c r="J207" s="18" t="s">
        <v>132</v>
      </c>
      <c r="K207" s="19">
        <v>87.5</v>
      </c>
      <c r="L207" s="18">
        <v>12.5</v>
      </c>
      <c r="M207" s="125">
        <v>91</v>
      </c>
      <c r="N207" s="147">
        <v>3942</v>
      </c>
      <c r="O207" s="40">
        <v>0</v>
      </c>
      <c r="P207" s="40">
        <v>0</v>
      </c>
      <c r="Q207" s="37">
        <v>41</v>
      </c>
      <c r="R207" s="37">
        <v>3.3</v>
      </c>
      <c r="S207" s="40">
        <v>206</v>
      </c>
      <c r="T207" s="40">
        <v>668</v>
      </c>
      <c r="U207" s="128">
        <v>28</v>
      </c>
      <c r="V207" s="128">
        <v>77</v>
      </c>
      <c r="W207" s="129">
        <v>0</v>
      </c>
      <c r="X207" s="129">
        <v>0</v>
      </c>
      <c r="Y207" s="130">
        <v>0</v>
      </c>
      <c r="Z207" s="130">
        <v>0</v>
      </c>
      <c r="AA207" s="129">
        <v>0</v>
      </c>
      <c r="AB207" s="129">
        <v>0</v>
      </c>
      <c r="AC207" s="37">
        <v>4.7</v>
      </c>
      <c r="AD207" s="37">
        <v>6.4</v>
      </c>
      <c r="AE207" s="38">
        <v>127.9</v>
      </c>
      <c r="AF207" s="39">
        <v>122.9</v>
      </c>
      <c r="AG207" s="131">
        <v>33</v>
      </c>
      <c r="AH207" s="37">
        <v>43</v>
      </c>
      <c r="AI207" s="92">
        <v>0.7</v>
      </c>
      <c r="AJ207" s="9">
        <v>0.8</v>
      </c>
      <c r="AK207" s="92">
        <f t="shared" si="0"/>
        <v>0.10000000000000009</v>
      </c>
      <c r="AL207" s="126">
        <v>5</v>
      </c>
      <c r="AM207" s="37">
        <v>6.5</v>
      </c>
      <c r="AN207" s="40">
        <v>8.4</v>
      </c>
      <c r="AO207" s="40">
        <v>9</v>
      </c>
      <c r="AP207" s="40">
        <v>100</v>
      </c>
      <c r="AQ207" s="40">
        <v>62</v>
      </c>
      <c r="AR207" s="126">
        <v>10</v>
      </c>
      <c r="AS207" s="37">
        <v>9.1999999999999993</v>
      </c>
      <c r="AT207" s="126">
        <v>4.7</v>
      </c>
      <c r="AU207" s="37">
        <v>5.3</v>
      </c>
      <c r="AV207" s="134">
        <v>98</v>
      </c>
      <c r="AW207" s="148">
        <v>89</v>
      </c>
      <c r="AX207" s="127">
        <v>142</v>
      </c>
      <c r="AY207" s="40">
        <v>131</v>
      </c>
      <c r="AZ207" s="126">
        <v>2.1</v>
      </c>
      <c r="BA207" s="37">
        <v>1.9</v>
      </c>
      <c r="BB207" s="127">
        <v>97</v>
      </c>
      <c r="BC207" s="40">
        <v>79</v>
      </c>
      <c r="BD207" s="23">
        <f t="shared" ref="BD207:BE207" si="209">1.86*(AX207+AT207)+1.15*(AV207/18)+(AG207/6)+14</f>
        <v>298.62311111111109</v>
      </c>
      <c r="BE207" s="23">
        <f t="shared" si="209"/>
        <v>280.37077777777785</v>
      </c>
      <c r="BF207" s="37">
        <v>5.83</v>
      </c>
      <c r="BG207" s="37">
        <v>3.74</v>
      </c>
      <c r="BH207" s="40">
        <v>15.9</v>
      </c>
      <c r="BI207" s="40">
        <v>13.7</v>
      </c>
      <c r="BJ207" s="37">
        <v>47.2</v>
      </c>
      <c r="BK207" s="37">
        <v>24.8</v>
      </c>
      <c r="BL207" s="40">
        <v>81</v>
      </c>
      <c r="BM207" s="40">
        <v>66</v>
      </c>
      <c r="BN207" s="37">
        <v>27.2</v>
      </c>
      <c r="BO207" s="37">
        <v>36.700000000000003</v>
      </c>
      <c r="BP207" s="40">
        <v>33.6</v>
      </c>
      <c r="BQ207" s="40">
        <v>55.4</v>
      </c>
      <c r="BR207" s="37">
        <v>275</v>
      </c>
      <c r="BS207" s="37">
        <v>214</v>
      </c>
      <c r="BT207" s="40">
        <v>13.8</v>
      </c>
      <c r="BU207" s="40">
        <v>32.700000000000003</v>
      </c>
      <c r="BV207" s="37">
        <v>0</v>
      </c>
      <c r="BW207" s="37">
        <v>0</v>
      </c>
      <c r="BX207" s="40">
        <v>8.3000000000000007</v>
      </c>
      <c r="BY207" s="40">
        <v>0</v>
      </c>
      <c r="BZ207" s="37">
        <v>67.900000000000006</v>
      </c>
      <c r="CA207" s="37">
        <v>0</v>
      </c>
      <c r="CB207" s="111">
        <v>26.8</v>
      </c>
      <c r="CC207" s="111">
        <v>0</v>
      </c>
      <c r="CD207" s="37">
        <v>2.7</v>
      </c>
      <c r="CE207" s="37">
        <v>0</v>
      </c>
      <c r="CF207" s="111">
        <v>2.5</v>
      </c>
      <c r="CG207" s="111">
        <v>0</v>
      </c>
      <c r="CH207" s="37">
        <v>0.1</v>
      </c>
      <c r="CI207" s="37">
        <v>0</v>
      </c>
      <c r="CJ207" s="2" t="b">
        <f t="shared" si="2"/>
        <v>0</v>
      </c>
      <c r="CK207" s="24" t="b">
        <f t="shared" si="122"/>
        <v>1</v>
      </c>
      <c r="CL207" s="4">
        <v>69.510000000000005</v>
      </c>
      <c r="CM207" s="70">
        <v>83.55</v>
      </c>
      <c r="CN207" s="25">
        <v>182.6</v>
      </c>
      <c r="CO207" s="4">
        <v>51.94</v>
      </c>
      <c r="CP207" s="25">
        <v>56</v>
      </c>
      <c r="CQ207" s="25">
        <v>52</v>
      </c>
      <c r="CR207" s="70">
        <v>14.36</v>
      </c>
      <c r="CS207" s="29"/>
      <c r="CT207" s="29"/>
      <c r="CU207" s="29"/>
      <c r="CV207" s="29"/>
      <c r="CW207" s="29"/>
      <c r="CX207" s="29"/>
      <c r="CY207" s="85"/>
      <c r="CZ207" s="85"/>
      <c r="DA207" s="85"/>
      <c r="DB207" s="85"/>
    </row>
    <row r="208" spans="1:106" ht="15.75" customHeight="1">
      <c r="A208" s="144"/>
      <c r="B208" s="144"/>
      <c r="C208" s="150" t="s">
        <v>153</v>
      </c>
      <c r="D208" s="111">
        <v>28</v>
      </c>
      <c r="E208" s="111">
        <v>92</v>
      </c>
      <c r="F208" s="40">
        <v>0</v>
      </c>
      <c r="G208" s="17" t="s">
        <v>106</v>
      </c>
      <c r="H208" s="18" t="s">
        <v>110</v>
      </c>
      <c r="I208" s="19" t="s">
        <v>103</v>
      </c>
      <c r="J208" s="18" t="s">
        <v>132</v>
      </c>
      <c r="K208" s="19">
        <v>62.5</v>
      </c>
      <c r="L208" s="18">
        <v>37.5</v>
      </c>
      <c r="M208" s="125">
        <v>109</v>
      </c>
      <c r="N208" s="147">
        <v>3279</v>
      </c>
      <c r="O208" s="40">
        <v>0</v>
      </c>
      <c r="P208" s="40">
        <v>0</v>
      </c>
      <c r="Q208" s="37">
        <v>1.6</v>
      </c>
      <c r="R208" s="37">
        <v>2.1</v>
      </c>
      <c r="S208" s="40">
        <v>198</v>
      </c>
      <c r="T208" s="40">
        <v>662</v>
      </c>
      <c r="U208" s="128">
        <v>34</v>
      </c>
      <c r="V208" s="128">
        <v>96</v>
      </c>
      <c r="W208" s="129">
        <v>0</v>
      </c>
      <c r="X208" s="129">
        <v>0</v>
      </c>
      <c r="Y208" s="130">
        <v>0</v>
      </c>
      <c r="Z208" s="130">
        <v>0</v>
      </c>
      <c r="AA208" s="129">
        <v>0</v>
      </c>
      <c r="AB208" s="129">
        <v>0</v>
      </c>
      <c r="AC208" s="37">
        <v>5.3</v>
      </c>
      <c r="AD208" s="37">
        <v>7.9</v>
      </c>
      <c r="AE208" s="38">
        <v>123.6</v>
      </c>
      <c r="AF208" s="39">
        <v>123.6</v>
      </c>
      <c r="AG208" s="131">
        <v>40</v>
      </c>
      <c r="AH208" s="37">
        <v>53</v>
      </c>
      <c r="AI208" s="92">
        <v>0.8</v>
      </c>
      <c r="AJ208" s="9">
        <v>0.8</v>
      </c>
      <c r="AK208" s="92">
        <f t="shared" si="0"/>
        <v>0</v>
      </c>
      <c r="AL208" s="126">
        <v>4.5999999999999996</v>
      </c>
      <c r="AM208" s="37">
        <v>7.4</v>
      </c>
      <c r="AN208" s="40">
        <v>7.7</v>
      </c>
      <c r="AO208" s="40">
        <v>8.6</v>
      </c>
      <c r="AP208" s="40">
        <v>38</v>
      </c>
      <c r="AQ208" s="40">
        <v>10</v>
      </c>
      <c r="AR208" s="126">
        <v>10.1</v>
      </c>
      <c r="AS208" s="37">
        <v>0.2</v>
      </c>
      <c r="AT208" s="126">
        <v>4.8</v>
      </c>
      <c r="AU208" s="37">
        <v>5</v>
      </c>
      <c r="AV208" s="134">
        <v>89</v>
      </c>
      <c r="AW208" s="148">
        <v>101</v>
      </c>
      <c r="AX208" s="127">
        <v>144</v>
      </c>
      <c r="AY208" s="40">
        <v>141</v>
      </c>
      <c r="AZ208" s="126">
        <v>1.9</v>
      </c>
      <c r="BA208" s="37">
        <v>1.9</v>
      </c>
      <c r="BB208" s="127">
        <v>101</v>
      </c>
      <c r="BC208" s="40">
        <v>82</v>
      </c>
      <c r="BD208" s="23">
        <f t="shared" ref="BD208:BE208" si="210">1.86*(AX208+AT208)+1.15*(AV208/18)+(AG208/6)+14</f>
        <v>303.12077777777785</v>
      </c>
      <c r="BE208" s="23">
        <f t="shared" si="210"/>
        <v>300.8461111111111</v>
      </c>
      <c r="BF208" s="37">
        <v>4.7699999999999996</v>
      </c>
      <c r="BG208" s="37">
        <v>3.49</v>
      </c>
      <c r="BH208" s="40">
        <v>14.8</v>
      </c>
      <c r="BI208" s="40">
        <v>11.6</v>
      </c>
      <c r="BJ208" s="37">
        <v>44.3</v>
      </c>
      <c r="BK208" s="37">
        <v>32.4</v>
      </c>
      <c r="BL208" s="40">
        <v>93</v>
      </c>
      <c r="BM208" s="40">
        <v>93</v>
      </c>
      <c r="BN208" s="37">
        <v>31</v>
      </c>
      <c r="BO208" s="37">
        <v>33.4</v>
      </c>
      <c r="BP208" s="40">
        <v>33.4</v>
      </c>
      <c r="BQ208" s="40">
        <v>36</v>
      </c>
      <c r="BR208" s="37">
        <v>264</v>
      </c>
      <c r="BS208" s="37">
        <v>124</v>
      </c>
      <c r="BT208" s="40">
        <v>13.3</v>
      </c>
      <c r="BU208" s="40">
        <v>14.8</v>
      </c>
      <c r="BV208" s="37">
        <v>0</v>
      </c>
      <c r="BW208" s="37">
        <v>0</v>
      </c>
      <c r="BX208" s="40">
        <v>4.4000000000000004</v>
      </c>
      <c r="BY208" s="40">
        <v>0</v>
      </c>
      <c r="BZ208" s="37">
        <v>43.2</v>
      </c>
      <c r="CA208" s="37">
        <v>0</v>
      </c>
      <c r="CB208" s="111">
        <v>46.7</v>
      </c>
      <c r="CC208" s="111">
        <v>0</v>
      </c>
      <c r="CD208" s="37">
        <v>2.1</v>
      </c>
      <c r="CE208" s="37">
        <v>0</v>
      </c>
      <c r="CF208" s="111">
        <v>7.9</v>
      </c>
      <c r="CG208" s="111">
        <v>0</v>
      </c>
      <c r="CH208" s="37">
        <v>0.1</v>
      </c>
      <c r="CI208" s="37">
        <v>0</v>
      </c>
      <c r="CJ208" s="2" t="b">
        <f t="shared" si="2"/>
        <v>0</v>
      </c>
      <c r="CK208" s="24" t="b">
        <f t="shared" si="122"/>
        <v>1</v>
      </c>
      <c r="CL208" s="4">
        <v>80.319999999999993</v>
      </c>
      <c r="CM208" s="70">
        <v>92.55</v>
      </c>
      <c r="CN208" s="25">
        <v>183.2</v>
      </c>
      <c r="CO208" s="4">
        <v>45.83</v>
      </c>
      <c r="CP208" s="25">
        <v>58</v>
      </c>
      <c r="CQ208" s="25">
        <v>62</v>
      </c>
      <c r="CR208" s="70">
        <v>14.36</v>
      </c>
      <c r="CS208" s="185"/>
      <c r="CT208" s="62"/>
      <c r="CU208" s="186"/>
      <c r="CV208" s="186"/>
      <c r="CW208" s="187"/>
      <c r="CX208" s="187"/>
      <c r="CY208" s="188"/>
      <c r="CZ208" s="188"/>
      <c r="DA208" s="188"/>
      <c r="DB208" s="188"/>
    </row>
    <row r="209" spans="1:106" ht="15.75" customHeight="1">
      <c r="A209" s="144"/>
      <c r="B209" s="144"/>
      <c r="C209" s="150" t="s">
        <v>154</v>
      </c>
      <c r="D209" s="111">
        <v>26</v>
      </c>
      <c r="E209" s="111">
        <v>82</v>
      </c>
      <c r="F209" s="40">
        <v>0</v>
      </c>
      <c r="G209" s="17" t="s">
        <v>97</v>
      </c>
      <c r="H209" s="18" t="s">
        <v>98</v>
      </c>
      <c r="I209" s="19" t="s">
        <v>99</v>
      </c>
      <c r="J209" s="18" t="s">
        <v>134</v>
      </c>
      <c r="K209" s="19">
        <v>37.5</v>
      </c>
      <c r="L209" s="18">
        <v>62.5</v>
      </c>
      <c r="M209" s="125">
        <v>106</v>
      </c>
      <c r="N209" s="147">
        <v>7134</v>
      </c>
      <c r="O209" s="40">
        <v>0</v>
      </c>
      <c r="P209" s="40">
        <v>0</v>
      </c>
      <c r="Q209" s="37">
        <v>2.2999999999999998</v>
      </c>
      <c r="R209" s="37">
        <v>3.4</v>
      </c>
      <c r="S209" s="40">
        <v>194</v>
      </c>
      <c r="T209" s="40">
        <v>655</v>
      </c>
      <c r="U209" s="128">
        <v>37</v>
      </c>
      <c r="V209" s="128">
        <v>100</v>
      </c>
      <c r="W209" s="129">
        <v>0</v>
      </c>
      <c r="X209" s="129">
        <v>0</v>
      </c>
      <c r="Y209" s="130">
        <v>0</v>
      </c>
      <c r="Z209" s="130">
        <v>0</v>
      </c>
      <c r="AA209" s="129">
        <v>0</v>
      </c>
      <c r="AB209" s="129">
        <v>0</v>
      </c>
      <c r="AC209" s="37">
        <v>4.7</v>
      </c>
      <c r="AD209" s="37">
        <v>7.5</v>
      </c>
      <c r="AE209" s="38">
        <v>125.2</v>
      </c>
      <c r="AF209" s="39">
        <v>94.9</v>
      </c>
      <c r="AG209" s="131">
        <v>37</v>
      </c>
      <c r="AH209" s="37">
        <v>46</v>
      </c>
      <c r="AI209" s="92">
        <v>0.8</v>
      </c>
      <c r="AJ209" s="9">
        <v>1.1000000000000001</v>
      </c>
      <c r="AK209" s="92">
        <f t="shared" si="0"/>
        <v>0.30000000000000004</v>
      </c>
      <c r="AL209" s="126">
        <v>4.5</v>
      </c>
      <c r="AM209" s="37">
        <v>5.6</v>
      </c>
      <c r="AN209" s="40">
        <v>7.4</v>
      </c>
      <c r="AO209" s="40">
        <v>8.1999999999999993</v>
      </c>
      <c r="AP209" s="40">
        <v>49</v>
      </c>
      <c r="AQ209" s="40">
        <v>40</v>
      </c>
      <c r="AR209" s="126">
        <v>9.1999999999999993</v>
      </c>
      <c r="AS209" s="37">
        <v>9.4</v>
      </c>
      <c r="AT209" s="126">
        <v>4.0999999999999996</v>
      </c>
      <c r="AU209" s="37">
        <v>4.3</v>
      </c>
      <c r="AV209" s="134">
        <v>86</v>
      </c>
      <c r="AW209" s="148">
        <v>90</v>
      </c>
      <c r="AX209" s="127">
        <v>141</v>
      </c>
      <c r="AY209" s="40">
        <v>131</v>
      </c>
      <c r="AZ209" s="126">
        <v>1.9</v>
      </c>
      <c r="BA209" s="37">
        <v>1.8</v>
      </c>
      <c r="BB209" s="127">
        <v>99</v>
      </c>
      <c r="BC209" s="40">
        <v>79</v>
      </c>
      <c r="BD209" s="23">
        <f t="shared" ref="BD209:BE209" si="211">1.86*(AX209+AT209)+1.15*(AV209/18)+(AG209/6)+14</f>
        <v>295.54711111111118</v>
      </c>
      <c r="BE209" s="23">
        <f t="shared" si="211"/>
        <v>279.0746666666667</v>
      </c>
      <c r="BF209" s="37">
        <v>4.93</v>
      </c>
      <c r="BG209" s="37">
        <v>5.78</v>
      </c>
      <c r="BH209" s="40">
        <v>15.5</v>
      </c>
      <c r="BI209" s="40">
        <v>17.100000000000001</v>
      </c>
      <c r="BJ209" s="37">
        <v>46.2</v>
      </c>
      <c r="BK209" s="37">
        <v>56.8</v>
      </c>
      <c r="BL209" s="40">
        <v>94</v>
      </c>
      <c r="BM209" s="40">
        <v>98.3</v>
      </c>
      <c r="BN209" s="37">
        <v>31.5</v>
      </c>
      <c r="BO209" s="37">
        <v>29.6</v>
      </c>
      <c r="BP209" s="40">
        <v>33.5</v>
      </c>
      <c r="BQ209" s="40">
        <v>30.1</v>
      </c>
      <c r="BR209" s="37">
        <v>280</v>
      </c>
      <c r="BS209" s="37">
        <v>357</v>
      </c>
      <c r="BT209" s="40">
        <v>13.5</v>
      </c>
      <c r="BU209" s="40">
        <v>17.5</v>
      </c>
      <c r="BV209" s="37">
        <v>0</v>
      </c>
      <c r="BW209" s="37">
        <v>0</v>
      </c>
      <c r="BX209" s="40">
        <v>10.199999999999999</v>
      </c>
      <c r="BY209" s="40">
        <v>0</v>
      </c>
      <c r="BZ209" s="37">
        <v>61.9</v>
      </c>
      <c r="CA209" s="37">
        <v>0</v>
      </c>
      <c r="CB209" s="111">
        <v>32.6</v>
      </c>
      <c r="CC209" s="111">
        <v>0</v>
      </c>
      <c r="CD209" s="37">
        <v>2.4</v>
      </c>
      <c r="CE209" s="37">
        <v>0</v>
      </c>
      <c r="CF209" s="111">
        <v>3</v>
      </c>
      <c r="CG209" s="111">
        <v>0</v>
      </c>
      <c r="CH209" s="37">
        <v>0.1</v>
      </c>
      <c r="CI209" s="37">
        <v>0</v>
      </c>
      <c r="CJ209" s="2" t="b">
        <f t="shared" si="2"/>
        <v>1</v>
      </c>
      <c r="CK209" s="24" t="b">
        <f t="shared" si="122"/>
        <v>1</v>
      </c>
      <c r="CL209" s="4">
        <v>73.78</v>
      </c>
      <c r="CM209" s="70">
        <v>87.05</v>
      </c>
      <c r="CN209" s="25">
        <v>173.3</v>
      </c>
      <c r="CO209" s="4">
        <v>46.36</v>
      </c>
      <c r="CP209" s="25">
        <v>50</v>
      </c>
      <c r="CQ209" s="25">
        <v>46</v>
      </c>
      <c r="CR209" s="70">
        <v>17.04</v>
      </c>
      <c r="CS209" s="29"/>
      <c r="CT209" s="29"/>
      <c r="CU209" s="29"/>
      <c r="CV209" s="29"/>
      <c r="CW209" s="29"/>
      <c r="CX209" s="29"/>
      <c r="CY209" s="85"/>
      <c r="CZ209" s="85"/>
      <c r="DA209" s="85"/>
      <c r="DB209" s="85"/>
    </row>
    <row r="210" spans="1:106" ht="15.75" customHeight="1">
      <c r="A210" s="144"/>
      <c r="B210" s="144"/>
      <c r="C210" s="150" t="s">
        <v>155</v>
      </c>
      <c r="D210" s="111">
        <v>25</v>
      </c>
      <c r="E210" s="111">
        <v>68.7</v>
      </c>
      <c r="F210" s="40">
        <v>0</v>
      </c>
      <c r="G210" s="17" t="s">
        <v>102</v>
      </c>
      <c r="H210" s="18" t="s">
        <v>110</v>
      </c>
      <c r="I210" s="19" t="s">
        <v>99</v>
      </c>
      <c r="J210" s="18" t="s">
        <v>134</v>
      </c>
      <c r="K210" s="19">
        <v>75</v>
      </c>
      <c r="L210" s="18">
        <v>25</v>
      </c>
      <c r="M210" s="125">
        <v>345</v>
      </c>
      <c r="N210" s="147">
        <v>10820</v>
      </c>
      <c r="O210" s="40">
        <v>0</v>
      </c>
      <c r="P210" s="40">
        <v>0</v>
      </c>
      <c r="Q210" s="37">
        <v>1.3</v>
      </c>
      <c r="R210" s="37">
        <v>2.1</v>
      </c>
      <c r="S210" s="40">
        <v>180</v>
      </c>
      <c r="T210" s="40">
        <v>903</v>
      </c>
      <c r="U210" s="128">
        <v>35</v>
      </c>
      <c r="V210" s="128">
        <v>171</v>
      </c>
      <c r="W210" s="129">
        <v>0</v>
      </c>
      <c r="X210" s="129">
        <v>0</v>
      </c>
      <c r="Y210" s="130">
        <v>0</v>
      </c>
      <c r="Z210" s="130">
        <v>0</v>
      </c>
      <c r="AA210" s="129">
        <v>0</v>
      </c>
      <c r="AB210" s="129">
        <v>0</v>
      </c>
      <c r="AC210" s="37">
        <v>4.9000000000000004</v>
      </c>
      <c r="AD210" s="37">
        <v>139</v>
      </c>
      <c r="AE210" s="38">
        <v>121.6</v>
      </c>
      <c r="AF210" s="39">
        <v>95.5</v>
      </c>
      <c r="AG210" s="131">
        <v>31</v>
      </c>
      <c r="AH210" s="37">
        <v>58</v>
      </c>
      <c r="AI210" s="92">
        <v>0.9</v>
      </c>
      <c r="AJ210" s="9">
        <v>1.1000000000000001</v>
      </c>
      <c r="AK210" s="92">
        <f t="shared" si="0"/>
        <v>0.20000000000000007</v>
      </c>
      <c r="AL210" s="126">
        <v>5.0999999999999996</v>
      </c>
      <c r="AM210" s="37">
        <v>6.7</v>
      </c>
      <c r="AN210" s="40">
        <v>7.1</v>
      </c>
      <c r="AO210" s="40">
        <v>8.1999999999999993</v>
      </c>
      <c r="AP210" s="40">
        <v>85</v>
      </c>
      <c r="AQ210" s="40">
        <v>27</v>
      </c>
      <c r="AR210" s="126">
        <v>9.3000000000000007</v>
      </c>
      <c r="AS210" s="37">
        <v>9.6</v>
      </c>
      <c r="AT210" s="126">
        <v>4.3</v>
      </c>
      <c r="AU210" s="37">
        <v>4.9000000000000004</v>
      </c>
      <c r="AV210" s="148">
        <v>76</v>
      </c>
      <c r="AW210" s="148">
        <v>134</v>
      </c>
      <c r="AX210" s="127">
        <v>140</v>
      </c>
      <c r="AY210" s="40">
        <v>139</v>
      </c>
      <c r="AZ210" s="126">
        <v>1.8</v>
      </c>
      <c r="BA210" s="37">
        <v>2.2000000000000002</v>
      </c>
      <c r="BB210" s="127">
        <v>97</v>
      </c>
      <c r="BC210" s="40">
        <v>82</v>
      </c>
      <c r="BD210" s="23">
        <f t="shared" ref="BD210:BE210" si="212">1.86*(AX210+AT210)+1.15*(AV210/18)+(AG210/6)+14</f>
        <v>292.42022222222226</v>
      </c>
      <c r="BE210" s="23">
        <f t="shared" si="212"/>
        <v>299.88177777777781</v>
      </c>
      <c r="BF210" s="37">
        <v>5.18</v>
      </c>
      <c r="BG210" s="37">
        <v>0</v>
      </c>
      <c r="BH210" s="40">
        <v>15.5</v>
      </c>
      <c r="BI210" s="40">
        <v>0</v>
      </c>
      <c r="BJ210" s="37">
        <v>46.7</v>
      </c>
      <c r="BK210" s="37">
        <v>0</v>
      </c>
      <c r="BL210" s="40">
        <v>90</v>
      </c>
      <c r="BM210" s="40">
        <v>0</v>
      </c>
      <c r="BN210" s="37">
        <v>29.9</v>
      </c>
      <c r="BO210" s="37">
        <v>0</v>
      </c>
      <c r="BP210" s="40">
        <v>33.200000000000003</v>
      </c>
      <c r="BQ210" s="40">
        <v>0</v>
      </c>
      <c r="BR210" s="37">
        <v>198</v>
      </c>
      <c r="BS210" s="37">
        <v>0</v>
      </c>
      <c r="BT210" s="40">
        <v>15.3</v>
      </c>
      <c r="BU210" s="40">
        <v>0</v>
      </c>
      <c r="BV210" s="37">
        <v>0</v>
      </c>
      <c r="BW210" s="37">
        <v>0</v>
      </c>
      <c r="BX210" s="40">
        <v>7.8</v>
      </c>
      <c r="BY210" s="40">
        <v>0</v>
      </c>
      <c r="BZ210" s="37">
        <v>66.400000000000006</v>
      </c>
      <c r="CA210" s="37">
        <v>0</v>
      </c>
      <c r="CB210" s="111">
        <v>29.4</v>
      </c>
      <c r="CC210" s="111">
        <v>0</v>
      </c>
      <c r="CD210" s="37">
        <v>1.3</v>
      </c>
      <c r="CE210" s="37">
        <v>0</v>
      </c>
      <c r="CF210" s="111">
        <v>2.8</v>
      </c>
      <c r="CG210" s="111">
        <v>0</v>
      </c>
      <c r="CH210" s="37">
        <v>0.1</v>
      </c>
      <c r="CI210" s="37">
        <v>0</v>
      </c>
      <c r="CJ210" s="2" t="b">
        <f t="shared" si="2"/>
        <v>0</v>
      </c>
      <c r="CK210" s="24" t="b">
        <f t="shared" si="122"/>
        <v>1</v>
      </c>
      <c r="CL210" s="4">
        <v>63.63</v>
      </c>
      <c r="CM210" s="70">
        <v>71.05</v>
      </c>
      <c r="CN210" s="25">
        <v>172.4</v>
      </c>
      <c r="CO210" s="4">
        <v>56.66</v>
      </c>
      <c r="CP210" s="25">
        <v>58</v>
      </c>
      <c r="CQ210" s="25">
        <v>44</v>
      </c>
      <c r="CR210" s="70">
        <v>6</v>
      </c>
      <c r="CS210" s="62"/>
      <c r="CT210" s="62"/>
      <c r="CU210" s="62"/>
      <c r="CV210" s="62"/>
      <c r="CW210" s="62"/>
      <c r="CX210" s="62"/>
      <c r="CY210" s="85"/>
      <c r="CZ210" s="85"/>
      <c r="DA210" s="85"/>
      <c r="DB210" s="85"/>
    </row>
    <row r="211" spans="1:106" ht="15.75" customHeight="1">
      <c r="A211" s="144" t="s">
        <v>157</v>
      </c>
      <c r="B211" s="144"/>
      <c r="C211" s="150" t="s">
        <v>156</v>
      </c>
      <c r="D211" s="111">
        <v>25</v>
      </c>
      <c r="E211" s="111">
        <v>0</v>
      </c>
      <c r="F211" s="40">
        <v>0</v>
      </c>
      <c r="G211" s="17" t="s">
        <v>102</v>
      </c>
      <c r="H211" s="18" t="s">
        <v>98</v>
      </c>
      <c r="I211" s="19" t="s">
        <v>99</v>
      </c>
      <c r="J211" s="18" t="s">
        <v>132</v>
      </c>
      <c r="K211" s="19">
        <v>75</v>
      </c>
      <c r="L211" s="18">
        <v>25</v>
      </c>
      <c r="M211" s="125">
        <v>134</v>
      </c>
      <c r="N211" s="147">
        <v>11501</v>
      </c>
      <c r="O211" s="40">
        <v>0</v>
      </c>
      <c r="P211" s="40">
        <v>0</v>
      </c>
      <c r="Q211" s="37">
        <v>1.8</v>
      </c>
      <c r="R211" s="37">
        <v>0</v>
      </c>
      <c r="S211" s="40">
        <v>164</v>
      </c>
      <c r="T211" s="40">
        <v>663</v>
      </c>
      <c r="U211" s="128">
        <v>25</v>
      </c>
      <c r="V211" s="128">
        <v>178</v>
      </c>
      <c r="W211" s="129">
        <v>0</v>
      </c>
      <c r="X211" s="129">
        <v>0</v>
      </c>
      <c r="Y211" s="130">
        <v>0</v>
      </c>
      <c r="Z211" s="130">
        <v>0</v>
      </c>
      <c r="AA211" s="129">
        <v>0</v>
      </c>
      <c r="AB211" s="129">
        <v>0</v>
      </c>
      <c r="AC211" s="37">
        <v>4.8</v>
      </c>
      <c r="AD211" s="37">
        <v>9.8000000000000007</v>
      </c>
      <c r="AE211" s="71">
        <v>107.1</v>
      </c>
      <c r="AF211" s="72">
        <v>78.2</v>
      </c>
      <c r="AG211" s="131">
        <v>34</v>
      </c>
      <c r="AH211" s="37">
        <v>71</v>
      </c>
      <c r="AI211" s="92">
        <v>1</v>
      </c>
      <c r="AJ211" s="9">
        <v>1.3</v>
      </c>
      <c r="AK211" s="92">
        <f t="shared" si="0"/>
        <v>0.30000000000000004</v>
      </c>
      <c r="AL211" s="126">
        <v>5.0999999999999996</v>
      </c>
      <c r="AM211" s="37">
        <v>5.5</v>
      </c>
      <c r="AN211" s="40">
        <v>7.5</v>
      </c>
      <c r="AO211" s="40">
        <v>8.4</v>
      </c>
      <c r="AP211" s="40">
        <v>42</v>
      </c>
      <c r="AQ211" s="40">
        <v>10</v>
      </c>
      <c r="AR211" s="126">
        <v>9.6</v>
      </c>
      <c r="AS211" s="37">
        <v>8.9</v>
      </c>
      <c r="AT211" s="126">
        <v>4.0999999999999996</v>
      </c>
      <c r="AU211" s="37">
        <v>4.9000000000000004</v>
      </c>
      <c r="AV211" s="148">
        <v>85</v>
      </c>
      <c r="AW211" s="148">
        <v>68</v>
      </c>
      <c r="AX211" s="127">
        <v>143</v>
      </c>
      <c r="AY211" s="40">
        <v>140</v>
      </c>
      <c r="AZ211" s="126">
        <v>1.8</v>
      </c>
      <c r="BA211" s="37">
        <v>2.6</v>
      </c>
      <c r="BB211" s="127">
        <v>98</v>
      </c>
      <c r="BC211" s="40">
        <v>83</v>
      </c>
      <c r="BD211" s="23">
        <f t="shared" ref="BD211:BE211" si="213">1.86*(AX211+AT211)+1.15*(AV211/18)+(AG211/6)+14</f>
        <v>298.70322222222222</v>
      </c>
      <c r="BE211" s="23">
        <f t="shared" si="213"/>
        <v>299.69177777777776</v>
      </c>
      <c r="BF211" s="37">
        <v>5.47</v>
      </c>
      <c r="BG211" s="37">
        <v>0</v>
      </c>
      <c r="BH211" s="40">
        <v>15.3</v>
      </c>
      <c r="BI211" s="40">
        <v>0</v>
      </c>
      <c r="BJ211" s="37">
        <v>46.1</v>
      </c>
      <c r="BK211" s="37">
        <v>0</v>
      </c>
      <c r="BL211" s="40">
        <v>84</v>
      </c>
      <c r="BM211" s="40">
        <v>0</v>
      </c>
      <c r="BN211" s="37">
        <v>28</v>
      </c>
      <c r="BO211" s="37">
        <v>0</v>
      </c>
      <c r="BP211" s="40">
        <v>33.200000000000003</v>
      </c>
      <c r="BQ211" s="40">
        <v>0</v>
      </c>
      <c r="BR211" s="37">
        <v>267</v>
      </c>
      <c r="BS211" s="37">
        <v>0</v>
      </c>
      <c r="BT211" s="40">
        <v>14.5</v>
      </c>
      <c r="BU211" s="40">
        <v>0</v>
      </c>
      <c r="BV211" s="37">
        <v>0</v>
      </c>
      <c r="BW211" s="37">
        <v>0</v>
      </c>
      <c r="BX211" s="40">
        <v>6.1</v>
      </c>
      <c r="BY211" s="40">
        <v>0</v>
      </c>
      <c r="BZ211" s="37">
        <v>65</v>
      </c>
      <c r="CA211" s="37">
        <v>0</v>
      </c>
      <c r="CB211" s="111">
        <v>30.3</v>
      </c>
      <c r="CC211" s="111">
        <v>0</v>
      </c>
      <c r="CD211" s="37">
        <v>2.4</v>
      </c>
      <c r="CE211" s="37">
        <v>0</v>
      </c>
      <c r="CF211" s="111">
        <v>2.2000000000000002</v>
      </c>
      <c r="CG211" s="111">
        <v>0</v>
      </c>
      <c r="CH211" s="37">
        <v>0.1</v>
      </c>
      <c r="CI211" s="37">
        <v>0</v>
      </c>
      <c r="CJ211" s="2" t="b">
        <f t="shared" si="2"/>
        <v>1</v>
      </c>
      <c r="CK211" s="24" t="b">
        <f t="shared" si="122"/>
        <v>1</v>
      </c>
      <c r="CL211" s="4">
        <v>70.37</v>
      </c>
      <c r="CM211" s="70">
        <v>78.2</v>
      </c>
      <c r="CN211" s="25">
        <v>182.1</v>
      </c>
      <c r="CO211" s="4">
        <v>51.94</v>
      </c>
      <c r="CP211" s="25">
        <v>62</v>
      </c>
      <c r="CQ211" s="25">
        <v>65</v>
      </c>
      <c r="CR211" s="70">
        <v>7.67</v>
      </c>
      <c r="CS211" s="62"/>
      <c r="CT211" s="62"/>
      <c r="CU211" s="62"/>
      <c r="CV211" s="62"/>
      <c r="CW211" s="62"/>
      <c r="CX211" s="62"/>
      <c r="CY211" s="85"/>
      <c r="CZ211" s="189"/>
      <c r="DA211" s="189"/>
      <c r="DB211" s="189"/>
    </row>
    <row r="212" spans="1:106" ht="15.75" customHeight="1">
      <c r="A212" s="190">
        <v>2017</v>
      </c>
      <c r="B212" s="190" t="s">
        <v>432</v>
      </c>
      <c r="C212" s="191" t="s">
        <v>158</v>
      </c>
      <c r="D212" s="111">
        <v>30</v>
      </c>
      <c r="E212" s="40">
        <v>73</v>
      </c>
      <c r="F212" s="140">
        <v>1</v>
      </c>
      <c r="G212" s="34" t="s">
        <v>106</v>
      </c>
      <c r="H212" s="35" t="s">
        <v>107</v>
      </c>
      <c r="I212" s="36" t="s">
        <v>111</v>
      </c>
      <c r="J212" s="35" t="s">
        <v>134</v>
      </c>
      <c r="K212" s="36">
        <v>50</v>
      </c>
      <c r="L212" s="35">
        <v>50</v>
      </c>
      <c r="M212" s="147">
        <v>995</v>
      </c>
      <c r="N212" s="147">
        <v>6454</v>
      </c>
      <c r="O212" s="40">
        <v>26</v>
      </c>
      <c r="P212" s="40">
        <v>55</v>
      </c>
      <c r="Q212" s="37">
        <v>0</v>
      </c>
      <c r="R212" s="37">
        <v>0</v>
      </c>
      <c r="S212" s="40">
        <v>619</v>
      </c>
      <c r="T212" s="40">
        <v>1023</v>
      </c>
      <c r="U212" s="109">
        <v>64</v>
      </c>
      <c r="V212" s="109">
        <v>116</v>
      </c>
      <c r="W212" s="140">
        <v>4.7</v>
      </c>
      <c r="X212" s="140">
        <v>4.5999999999999996</v>
      </c>
      <c r="Y212" s="109">
        <v>80</v>
      </c>
      <c r="Z212" s="109">
        <v>84</v>
      </c>
      <c r="AA212" s="140">
        <v>11</v>
      </c>
      <c r="AB212" s="140">
        <v>12</v>
      </c>
      <c r="AC212" s="37">
        <v>0</v>
      </c>
      <c r="AD212" s="37">
        <v>0</v>
      </c>
      <c r="AE212" s="102">
        <v>122.1</v>
      </c>
      <c r="AF212" s="102">
        <v>117.8</v>
      </c>
      <c r="AG212" s="37">
        <v>36</v>
      </c>
      <c r="AH212" s="37">
        <v>67</v>
      </c>
      <c r="AI212" s="9">
        <v>0.8</v>
      </c>
      <c r="AJ212" s="9">
        <v>0.9</v>
      </c>
      <c r="AK212" s="9">
        <f t="shared" si="0"/>
        <v>9.9999999999999978E-2</v>
      </c>
      <c r="AL212" s="37">
        <v>3.4</v>
      </c>
      <c r="AM212" s="37">
        <v>3.6</v>
      </c>
      <c r="AN212" s="40">
        <v>7.4</v>
      </c>
      <c r="AO212" s="40">
        <v>7.6</v>
      </c>
      <c r="AP212" s="40">
        <v>0</v>
      </c>
      <c r="AQ212" s="40">
        <v>0</v>
      </c>
      <c r="AR212" s="37">
        <v>10.1</v>
      </c>
      <c r="AS212" s="37">
        <v>9.6999999999999993</v>
      </c>
      <c r="AT212" s="37">
        <v>5.4</v>
      </c>
      <c r="AU212" s="37">
        <v>0</v>
      </c>
      <c r="AV212" s="148">
        <v>91</v>
      </c>
      <c r="AW212" s="148">
        <v>79</v>
      </c>
      <c r="AX212" s="140">
        <v>141</v>
      </c>
      <c r="AY212" s="140">
        <v>137</v>
      </c>
      <c r="AZ212" s="37">
        <v>0</v>
      </c>
      <c r="BA212" s="37">
        <v>0</v>
      </c>
      <c r="BB212" s="40">
        <v>0</v>
      </c>
      <c r="BC212" s="40">
        <v>0</v>
      </c>
      <c r="BD212" s="23">
        <f t="shared" ref="BD212:BE212" si="214">1.86*(AX212+AT212)+1.15*(AV212/18)+(AG212/6)+14</f>
        <v>298.1178888888889</v>
      </c>
      <c r="BE212" s="23">
        <f t="shared" si="214"/>
        <v>285.03388888888895</v>
      </c>
      <c r="BF212" s="37">
        <v>5.23</v>
      </c>
      <c r="BG212" s="37">
        <v>4.87</v>
      </c>
      <c r="BH212" s="140">
        <v>14.8</v>
      </c>
      <c r="BI212" s="140">
        <v>14.1</v>
      </c>
      <c r="BJ212" s="37">
        <v>48.7</v>
      </c>
      <c r="BK212" s="37">
        <v>45.4</v>
      </c>
      <c r="BL212" s="140">
        <v>93.1</v>
      </c>
      <c r="BM212" s="140">
        <v>93.2</v>
      </c>
      <c r="BN212" s="37">
        <v>28.3</v>
      </c>
      <c r="BO212" s="37">
        <v>29</v>
      </c>
      <c r="BP212" s="140">
        <v>30.4</v>
      </c>
      <c r="BQ212" s="140">
        <v>31.1</v>
      </c>
      <c r="BR212" s="37">
        <v>272</v>
      </c>
      <c r="BS212" s="37">
        <v>329</v>
      </c>
      <c r="BT212" s="140">
        <v>12.4</v>
      </c>
      <c r="BU212" s="140">
        <v>12.6</v>
      </c>
      <c r="BV212" s="181">
        <v>0</v>
      </c>
      <c r="BW212" s="181">
        <v>0</v>
      </c>
      <c r="BX212" s="140">
        <v>4.8099999999999996</v>
      </c>
      <c r="BY212" s="40">
        <v>9.8800000000000008</v>
      </c>
      <c r="BZ212" s="37">
        <v>58</v>
      </c>
      <c r="CA212" s="37">
        <v>64.2</v>
      </c>
      <c r="CB212" s="140">
        <v>29.1</v>
      </c>
      <c r="CC212" s="140">
        <v>25.4</v>
      </c>
      <c r="CD212" s="37">
        <v>9.6</v>
      </c>
      <c r="CE212" s="37">
        <v>8.6</v>
      </c>
      <c r="CF212" s="140">
        <v>2.5</v>
      </c>
      <c r="CG212" s="140">
        <v>1.4</v>
      </c>
      <c r="CH212" s="37">
        <v>0.8</v>
      </c>
      <c r="CI212" s="37">
        <v>0.4</v>
      </c>
      <c r="CJ212" s="2" t="b">
        <f t="shared" si="2"/>
        <v>0</v>
      </c>
      <c r="CK212" s="24" t="b">
        <f t="shared" si="122"/>
        <v>1</v>
      </c>
      <c r="CL212" s="4">
        <v>66.36</v>
      </c>
      <c r="CM212" s="25">
        <v>72.599999999999994</v>
      </c>
      <c r="CN212" s="25">
        <v>180</v>
      </c>
      <c r="CO212" s="4">
        <v>52.5</v>
      </c>
      <c r="CP212" s="25">
        <v>45</v>
      </c>
      <c r="CQ212" s="25">
        <v>42</v>
      </c>
      <c r="CR212" s="26">
        <v>8.59</v>
      </c>
      <c r="CS212" s="192"/>
      <c r="CT212" s="192"/>
      <c r="CU212" s="192"/>
      <c r="CV212" s="192"/>
      <c r="CW212" s="192"/>
      <c r="CX212" s="192"/>
      <c r="CY212" s="193"/>
      <c r="CZ212" s="189"/>
      <c r="DA212" s="189"/>
      <c r="DB212" s="189"/>
    </row>
    <row r="213" spans="1:106" ht="15.75" customHeight="1">
      <c r="A213" s="190">
        <v>2017</v>
      </c>
      <c r="B213" s="190" t="s">
        <v>432</v>
      </c>
      <c r="C213" s="191" t="s">
        <v>159</v>
      </c>
      <c r="D213" s="140">
        <v>29</v>
      </c>
      <c r="E213" s="40">
        <v>70</v>
      </c>
      <c r="F213" s="140">
        <v>2</v>
      </c>
      <c r="G213" s="36" t="s">
        <v>106</v>
      </c>
      <c r="H213" s="194" t="s">
        <v>98</v>
      </c>
      <c r="I213" s="195" t="s">
        <v>111</v>
      </c>
      <c r="J213" s="194" t="s">
        <v>134</v>
      </c>
      <c r="K213" s="196">
        <v>62.5</v>
      </c>
      <c r="L213" s="194">
        <v>37.5</v>
      </c>
      <c r="M213" s="147">
        <v>281</v>
      </c>
      <c r="N213" s="147">
        <v>766</v>
      </c>
      <c r="O213" s="40">
        <v>16</v>
      </c>
      <c r="P213" s="40">
        <v>35</v>
      </c>
      <c r="Q213" s="37">
        <v>0</v>
      </c>
      <c r="R213" s="37">
        <v>0</v>
      </c>
      <c r="S213" s="40">
        <v>626</v>
      </c>
      <c r="T213" s="40">
        <v>774</v>
      </c>
      <c r="U213" s="109">
        <v>56</v>
      </c>
      <c r="V213" s="109">
        <v>65</v>
      </c>
      <c r="W213" s="140">
        <v>4.5</v>
      </c>
      <c r="X213" s="140">
        <v>4.7</v>
      </c>
      <c r="Y213" s="109">
        <v>60</v>
      </c>
      <c r="Z213" s="109">
        <v>65</v>
      </c>
      <c r="AA213" s="140">
        <v>17</v>
      </c>
      <c r="AB213" s="140">
        <v>12</v>
      </c>
      <c r="AC213" s="37">
        <v>0</v>
      </c>
      <c r="AD213" s="37">
        <v>0</v>
      </c>
      <c r="AE213" s="102">
        <v>118.6</v>
      </c>
      <c r="AF213" s="102">
        <v>118.6</v>
      </c>
      <c r="AG213" s="37">
        <v>40</v>
      </c>
      <c r="AH213" s="37">
        <v>54</v>
      </c>
      <c r="AI213" s="9">
        <v>0.9</v>
      </c>
      <c r="AJ213" s="9">
        <v>0.9</v>
      </c>
      <c r="AK213" s="9">
        <f t="shared" si="0"/>
        <v>0</v>
      </c>
      <c r="AL213" s="37">
        <v>3.8</v>
      </c>
      <c r="AM213" s="37">
        <v>4.2</v>
      </c>
      <c r="AN213" s="40">
        <v>6.7</v>
      </c>
      <c r="AO213" s="40">
        <v>7.4</v>
      </c>
      <c r="AP213" s="40">
        <v>0</v>
      </c>
      <c r="AQ213" s="40">
        <v>0</v>
      </c>
      <c r="AR213" s="37">
        <v>9.9</v>
      </c>
      <c r="AS213" s="37">
        <v>9.9</v>
      </c>
      <c r="AT213" s="37">
        <v>5.2</v>
      </c>
      <c r="AU213" s="37">
        <v>5.0999999999999996</v>
      </c>
      <c r="AV213" s="148">
        <v>91</v>
      </c>
      <c r="AW213" s="148">
        <v>79</v>
      </c>
      <c r="AX213" s="140">
        <v>141</v>
      </c>
      <c r="AY213" s="140">
        <v>137</v>
      </c>
      <c r="AZ213" s="37">
        <v>0</v>
      </c>
      <c r="BA213" s="37">
        <v>0</v>
      </c>
      <c r="BB213" s="40">
        <v>0</v>
      </c>
      <c r="BC213" s="40">
        <v>0</v>
      </c>
      <c r="BD213" s="23">
        <f t="shared" ref="BD213:BE213" si="215">1.86*(AX213+AT213)+1.15*(AV213/18)+(AG213/6)+14</f>
        <v>298.41255555555557</v>
      </c>
      <c r="BE213" s="23">
        <f t="shared" si="215"/>
        <v>292.3532222222222</v>
      </c>
      <c r="BF213" s="37">
        <v>5.14</v>
      </c>
      <c r="BG213" s="37">
        <v>5.09</v>
      </c>
      <c r="BH213" s="140">
        <v>15</v>
      </c>
      <c r="BI213" s="140">
        <v>15</v>
      </c>
      <c r="BJ213" s="37">
        <v>44.7</v>
      </c>
      <c r="BK213" s="37">
        <v>44.3</v>
      </c>
      <c r="BL213" s="140">
        <v>87</v>
      </c>
      <c r="BM213" s="140">
        <v>87</v>
      </c>
      <c r="BN213" s="37">
        <v>29.2</v>
      </c>
      <c r="BO213" s="37">
        <v>29.5</v>
      </c>
      <c r="BP213" s="140">
        <v>33.6</v>
      </c>
      <c r="BQ213" s="140">
        <v>33.9</v>
      </c>
      <c r="BR213" s="37">
        <v>165</v>
      </c>
      <c r="BS213" s="37">
        <v>192</v>
      </c>
      <c r="BT213" s="140">
        <v>12.7</v>
      </c>
      <c r="BU213" s="140">
        <v>12.9</v>
      </c>
      <c r="BV213" s="181">
        <v>0</v>
      </c>
      <c r="BW213" s="181">
        <v>0</v>
      </c>
      <c r="BX213" s="140">
        <v>6.51</v>
      </c>
      <c r="BY213" s="40">
        <v>6.41</v>
      </c>
      <c r="BZ213" s="37">
        <v>46.6</v>
      </c>
      <c r="CA213" s="37">
        <v>41.8</v>
      </c>
      <c r="CB213" s="140">
        <v>34.700000000000003</v>
      </c>
      <c r="CC213" s="140">
        <v>31.4</v>
      </c>
      <c r="CD213" s="37">
        <v>7.2</v>
      </c>
      <c r="CE213" s="37">
        <v>9.5</v>
      </c>
      <c r="CF213" s="140">
        <v>10.9</v>
      </c>
      <c r="CG213" s="140">
        <v>17</v>
      </c>
      <c r="CH213" s="37">
        <v>0.6</v>
      </c>
      <c r="CI213" s="37">
        <v>0.3</v>
      </c>
      <c r="CJ213" s="2" t="b">
        <f t="shared" si="2"/>
        <v>0</v>
      </c>
      <c r="CK213" s="24" t="b">
        <f t="shared" si="122"/>
        <v>0</v>
      </c>
      <c r="CL213" s="9">
        <v>0</v>
      </c>
      <c r="CM213" s="9">
        <v>0</v>
      </c>
      <c r="CN213" s="9">
        <v>0</v>
      </c>
      <c r="CO213" s="9">
        <v>0</v>
      </c>
      <c r="CP213" s="9">
        <v>0</v>
      </c>
      <c r="CQ213" s="9">
        <v>0</v>
      </c>
      <c r="CR213" s="9">
        <v>0</v>
      </c>
      <c r="CS213" s="192"/>
      <c r="CT213" s="192"/>
      <c r="CU213" s="192"/>
      <c r="CV213" s="192"/>
      <c r="CW213" s="192"/>
      <c r="CX213" s="192"/>
      <c r="CY213" s="197"/>
      <c r="CZ213" s="189"/>
      <c r="DA213" s="189"/>
      <c r="DB213" s="189"/>
    </row>
    <row r="214" spans="1:106" ht="15.75" customHeight="1">
      <c r="A214" s="190">
        <v>2017</v>
      </c>
      <c r="B214" s="190" t="s">
        <v>432</v>
      </c>
      <c r="C214" s="191" t="s">
        <v>160</v>
      </c>
      <c r="D214" s="140">
        <v>28</v>
      </c>
      <c r="E214" s="40">
        <v>0</v>
      </c>
      <c r="F214" s="140">
        <v>1</v>
      </c>
      <c r="G214" s="34" t="s">
        <v>106</v>
      </c>
      <c r="H214" s="35" t="s">
        <v>110</v>
      </c>
      <c r="I214" s="36" t="s">
        <v>111</v>
      </c>
      <c r="J214" s="35" t="s">
        <v>161</v>
      </c>
      <c r="K214" s="19">
        <v>62.5</v>
      </c>
      <c r="L214" s="35">
        <v>37.5</v>
      </c>
      <c r="M214" s="147">
        <v>903</v>
      </c>
      <c r="N214" s="147">
        <v>1287</v>
      </c>
      <c r="O214" s="40">
        <v>31</v>
      </c>
      <c r="P214" s="40">
        <v>28</v>
      </c>
      <c r="Q214" s="37">
        <v>0</v>
      </c>
      <c r="R214" s="37">
        <v>0</v>
      </c>
      <c r="S214" s="40">
        <v>780</v>
      </c>
      <c r="T214" s="40">
        <v>488</v>
      </c>
      <c r="U214" s="109">
        <v>70</v>
      </c>
      <c r="V214" s="109">
        <v>41</v>
      </c>
      <c r="W214" s="140">
        <v>4.4000000000000004</v>
      </c>
      <c r="X214" s="140">
        <v>2.1</v>
      </c>
      <c r="Y214" s="109">
        <v>97</v>
      </c>
      <c r="Z214" s="109">
        <v>63</v>
      </c>
      <c r="AA214" s="140">
        <v>61</v>
      </c>
      <c r="AB214" s="140">
        <v>30</v>
      </c>
      <c r="AC214" s="37">
        <v>0</v>
      </c>
      <c r="AD214" s="37">
        <v>0</v>
      </c>
      <c r="AE214" s="102">
        <v>105.1</v>
      </c>
      <c r="AF214" s="102">
        <v>134.80000000000001</v>
      </c>
      <c r="AG214" s="37">
        <v>27</v>
      </c>
      <c r="AH214" s="37">
        <v>20</v>
      </c>
      <c r="AI214" s="9">
        <v>1</v>
      </c>
      <c r="AJ214" s="9">
        <v>0.6</v>
      </c>
      <c r="AK214" s="9">
        <f t="shared" si="0"/>
        <v>0</v>
      </c>
      <c r="AL214" s="37">
        <v>3</v>
      </c>
      <c r="AM214" s="37">
        <v>2.6</v>
      </c>
      <c r="AN214" s="40">
        <v>7.3</v>
      </c>
      <c r="AO214" s="40">
        <v>4.0999999999999996</v>
      </c>
      <c r="AP214" s="40">
        <v>0</v>
      </c>
      <c r="AQ214" s="40">
        <v>0</v>
      </c>
      <c r="AR214" s="37">
        <v>9.6999999999999993</v>
      </c>
      <c r="AS214" s="37">
        <v>5.5</v>
      </c>
      <c r="AT214" s="37">
        <v>4.9000000000000004</v>
      </c>
      <c r="AU214" s="37">
        <v>2.6</v>
      </c>
      <c r="AV214" s="148">
        <v>99</v>
      </c>
      <c r="AW214" s="148">
        <v>30</v>
      </c>
      <c r="AX214" s="140">
        <v>140</v>
      </c>
      <c r="AY214" s="140">
        <v>79</v>
      </c>
      <c r="AZ214" s="37">
        <v>0</v>
      </c>
      <c r="BA214" s="37">
        <v>0</v>
      </c>
      <c r="BB214" s="40">
        <v>0</v>
      </c>
      <c r="BC214" s="40">
        <v>0</v>
      </c>
      <c r="BD214" s="23">
        <f t="shared" ref="BD214:BE214" si="216">1.86*(AX214+AT214)+1.15*(AV214/18)+(AG214/6)+14</f>
        <v>294.339</v>
      </c>
      <c r="BE214" s="23">
        <f t="shared" si="216"/>
        <v>171.02600000000001</v>
      </c>
      <c r="BF214" s="37">
        <v>5.05</v>
      </c>
      <c r="BG214" s="37">
        <v>4.68</v>
      </c>
      <c r="BH214" s="140">
        <v>14.9</v>
      </c>
      <c r="BI214" s="140">
        <v>13.7</v>
      </c>
      <c r="BJ214" s="37">
        <v>45.2</v>
      </c>
      <c r="BK214" s="37">
        <v>41.9</v>
      </c>
      <c r="BL214" s="140">
        <v>89.5</v>
      </c>
      <c r="BM214" s="140">
        <v>89.5</v>
      </c>
      <c r="BN214" s="37">
        <v>29.5</v>
      </c>
      <c r="BO214" s="37">
        <v>29.3</v>
      </c>
      <c r="BP214" s="140">
        <v>33</v>
      </c>
      <c r="BQ214" s="140">
        <v>32.700000000000003</v>
      </c>
      <c r="BR214" s="37">
        <v>231</v>
      </c>
      <c r="BS214" s="37">
        <v>275</v>
      </c>
      <c r="BT214" s="140">
        <v>12.7</v>
      </c>
      <c r="BU214" s="140">
        <v>13.2</v>
      </c>
      <c r="BV214" s="181">
        <v>0</v>
      </c>
      <c r="BW214" s="181">
        <v>0</v>
      </c>
      <c r="BX214" s="140">
        <v>3.85</v>
      </c>
      <c r="BY214" s="40">
        <v>7.22</v>
      </c>
      <c r="BZ214" s="37">
        <v>56.3</v>
      </c>
      <c r="CA214" s="37">
        <v>57.2</v>
      </c>
      <c r="CB214" s="140">
        <v>27.3</v>
      </c>
      <c r="CC214" s="140">
        <v>25.9</v>
      </c>
      <c r="CD214" s="37">
        <v>9.1</v>
      </c>
      <c r="CE214" s="37">
        <v>13.7</v>
      </c>
      <c r="CF214" s="140">
        <v>6.5</v>
      </c>
      <c r="CG214" s="140">
        <v>2.1</v>
      </c>
      <c r="CH214" s="37">
        <v>0.8</v>
      </c>
      <c r="CI214" s="37">
        <v>1.1000000000000001</v>
      </c>
      <c r="CJ214" s="2" t="b">
        <f t="shared" si="2"/>
        <v>0</v>
      </c>
      <c r="CK214" s="24" t="b">
        <f t="shared" si="122"/>
        <v>1</v>
      </c>
      <c r="CL214" s="4">
        <v>69.239999999999995</v>
      </c>
      <c r="CM214" s="25">
        <v>73.5</v>
      </c>
      <c r="CN214" s="25">
        <v>177</v>
      </c>
      <c r="CO214" s="4">
        <v>53.28</v>
      </c>
      <c r="CP214" s="25">
        <v>52.5</v>
      </c>
      <c r="CQ214" s="25">
        <v>50</v>
      </c>
      <c r="CR214" s="26">
        <v>5.8</v>
      </c>
      <c r="CS214" s="62"/>
      <c r="CT214" s="62"/>
      <c r="CU214" s="62"/>
      <c r="CV214" s="62"/>
      <c r="CW214" s="62"/>
      <c r="CX214" s="62"/>
      <c r="CZ214" s="189"/>
      <c r="DA214" s="189"/>
      <c r="DB214" s="189"/>
    </row>
    <row r="215" spans="1:106" ht="15.75" customHeight="1">
      <c r="A215" s="190">
        <v>2017</v>
      </c>
      <c r="B215" s="190" t="s">
        <v>432</v>
      </c>
      <c r="C215" s="191" t="s">
        <v>162</v>
      </c>
      <c r="D215" s="111">
        <v>27</v>
      </c>
      <c r="E215" s="40">
        <v>0</v>
      </c>
      <c r="F215" s="140">
        <v>1</v>
      </c>
      <c r="G215" s="198" t="s">
        <v>112</v>
      </c>
      <c r="H215" s="199" t="s">
        <v>112</v>
      </c>
      <c r="I215" s="200" t="s">
        <v>112</v>
      </c>
      <c r="J215" s="199" t="s">
        <v>112</v>
      </c>
      <c r="K215" s="200" t="s">
        <v>112</v>
      </c>
      <c r="L215" s="200" t="s">
        <v>112</v>
      </c>
      <c r="M215" s="147">
        <v>548</v>
      </c>
      <c r="N215" s="147">
        <v>1361</v>
      </c>
      <c r="O215" s="40">
        <v>24</v>
      </c>
      <c r="P215" s="40">
        <v>33</v>
      </c>
      <c r="Q215" s="37">
        <v>0</v>
      </c>
      <c r="R215" s="37">
        <v>0</v>
      </c>
      <c r="S215" s="40">
        <v>528</v>
      </c>
      <c r="T215" s="40">
        <v>681</v>
      </c>
      <c r="U215" s="109">
        <v>55</v>
      </c>
      <c r="V215" s="109">
        <v>66</v>
      </c>
      <c r="W215" s="140">
        <v>4.7</v>
      </c>
      <c r="X215" s="140">
        <v>4.4000000000000004</v>
      </c>
      <c r="Y215" s="109">
        <v>46</v>
      </c>
      <c r="Z215" s="109">
        <v>51</v>
      </c>
      <c r="AA215" s="140">
        <v>32</v>
      </c>
      <c r="AB215" s="140">
        <v>35</v>
      </c>
      <c r="AC215" s="37">
        <v>0</v>
      </c>
      <c r="AD215" s="37">
        <v>0</v>
      </c>
      <c r="AE215" s="102">
        <v>105.8</v>
      </c>
      <c r="AF215" s="102">
        <v>105.8</v>
      </c>
      <c r="AG215" s="37">
        <v>28</v>
      </c>
      <c r="AH215" s="37">
        <v>39</v>
      </c>
      <c r="AI215" s="9">
        <v>1</v>
      </c>
      <c r="AJ215" s="9">
        <v>1</v>
      </c>
      <c r="AK215" s="9">
        <f t="shared" si="0"/>
        <v>0</v>
      </c>
      <c r="AL215" s="37">
        <v>3.8</v>
      </c>
      <c r="AM215" s="37">
        <v>4.0999999999999996</v>
      </c>
      <c r="AN215" s="40">
        <v>7.2</v>
      </c>
      <c r="AO215" s="40">
        <v>6.9</v>
      </c>
      <c r="AP215" s="40">
        <v>0</v>
      </c>
      <c r="AQ215" s="40">
        <v>0</v>
      </c>
      <c r="AR215" s="37">
        <v>10</v>
      </c>
      <c r="AS215" s="37">
        <v>9</v>
      </c>
      <c r="AT215" s="37">
        <v>4.5999999999999996</v>
      </c>
      <c r="AU215" s="37">
        <v>4</v>
      </c>
      <c r="AV215" s="148">
        <v>93</v>
      </c>
      <c r="AW215" s="148">
        <v>76</v>
      </c>
      <c r="AX215" s="140">
        <v>139</v>
      </c>
      <c r="AY215" s="140">
        <v>130</v>
      </c>
      <c r="AZ215" s="37">
        <v>0</v>
      </c>
      <c r="BA215" s="37">
        <v>0</v>
      </c>
      <c r="BB215" s="40">
        <v>0</v>
      </c>
      <c r="BC215" s="40">
        <v>0</v>
      </c>
      <c r="BD215" s="23">
        <f t="shared" ref="BD215:BE215" si="217">1.86*(AX215+AT215)+1.15*(AV215/18)+(AG215/6)+14</f>
        <v>291.70433333333335</v>
      </c>
      <c r="BE215" s="23">
        <f t="shared" si="217"/>
        <v>274.59555555555556</v>
      </c>
      <c r="BF215" s="37">
        <v>6.77</v>
      </c>
      <c r="BG215" s="37">
        <v>6.59</v>
      </c>
      <c r="BH215" s="140">
        <v>13.5</v>
      </c>
      <c r="BI215" s="140">
        <v>12.7</v>
      </c>
      <c r="BJ215" s="37">
        <v>40</v>
      </c>
      <c r="BK215" s="37">
        <v>38.799999999999997</v>
      </c>
      <c r="BL215" s="140">
        <v>59.1</v>
      </c>
      <c r="BM215" s="140">
        <v>58.9</v>
      </c>
      <c r="BN215" s="37">
        <v>19.899999999999999</v>
      </c>
      <c r="BO215" s="37">
        <v>19.3</v>
      </c>
      <c r="BP215" s="140">
        <v>33.799999999999997</v>
      </c>
      <c r="BQ215" s="140">
        <v>32.700000000000003</v>
      </c>
      <c r="BR215" s="37">
        <v>193</v>
      </c>
      <c r="BS215" s="37">
        <v>223</v>
      </c>
      <c r="BT215" s="140">
        <v>18.399999999999999</v>
      </c>
      <c r="BU215" s="140">
        <v>18.7</v>
      </c>
      <c r="BV215" s="181">
        <v>0</v>
      </c>
      <c r="BW215" s="181">
        <v>0</v>
      </c>
      <c r="BX215" s="140">
        <v>9.5299999999999994</v>
      </c>
      <c r="BY215" s="40">
        <v>10.199999999999999</v>
      </c>
      <c r="BZ215" s="37">
        <v>51.9</v>
      </c>
      <c r="CA215" s="37">
        <v>58.3</v>
      </c>
      <c r="CB215" s="140">
        <v>21</v>
      </c>
      <c r="CC215" s="140">
        <v>16.3</v>
      </c>
      <c r="CD215" s="37">
        <v>5.2</v>
      </c>
      <c r="CE215" s="37">
        <v>9.6</v>
      </c>
      <c r="CF215" s="140">
        <v>21.4</v>
      </c>
      <c r="CG215" s="140">
        <v>15.3</v>
      </c>
      <c r="CH215" s="37">
        <v>0.5</v>
      </c>
      <c r="CI215" s="37">
        <v>0.5</v>
      </c>
      <c r="CJ215" s="2" t="b">
        <f t="shared" si="2"/>
        <v>0</v>
      </c>
      <c r="CK215" s="24" t="b">
        <f t="shared" si="122"/>
        <v>1</v>
      </c>
      <c r="CL215" s="9">
        <v>0</v>
      </c>
      <c r="CM215" s="9">
        <v>0</v>
      </c>
      <c r="CN215" s="9">
        <v>0</v>
      </c>
      <c r="CO215" s="9">
        <v>0</v>
      </c>
      <c r="CP215" s="9">
        <v>0</v>
      </c>
      <c r="CQ215" s="9">
        <v>0</v>
      </c>
      <c r="CR215" s="9">
        <v>0</v>
      </c>
      <c r="CS215" s="62"/>
      <c r="CT215" s="62"/>
      <c r="CU215" s="62"/>
      <c r="CV215" s="62"/>
      <c r="CW215" s="62"/>
      <c r="CX215" s="62"/>
      <c r="CZ215" s="189"/>
      <c r="DA215" s="189"/>
      <c r="DB215" s="189"/>
    </row>
    <row r="216" spans="1:106" ht="15.75" customHeight="1">
      <c r="A216" s="190">
        <v>2017</v>
      </c>
      <c r="B216" s="190" t="s">
        <v>432</v>
      </c>
      <c r="C216" s="201">
        <v>3123</v>
      </c>
      <c r="D216" s="111">
        <v>27</v>
      </c>
      <c r="E216" s="40">
        <v>85</v>
      </c>
      <c r="F216" s="140">
        <v>1</v>
      </c>
      <c r="G216" s="34" t="s">
        <v>106</v>
      </c>
      <c r="H216" s="35" t="s">
        <v>110</v>
      </c>
      <c r="I216" s="36" t="s">
        <v>99</v>
      </c>
      <c r="J216" s="35" t="s">
        <v>132</v>
      </c>
      <c r="K216" s="36">
        <v>75</v>
      </c>
      <c r="L216" s="35">
        <v>25</v>
      </c>
      <c r="M216" s="147">
        <v>2144</v>
      </c>
      <c r="N216" s="147">
        <v>516</v>
      </c>
      <c r="O216" s="40">
        <v>31</v>
      </c>
      <c r="P216" s="40">
        <v>21</v>
      </c>
      <c r="Q216" s="37">
        <v>0</v>
      </c>
      <c r="R216" s="37">
        <v>0</v>
      </c>
      <c r="S216" s="40">
        <v>815</v>
      </c>
      <c r="T216" s="40">
        <v>775</v>
      </c>
      <c r="U216" s="109">
        <v>129</v>
      </c>
      <c r="V216" s="109">
        <v>43</v>
      </c>
      <c r="W216" s="140">
        <v>4.2</v>
      </c>
      <c r="X216" s="140">
        <v>4.5</v>
      </c>
      <c r="Y216" s="109">
        <v>73</v>
      </c>
      <c r="Z216" s="109">
        <v>67</v>
      </c>
      <c r="AA216" s="140">
        <v>22</v>
      </c>
      <c r="AB216" s="140">
        <v>21</v>
      </c>
      <c r="AC216" s="37">
        <v>0</v>
      </c>
      <c r="AD216" s="37">
        <v>0</v>
      </c>
      <c r="AE216" s="102">
        <v>120</v>
      </c>
      <c r="AF216" s="102">
        <v>120</v>
      </c>
      <c r="AG216" s="37">
        <v>29</v>
      </c>
      <c r="AH216" s="37">
        <v>30</v>
      </c>
      <c r="AI216" s="9">
        <v>0.9</v>
      </c>
      <c r="AJ216" s="9">
        <v>0.9</v>
      </c>
      <c r="AK216" s="9">
        <f t="shared" si="0"/>
        <v>0</v>
      </c>
      <c r="AL216" s="37">
        <v>3.6</v>
      </c>
      <c r="AM216" s="37">
        <v>4.4000000000000004</v>
      </c>
      <c r="AN216" s="40">
        <v>7.5</v>
      </c>
      <c r="AO216" s="40">
        <v>7.9</v>
      </c>
      <c r="AP216" s="40">
        <v>0</v>
      </c>
      <c r="AQ216" s="40">
        <v>0</v>
      </c>
      <c r="AR216" s="37">
        <v>9.4</v>
      </c>
      <c r="AS216" s="37">
        <v>9.1</v>
      </c>
      <c r="AT216" s="37">
        <v>4.5</v>
      </c>
      <c r="AU216" s="37">
        <v>4.5</v>
      </c>
      <c r="AV216" s="148">
        <v>93</v>
      </c>
      <c r="AW216" s="148">
        <v>89</v>
      </c>
      <c r="AX216" s="140">
        <v>139</v>
      </c>
      <c r="AY216" s="140">
        <v>133</v>
      </c>
      <c r="AZ216" s="37">
        <v>0</v>
      </c>
      <c r="BA216" s="37">
        <v>0</v>
      </c>
      <c r="BB216" s="40">
        <v>0</v>
      </c>
      <c r="BC216" s="40">
        <v>0</v>
      </c>
      <c r="BD216" s="23">
        <f t="shared" ref="BD216:BE216" si="218">1.86*(AX216+AT216)+1.15*(AV216/18)+(AG216/6)+14</f>
        <v>291.685</v>
      </c>
      <c r="BE216" s="23">
        <f t="shared" si="218"/>
        <v>280.43611111111113</v>
      </c>
      <c r="BF216" s="37">
        <v>4.8</v>
      </c>
      <c r="BG216" s="37">
        <v>4.76</v>
      </c>
      <c r="BH216" s="140">
        <v>12.6</v>
      </c>
      <c r="BI216" s="140">
        <v>12.5</v>
      </c>
      <c r="BJ216" s="37">
        <v>39.9</v>
      </c>
      <c r="BK216" s="37">
        <v>39.299999999999997</v>
      </c>
      <c r="BL216" s="140">
        <v>83.1</v>
      </c>
      <c r="BM216" s="140">
        <v>82.6</v>
      </c>
      <c r="BN216" s="37">
        <v>26.3</v>
      </c>
      <c r="BO216" s="37">
        <v>26.3</v>
      </c>
      <c r="BP216" s="140">
        <v>31.6</v>
      </c>
      <c r="BQ216" s="140">
        <v>31.8</v>
      </c>
      <c r="BR216" s="37">
        <v>289</v>
      </c>
      <c r="BS216" s="37">
        <v>326</v>
      </c>
      <c r="BT216" s="140">
        <v>12.8</v>
      </c>
      <c r="BU216" s="140">
        <v>13.5</v>
      </c>
      <c r="BV216" s="181">
        <v>0</v>
      </c>
      <c r="BW216" s="181">
        <v>0</v>
      </c>
      <c r="BX216" s="140">
        <v>5.39</v>
      </c>
      <c r="BY216" s="40">
        <v>8.77</v>
      </c>
      <c r="BZ216" s="37">
        <v>49.5</v>
      </c>
      <c r="CA216" s="37">
        <v>58.1</v>
      </c>
      <c r="CB216" s="140">
        <v>36.200000000000003</v>
      </c>
      <c r="CC216" s="140">
        <v>28.7</v>
      </c>
      <c r="CD216" s="37">
        <v>8.5</v>
      </c>
      <c r="CE216" s="37">
        <v>9.5</v>
      </c>
      <c r="CF216" s="140">
        <v>5.2</v>
      </c>
      <c r="CG216" s="140">
        <v>3.4</v>
      </c>
      <c r="CH216" s="37">
        <v>0.6</v>
      </c>
      <c r="CI216" s="37">
        <v>0.3</v>
      </c>
      <c r="CJ216" s="2" t="b">
        <f t="shared" si="2"/>
        <v>0</v>
      </c>
      <c r="CK216" s="24" t="b">
        <f t="shared" si="122"/>
        <v>1</v>
      </c>
      <c r="CL216" s="4">
        <v>74.05</v>
      </c>
      <c r="CM216" s="25">
        <v>89.6</v>
      </c>
      <c r="CN216" s="25">
        <v>176</v>
      </c>
      <c r="CO216" s="4">
        <v>45.45</v>
      </c>
      <c r="CP216" s="25">
        <v>46.5</v>
      </c>
      <c r="CQ216" s="25">
        <v>42</v>
      </c>
      <c r="CR216" s="26">
        <v>17.36</v>
      </c>
      <c r="CS216" s="62"/>
      <c r="CT216" s="62"/>
      <c r="CU216" s="62"/>
      <c r="CV216" s="62"/>
      <c r="CW216" s="62"/>
      <c r="CX216" s="62"/>
      <c r="CZ216" s="189"/>
      <c r="DA216" s="189"/>
      <c r="DB216" s="189"/>
    </row>
    <row r="217" spans="1:106" ht="15.75" customHeight="1">
      <c r="A217" s="190">
        <v>2017</v>
      </c>
      <c r="B217" s="190" t="s">
        <v>432</v>
      </c>
      <c r="C217" s="191" t="s">
        <v>163</v>
      </c>
      <c r="D217" s="140">
        <v>29</v>
      </c>
      <c r="E217" s="40">
        <v>71</v>
      </c>
      <c r="F217" s="140">
        <v>1</v>
      </c>
      <c r="G217" s="34" t="s">
        <v>97</v>
      </c>
      <c r="H217" s="35" t="s">
        <v>98</v>
      </c>
      <c r="I217" s="36" t="s">
        <v>111</v>
      </c>
      <c r="J217" s="35" t="s">
        <v>134</v>
      </c>
      <c r="K217" s="36">
        <v>50</v>
      </c>
      <c r="L217" s="35">
        <v>50</v>
      </c>
      <c r="M217" s="147">
        <v>523</v>
      </c>
      <c r="N217" s="147">
        <v>804</v>
      </c>
      <c r="O217" s="40">
        <v>25</v>
      </c>
      <c r="P217" s="40">
        <v>18</v>
      </c>
      <c r="Q217" s="37">
        <v>0</v>
      </c>
      <c r="R217" s="37">
        <v>0</v>
      </c>
      <c r="S217" s="40">
        <v>614</v>
      </c>
      <c r="T217" s="40">
        <v>846</v>
      </c>
      <c r="U217" s="109">
        <v>72</v>
      </c>
      <c r="V217" s="109">
        <v>57</v>
      </c>
      <c r="W217" s="140">
        <v>4.7</v>
      </c>
      <c r="X217" s="140">
        <v>3.4</v>
      </c>
      <c r="Y217" s="109">
        <v>64</v>
      </c>
      <c r="Z217" s="109">
        <v>55</v>
      </c>
      <c r="AA217" s="140">
        <v>21</v>
      </c>
      <c r="AB217" s="140">
        <v>16</v>
      </c>
      <c r="AC217" s="37">
        <v>0</v>
      </c>
      <c r="AD217" s="37">
        <v>0</v>
      </c>
      <c r="AE217" s="102">
        <v>118.6</v>
      </c>
      <c r="AF217" s="102">
        <v>134</v>
      </c>
      <c r="AG217" s="37">
        <v>33</v>
      </c>
      <c r="AH217" s="37">
        <v>28</v>
      </c>
      <c r="AI217" s="9">
        <v>0.9</v>
      </c>
      <c r="AJ217" s="9">
        <v>0.6</v>
      </c>
      <c r="AK217" s="9">
        <f t="shared" si="0"/>
        <v>0</v>
      </c>
      <c r="AL217" s="37">
        <v>3.4</v>
      </c>
      <c r="AM217" s="37">
        <v>3.7</v>
      </c>
      <c r="AN217" s="40">
        <v>7.5</v>
      </c>
      <c r="AO217" s="40">
        <v>5.8</v>
      </c>
      <c r="AP217" s="40">
        <v>0</v>
      </c>
      <c r="AQ217" s="40">
        <v>0</v>
      </c>
      <c r="AR217" s="37">
        <v>9.6</v>
      </c>
      <c r="AS217" s="37">
        <v>7.4</v>
      </c>
      <c r="AT217" s="37">
        <v>4.5</v>
      </c>
      <c r="AU217" s="37">
        <v>3.4</v>
      </c>
      <c r="AV217" s="148">
        <v>95</v>
      </c>
      <c r="AW217" s="148">
        <v>52</v>
      </c>
      <c r="AX217" s="140">
        <v>140</v>
      </c>
      <c r="AY217" s="140">
        <v>103</v>
      </c>
      <c r="AZ217" s="37">
        <v>0</v>
      </c>
      <c r="BA217" s="37">
        <v>0</v>
      </c>
      <c r="BB217" s="40">
        <v>0</v>
      </c>
      <c r="BC217" s="40">
        <v>0</v>
      </c>
      <c r="BD217" s="23">
        <f t="shared" ref="BD217:BE217" si="219">1.86*(AX217+AT217)+1.15*(AV217/18)+(AG217/6)+14</f>
        <v>294.3394444444445</v>
      </c>
      <c r="BE217" s="23">
        <f t="shared" si="219"/>
        <v>219.8928888888889</v>
      </c>
      <c r="BF217" s="37">
        <v>5.39</v>
      </c>
      <c r="BG217" s="37">
        <v>5.23</v>
      </c>
      <c r="BH217" s="140">
        <v>15.3</v>
      </c>
      <c r="BI217" s="140">
        <v>14.9</v>
      </c>
      <c r="BJ217" s="37">
        <v>46.5</v>
      </c>
      <c r="BK217" s="37">
        <v>45.5</v>
      </c>
      <c r="BL217" s="140">
        <v>86.3</v>
      </c>
      <c r="BM217" s="140">
        <v>87</v>
      </c>
      <c r="BN217" s="37">
        <v>28.4</v>
      </c>
      <c r="BO217" s="37">
        <v>28.5</v>
      </c>
      <c r="BP217" s="140">
        <v>32.9</v>
      </c>
      <c r="BQ217" s="140">
        <v>32.700000000000003</v>
      </c>
      <c r="BR217" s="37">
        <v>233</v>
      </c>
      <c r="BS217" s="37">
        <v>276</v>
      </c>
      <c r="BT217" s="140">
        <v>12.3</v>
      </c>
      <c r="BU217" s="140">
        <v>13.3</v>
      </c>
      <c r="BV217" s="181">
        <v>0</v>
      </c>
      <c r="BW217" s="181">
        <v>0</v>
      </c>
      <c r="BX217" s="140">
        <v>6.34</v>
      </c>
      <c r="BY217" s="40">
        <v>7</v>
      </c>
      <c r="BZ217" s="37">
        <v>77.099999999999994</v>
      </c>
      <c r="CA217" s="37">
        <v>68.599999999999994</v>
      </c>
      <c r="CB217" s="140">
        <v>15.8</v>
      </c>
      <c r="CC217" s="140">
        <v>18.600000000000001</v>
      </c>
      <c r="CD217" s="37">
        <v>5.5</v>
      </c>
      <c r="CE217" s="37">
        <v>9.6</v>
      </c>
      <c r="CF217" s="140">
        <v>1.3</v>
      </c>
      <c r="CG217" s="140">
        <v>2.4</v>
      </c>
      <c r="CH217" s="37">
        <v>0.3</v>
      </c>
      <c r="CI217" s="37">
        <v>0.8</v>
      </c>
      <c r="CJ217" s="2" t="b">
        <f t="shared" si="2"/>
        <v>0</v>
      </c>
      <c r="CK217" s="24" t="b">
        <f t="shared" si="122"/>
        <v>0</v>
      </c>
      <c r="CL217" s="4">
        <v>63.74</v>
      </c>
      <c r="CM217" s="25">
        <v>72.900000000000006</v>
      </c>
      <c r="CN217" s="25">
        <v>168.6</v>
      </c>
      <c r="CO217" s="4">
        <v>48.54</v>
      </c>
      <c r="CP217" s="25">
        <v>50</v>
      </c>
      <c r="CQ217" s="25">
        <v>47</v>
      </c>
      <c r="CR217" s="26">
        <v>12.56</v>
      </c>
      <c r="CS217" s="62"/>
      <c r="CT217" s="62"/>
      <c r="CU217" s="62"/>
      <c r="CV217" s="62"/>
      <c r="CW217" s="62"/>
      <c r="CX217" s="62"/>
      <c r="CZ217" s="189"/>
      <c r="DA217" s="189"/>
      <c r="DB217" s="189"/>
    </row>
    <row r="218" spans="1:106" ht="15.75" customHeight="1">
      <c r="A218" s="190">
        <v>2017</v>
      </c>
      <c r="B218" s="190" t="s">
        <v>432</v>
      </c>
      <c r="C218" s="191" t="s">
        <v>164</v>
      </c>
      <c r="D218" s="111">
        <v>26</v>
      </c>
      <c r="E218" s="40">
        <v>0</v>
      </c>
      <c r="F218" s="140">
        <v>2</v>
      </c>
      <c r="G218" s="202" t="s">
        <v>112</v>
      </c>
      <c r="H218" s="35" t="s">
        <v>112</v>
      </c>
      <c r="I218" s="202" t="s">
        <v>112</v>
      </c>
      <c r="J218" s="35" t="s">
        <v>112</v>
      </c>
      <c r="K218" s="202" t="s">
        <v>112</v>
      </c>
      <c r="L218" s="18" t="s">
        <v>112</v>
      </c>
      <c r="M218" s="147">
        <v>1600</v>
      </c>
      <c r="N218" s="147">
        <v>1397</v>
      </c>
      <c r="O218" s="40">
        <v>58</v>
      </c>
      <c r="P218" s="40">
        <v>43</v>
      </c>
      <c r="Q218" s="37">
        <v>0</v>
      </c>
      <c r="R218" s="37">
        <v>0</v>
      </c>
      <c r="S218" s="40">
        <v>1090</v>
      </c>
      <c r="T218" s="40">
        <v>870</v>
      </c>
      <c r="U218" s="109">
        <v>236</v>
      </c>
      <c r="V218" s="109">
        <v>104</v>
      </c>
      <c r="W218" s="140">
        <v>4.5999999999999996</v>
      </c>
      <c r="X218" s="140">
        <v>4.2</v>
      </c>
      <c r="Y218" s="109">
        <v>70</v>
      </c>
      <c r="Z218" s="109">
        <v>58</v>
      </c>
      <c r="AA218" s="140">
        <v>20</v>
      </c>
      <c r="AB218" s="140">
        <v>17</v>
      </c>
      <c r="AC218" s="37">
        <v>0</v>
      </c>
      <c r="AD218" s="37">
        <v>0</v>
      </c>
      <c r="AE218" s="102">
        <v>120.8</v>
      </c>
      <c r="AF218" s="102">
        <v>120.8</v>
      </c>
      <c r="AG218" s="37">
        <v>25</v>
      </c>
      <c r="AH218" s="37">
        <v>39</v>
      </c>
      <c r="AI218" s="9">
        <v>0.9</v>
      </c>
      <c r="AJ218" s="9">
        <v>0.9</v>
      </c>
      <c r="AK218" s="9">
        <f t="shared" si="0"/>
        <v>0</v>
      </c>
      <c r="AL218" s="37">
        <v>3.5</v>
      </c>
      <c r="AM218" s="37">
        <v>4.9000000000000004</v>
      </c>
      <c r="AN218" s="40">
        <v>8.1</v>
      </c>
      <c r="AO218" s="40">
        <v>7.6</v>
      </c>
      <c r="AP218" s="40">
        <v>0</v>
      </c>
      <c r="AQ218" s="40">
        <v>0</v>
      </c>
      <c r="AR218" s="37">
        <v>10</v>
      </c>
      <c r="AS218" s="37">
        <v>9.6999999999999993</v>
      </c>
      <c r="AT218" s="37">
        <v>4.8</v>
      </c>
      <c r="AU218" s="37">
        <v>4.8</v>
      </c>
      <c r="AV218" s="148">
        <v>95</v>
      </c>
      <c r="AW218" s="148">
        <v>59</v>
      </c>
      <c r="AX218" s="140">
        <v>144</v>
      </c>
      <c r="AY218" s="140">
        <v>138</v>
      </c>
      <c r="AZ218" s="37">
        <v>0</v>
      </c>
      <c r="BA218" s="37">
        <v>0</v>
      </c>
      <c r="BB218" s="40">
        <v>0</v>
      </c>
      <c r="BC218" s="40">
        <v>0</v>
      </c>
      <c r="BD218" s="23">
        <f t="shared" ref="BD218:BE218" si="220">1.86*(AX218+AT218)+1.15*(AV218/18)+(AG218/6)+14</f>
        <v>301.00411111111117</v>
      </c>
      <c r="BE218" s="23">
        <f t="shared" si="220"/>
        <v>289.87744444444451</v>
      </c>
      <c r="BF218" s="37">
        <v>4.5199999999999996</v>
      </c>
      <c r="BG218" s="37">
        <v>4.3499999999999996</v>
      </c>
      <c r="BH218" s="140">
        <v>14.4</v>
      </c>
      <c r="BI218" s="140">
        <v>13.7</v>
      </c>
      <c r="BJ218" s="37">
        <v>43.2</v>
      </c>
      <c r="BK218" s="37">
        <v>42</v>
      </c>
      <c r="BL218" s="140">
        <v>95.6</v>
      </c>
      <c r="BM218" s="140">
        <v>96.6</v>
      </c>
      <c r="BN218" s="37">
        <v>31.9</v>
      </c>
      <c r="BO218" s="37">
        <v>31.5</v>
      </c>
      <c r="BP218" s="140">
        <v>33.299999999999997</v>
      </c>
      <c r="BQ218" s="140">
        <v>32.6</v>
      </c>
      <c r="BR218" s="37">
        <v>208</v>
      </c>
      <c r="BS218" s="37">
        <v>280</v>
      </c>
      <c r="BT218" s="140">
        <v>11.9</v>
      </c>
      <c r="BU218" s="140">
        <v>12.4</v>
      </c>
      <c r="BV218" s="181">
        <v>0</v>
      </c>
      <c r="BW218" s="181">
        <v>0</v>
      </c>
      <c r="BX218" s="140">
        <v>5.71</v>
      </c>
      <c r="BY218" s="40">
        <v>10.1</v>
      </c>
      <c r="BZ218" s="37">
        <v>45.8</v>
      </c>
      <c r="CA218" s="37">
        <v>68.8</v>
      </c>
      <c r="CB218" s="140">
        <v>37.1</v>
      </c>
      <c r="CC218" s="140">
        <v>19.399999999999999</v>
      </c>
      <c r="CD218" s="37">
        <v>13.1</v>
      </c>
      <c r="CE218" s="37">
        <v>9.3000000000000007</v>
      </c>
      <c r="CF218" s="140">
        <v>3.5</v>
      </c>
      <c r="CG218" s="140">
        <v>2</v>
      </c>
      <c r="CH218" s="37">
        <v>0.5</v>
      </c>
      <c r="CI218" s="37">
        <v>0.5</v>
      </c>
      <c r="CJ218" s="2" t="b">
        <f t="shared" si="2"/>
        <v>0</v>
      </c>
      <c r="CK218" s="24" t="b">
        <f t="shared" si="122"/>
        <v>1</v>
      </c>
      <c r="CL218" s="9">
        <v>0</v>
      </c>
      <c r="CM218" s="9">
        <v>0</v>
      </c>
      <c r="CN218" s="9">
        <v>0</v>
      </c>
      <c r="CO218" s="9">
        <v>0</v>
      </c>
      <c r="CP218" s="9">
        <v>0</v>
      </c>
      <c r="CQ218" s="9">
        <v>0</v>
      </c>
      <c r="CR218" s="9">
        <v>0</v>
      </c>
      <c r="CS218" s="62"/>
      <c r="CT218" s="62"/>
      <c r="CU218" s="62"/>
      <c r="CV218" s="62"/>
      <c r="CW218" s="62"/>
      <c r="CX218" s="62"/>
      <c r="CZ218" s="189"/>
      <c r="DA218" s="189"/>
      <c r="DB218" s="189"/>
    </row>
    <row r="219" spans="1:106" ht="15.75" customHeight="1">
      <c r="A219" s="190">
        <v>2017</v>
      </c>
      <c r="B219" s="190" t="s">
        <v>432</v>
      </c>
      <c r="C219" s="191" t="s">
        <v>165</v>
      </c>
      <c r="D219" s="111">
        <v>26</v>
      </c>
      <c r="E219" s="40">
        <v>0</v>
      </c>
      <c r="F219" s="140">
        <v>1</v>
      </c>
      <c r="G219" s="202" t="s">
        <v>112</v>
      </c>
      <c r="H219" s="62" t="s">
        <v>112</v>
      </c>
      <c r="I219" s="202" t="s">
        <v>112</v>
      </c>
      <c r="J219" s="62" t="s">
        <v>112</v>
      </c>
      <c r="K219" s="202" t="s">
        <v>112</v>
      </c>
      <c r="L219" s="7" t="s">
        <v>112</v>
      </c>
      <c r="M219" s="147">
        <v>2843</v>
      </c>
      <c r="N219" s="147">
        <v>1485</v>
      </c>
      <c r="O219" s="40">
        <v>36</v>
      </c>
      <c r="P219" s="40">
        <v>39</v>
      </c>
      <c r="Q219" s="37">
        <v>0</v>
      </c>
      <c r="R219" s="37">
        <v>0</v>
      </c>
      <c r="S219" s="40">
        <v>755</v>
      </c>
      <c r="T219" s="40">
        <v>947</v>
      </c>
      <c r="U219" s="109">
        <v>112</v>
      </c>
      <c r="V219" s="109">
        <v>85</v>
      </c>
      <c r="W219" s="140">
        <v>4.5999999999999996</v>
      </c>
      <c r="X219" s="140">
        <v>4</v>
      </c>
      <c r="Y219" s="109">
        <v>84</v>
      </c>
      <c r="Z219" s="109">
        <v>88</v>
      </c>
      <c r="AA219" s="140">
        <v>24</v>
      </c>
      <c r="AB219" s="140">
        <v>25</v>
      </c>
      <c r="AC219" s="37">
        <v>0</v>
      </c>
      <c r="AD219" s="37">
        <v>0</v>
      </c>
      <c r="AE219" s="102">
        <v>120.8</v>
      </c>
      <c r="AF219" s="102">
        <v>120.8</v>
      </c>
      <c r="AG219" s="37">
        <v>32</v>
      </c>
      <c r="AH219" s="37">
        <v>27</v>
      </c>
      <c r="AI219" s="9">
        <v>0.9</v>
      </c>
      <c r="AJ219" s="9">
        <v>0.9</v>
      </c>
      <c r="AK219" s="9">
        <f t="shared" si="0"/>
        <v>0</v>
      </c>
      <c r="AL219" s="37">
        <v>3.3</v>
      </c>
      <c r="AM219" s="37">
        <v>4.5</v>
      </c>
      <c r="AN219" s="40">
        <v>7.9</v>
      </c>
      <c r="AO219" s="40">
        <v>7.1</v>
      </c>
      <c r="AP219" s="40">
        <v>0</v>
      </c>
      <c r="AQ219" s="40">
        <v>0</v>
      </c>
      <c r="AR219" s="37">
        <v>9.5</v>
      </c>
      <c r="AS219" s="37">
        <v>9.1</v>
      </c>
      <c r="AT219" s="37">
        <v>5</v>
      </c>
      <c r="AU219" s="37">
        <v>4.3</v>
      </c>
      <c r="AV219" s="148">
        <v>88</v>
      </c>
      <c r="AW219" s="148">
        <v>72</v>
      </c>
      <c r="AX219" s="140">
        <v>140</v>
      </c>
      <c r="AY219" s="140">
        <v>134</v>
      </c>
      <c r="AZ219" s="37">
        <v>0</v>
      </c>
      <c r="BA219" s="37">
        <v>0</v>
      </c>
      <c r="BB219" s="40">
        <v>0</v>
      </c>
      <c r="BC219" s="40">
        <v>0</v>
      </c>
      <c r="BD219" s="23">
        <f t="shared" ref="BD219:BE219" si="221">1.86*(AX219+AT219)+1.15*(AV219/18)+(AG219/6)+14</f>
        <v>294.65555555555551</v>
      </c>
      <c r="BE219" s="23">
        <f t="shared" si="221"/>
        <v>280.33800000000008</v>
      </c>
      <c r="BF219" s="37">
        <v>4.84</v>
      </c>
      <c r="BG219" s="37">
        <v>4.46</v>
      </c>
      <c r="BH219" s="140">
        <v>14.3</v>
      </c>
      <c r="BI219" s="140">
        <v>13.1</v>
      </c>
      <c r="BJ219" s="37">
        <v>44.1</v>
      </c>
      <c r="BK219" s="37">
        <v>40.5</v>
      </c>
      <c r="BL219" s="140">
        <v>91.1</v>
      </c>
      <c r="BM219" s="140">
        <v>90.8</v>
      </c>
      <c r="BN219" s="37">
        <v>29.5</v>
      </c>
      <c r="BO219" s="37">
        <v>29.4</v>
      </c>
      <c r="BP219" s="140">
        <v>32.4</v>
      </c>
      <c r="BQ219" s="140">
        <v>32.299999999999997</v>
      </c>
      <c r="BR219" s="37">
        <v>300</v>
      </c>
      <c r="BS219" s="37">
        <v>347</v>
      </c>
      <c r="BT219" s="140">
        <v>12.1</v>
      </c>
      <c r="BU219" s="140">
        <v>12.4</v>
      </c>
      <c r="BV219" s="181">
        <v>0</v>
      </c>
      <c r="BW219" s="181">
        <v>0</v>
      </c>
      <c r="BX219" s="140">
        <v>7.96</v>
      </c>
      <c r="BY219" s="40">
        <v>8.85</v>
      </c>
      <c r="BZ219" s="37">
        <v>59.1</v>
      </c>
      <c r="CA219" s="37">
        <v>59.2</v>
      </c>
      <c r="CB219" s="140">
        <v>22.4</v>
      </c>
      <c r="CC219" s="140">
        <v>19.2</v>
      </c>
      <c r="CD219" s="37">
        <v>7.8</v>
      </c>
      <c r="CE219" s="37">
        <v>15</v>
      </c>
      <c r="CF219" s="140">
        <v>10.199999999999999</v>
      </c>
      <c r="CG219" s="140">
        <v>6.1</v>
      </c>
      <c r="CH219" s="37">
        <v>0.5</v>
      </c>
      <c r="CI219" s="37">
        <v>0.5</v>
      </c>
      <c r="CJ219" s="2" t="b">
        <f t="shared" si="2"/>
        <v>0</v>
      </c>
      <c r="CK219" s="24" t="b">
        <f t="shared" si="122"/>
        <v>1</v>
      </c>
      <c r="CL219" s="9">
        <v>0</v>
      </c>
      <c r="CM219" s="9">
        <v>0</v>
      </c>
      <c r="CN219" s="9">
        <v>0</v>
      </c>
      <c r="CO219" s="9">
        <v>0</v>
      </c>
      <c r="CP219" s="9">
        <v>0</v>
      </c>
      <c r="CQ219" s="9">
        <v>0</v>
      </c>
      <c r="CR219" s="9">
        <v>0</v>
      </c>
      <c r="CS219" s="62"/>
      <c r="CT219" s="62"/>
      <c r="CU219" s="62"/>
      <c r="CV219" s="62"/>
      <c r="CW219" s="62"/>
      <c r="CX219" s="62"/>
      <c r="CZ219" s="189"/>
      <c r="DA219" s="189"/>
      <c r="DB219" s="189"/>
    </row>
    <row r="220" spans="1:106" ht="15.75" customHeight="1">
      <c r="A220" s="190">
        <v>2017</v>
      </c>
      <c r="B220" s="190" t="s">
        <v>432</v>
      </c>
      <c r="C220" s="191" t="s">
        <v>166</v>
      </c>
      <c r="D220" s="111">
        <v>26</v>
      </c>
      <c r="E220" s="40">
        <v>0</v>
      </c>
      <c r="F220" s="140">
        <v>1</v>
      </c>
      <c r="G220" s="203" t="s">
        <v>112</v>
      </c>
      <c r="H220" s="139" t="s">
        <v>112</v>
      </c>
      <c r="I220" s="203" t="s">
        <v>112</v>
      </c>
      <c r="J220" s="139" t="s">
        <v>112</v>
      </c>
      <c r="K220" s="203" t="s">
        <v>112</v>
      </c>
      <c r="L220" s="139" t="s">
        <v>112</v>
      </c>
      <c r="M220" s="147">
        <v>597</v>
      </c>
      <c r="N220" s="147">
        <v>807</v>
      </c>
      <c r="O220" s="40">
        <v>25</v>
      </c>
      <c r="P220" s="40">
        <v>32</v>
      </c>
      <c r="Q220" s="37">
        <v>0</v>
      </c>
      <c r="R220" s="37">
        <v>0</v>
      </c>
      <c r="S220" s="40">
        <v>803</v>
      </c>
      <c r="T220" s="40">
        <v>744</v>
      </c>
      <c r="U220" s="109">
        <v>68</v>
      </c>
      <c r="V220" s="109">
        <v>67</v>
      </c>
      <c r="W220" s="140">
        <v>4.5999999999999996</v>
      </c>
      <c r="X220" s="140">
        <v>4.3</v>
      </c>
      <c r="Y220" s="109">
        <v>73</v>
      </c>
      <c r="Z220" s="109">
        <v>52</v>
      </c>
      <c r="AA220" s="140">
        <v>18</v>
      </c>
      <c r="AB220" s="140">
        <v>14</v>
      </c>
      <c r="AC220" s="37">
        <v>0</v>
      </c>
      <c r="AD220" s="37">
        <v>0</v>
      </c>
      <c r="AE220" s="102">
        <v>120.8</v>
      </c>
      <c r="AF220" s="102">
        <v>125.2</v>
      </c>
      <c r="AG220" s="37">
        <v>29</v>
      </c>
      <c r="AH220" s="37">
        <v>37</v>
      </c>
      <c r="AI220" s="9">
        <v>0.9</v>
      </c>
      <c r="AJ220" s="9">
        <v>0.8</v>
      </c>
      <c r="AK220" s="9">
        <f t="shared" si="0"/>
        <v>0</v>
      </c>
      <c r="AL220" s="37">
        <v>3.5</v>
      </c>
      <c r="AM220" s="37">
        <v>4.5</v>
      </c>
      <c r="AN220" s="40">
        <v>7.8</v>
      </c>
      <c r="AO220" s="40">
        <v>6.9</v>
      </c>
      <c r="AP220" s="40">
        <v>0</v>
      </c>
      <c r="AQ220" s="40">
        <v>0</v>
      </c>
      <c r="AR220" s="37">
        <v>10.3</v>
      </c>
      <c r="AS220" s="37">
        <v>8.8000000000000007</v>
      </c>
      <c r="AT220" s="37">
        <v>5.3</v>
      </c>
      <c r="AU220" s="37">
        <v>4.0999999999999996</v>
      </c>
      <c r="AV220" s="148">
        <v>107</v>
      </c>
      <c r="AW220" s="148">
        <v>74</v>
      </c>
      <c r="AX220" s="140">
        <v>142</v>
      </c>
      <c r="AY220" s="140">
        <v>126</v>
      </c>
      <c r="AZ220" s="37">
        <v>0</v>
      </c>
      <c r="BA220" s="37">
        <v>0</v>
      </c>
      <c r="BB220" s="40">
        <v>0</v>
      </c>
      <c r="BC220" s="40">
        <v>0</v>
      </c>
      <c r="BD220" s="23">
        <f t="shared" ref="BD220:BE220" si="222">1.86*(AX220+AT220)+1.15*(AV220/18)+(AG220/6)+14</f>
        <v>299.64744444444443</v>
      </c>
      <c r="BE220" s="23">
        <f t="shared" si="222"/>
        <v>266.88044444444444</v>
      </c>
      <c r="BF220" s="37">
        <v>5.04</v>
      </c>
      <c r="BG220" s="37">
        <v>4.3499999999999996</v>
      </c>
      <c r="BH220" s="140">
        <v>14.7</v>
      </c>
      <c r="BI220" s="140">
        <v>12.9</v>
      </c>
      <c r="BJ220" s="37">
        <v>45.4</v>
      </c>
      <c r="BK220" s="37">
        <v>39.799999999999997</v>
      </c>
      <c r="BL220" s="140">
        <v>90.1</v>
      </c>
      <c r="BM220" s="140">
        <v>91.5</v>
      </c>
      <c r="BN220" s="37">
        <v>29.2</v>
      </c>
      <c r="BO220" s="37">
        <v>29.7</v>
      </c>
      <c r="BP220" s="140">
        <v>32.4</v>
      </c>
      <c r="BQ220" s="140">
        <v>32.4</v>
      </c>
      <c r="BR220" s="37">
        <v>316</v>
      </c>
      <c r="BS220" s="37">
        <v>352</v>
      </c>
      <c r="BT220" s="140">
        <v>13.1</v>
      </c>
      <c r="BU220" s="140">
        <v>14.5</v>
      </c>
      <c r="BV220" s="181">
        <v>0</v>
      </c>
      <c r="BW220" s="181">
        <v>0</v>
      </c>
      <c r="BX220" s="140">
        <v>8.77</v>
      </c>
      <c r="BY220" s="40">
        <v>10.25</v>
      </c>
      <c r="BZ220" s="37">
        <v>83.9</v>
      </c>
      <c r="CA220" s="37">
        <v>72.8</v>
      </c>
      <c r="CB220" s="140">
        <v>9.9</v>
      </c>
      <c r="CC220" s="140">
        <v>15.4</v>
      </c>
      <c r="CD220" s="37">
        <v>5.2</v>
      </c>
      <c r="CE220" s="37">
        <v>10.5</v>
      </c>
      <c r="CF220" s="140">
        <v>0.8</v>
      </c>
      <c r="CG220" s="140">
        <v>1.1000000000000001</v>
      </c>
      <c r="CH220" s="37">
        <v>0.2</v>
      </c>
      <c r="CI220" s="37">
        <v>0.2</v>
      </c>
      <c r="CJ220" s="2" t="b">
        <f t="shared" si="2"/>
        <v>0</v>
      </c>
      <c r="CK220" s="24" t="b">
        <f t="shared" si="122"/>
        <v>0</v>
      </c>
      <c r="CL220" s="9">
        <v>0</v>
      </c>
      <c r="CM220" s="9">
        <v>0</v>
      </c>
      <c r="CN220" s="9">
        <v>0</v>
      </c>
      <c r="CO220" s="9">
        <v>0</v>
      </c>
      <c r="CP220" s="9">
        <v>0</v>
      </c>
      <c r="CQ220" s="9">
        <v>0</v>
      </c>
      <c r="CR220" s="9">
        <v>0</v>
      </c>
      <c r="CS220" s="62"/>
      <c r="CT220" s="62"/>
      <c r="CU220" s="62"/>
      <c r="CV220" s="62"/>
      <c r="CW220" s="62"/>
      <c r="CX220" s="62"/>
      <c r="CZ220" s="189"/>
      <c r="DA220" s="189"/>
      <c r="DB220" s="189"/>
    </row>
    <row r="221" spans="1:106" ht="15.75" customHeight="1">
      <c r="A221" s="190">
        <v>2017</v>
      </c>
      <c r="B221" s="190" t="s">
        <v>432</v>
      </c>
      <c r="C221" s="191" t="s">
        <v>167</v>
      </c>
      <c r="D221" s="111">
        <v>28</v>
      </c>
      <c r="E221" s="40">
        <v>81</v>
      </c>
      <c r="F221" s="140">
        <v>1</v>
      </c>
      <c r="G221" s="36" t="s">
        <v>106</v>
      </c>
      <c r="H221" s="194" t="s">
        <v>107</v>
      </c>
      <c r="I221" s="195" t="s">
        <v>111</v>
      </c>
      <c r="J221" s="194" t="s">
        <v>161</v>
      </c>
      <c r="K221" s="195">
        <v>37.5</v>
      </c>
      <c r="L221" s="204">
        <v>62.5</v>
      </c>
      <c r="M221" s="147">
        <v>1177</v>
      </c>
      <c r="N221" s="147">
        <v>654</v>
      </c>
      <c r="O221" s="40">
        <v>26</v>
      </c>
      <c r="P221" s="40">
        <v>26</v>
      </c>
      <c r="Q221" s="37">
        <v>0</v>
      </c>
      <c r="R221" s="37">
        <v>0</v>
      </c>
      <c r="S221" s="40">
        <v>690</v>
      </c>
      <c r="T221" s="40">
        <v>957</v>
      </c>
      <c r="U221" s="109">
        <v>97</v>
      </c>
      <c r="V221" s="109">
        <v>58</v>
      </c>
      <c r="W221" s="140">
        <v>4.4000000000000004</v>
      </c>
      <c r="X221" s="140">
        <v>4.3</v>
      </c>
      <c r="Y221" s="109">
        <v>69</v>
      </c>
      <c r="Z221" s="109">
        <v>61</v>
      </c>
      <c r="AA221" s="140">
        <v>20</v>
      </c>
      <c r="AB221" s="140">
        <v>15</v>
      </c>
      <c r="AC221" s="37">
        <v>0</v>
      </c>
      <c r="AD221" s="37">
        <v>0</v>
      </c>
      <c r="AE221" s="102">
        <v>123.6</v>
      </c>
      <c r="AF221" s="102">
        <v>119.3</v>
      </c>
      <c r="AG221" s="37">
        <v>30</v>
      </c>
      <c r="AH221" s="37">
        <v>37</v>
      </c>
      <c r="AI221" s="9">
        <v>0.8</v>
      </c>
      <c r="AJ221" s="9">
        <v>0.9</v>
      </c>
      <c r="AK221" s="9">
        <f t="shared" si="0"/>
        <v>9.9999999999999978E-2</v>
      </c>
      <c r="AL221" s="37">
        <v>3.4</v>
      </c>
      <c r="AM221" s="37">
        <v>5.2</v>
      </c>
      <c r="AN221" s="40">
        <v>7.4</v>
      </c>
      <c r="AO221" s="40">
        <v>7.2</v>
      </c>
      <c r="AP221" s="40">
        <v>0</v>
      </c>
      <c r="AQ221" s="40">
        <v>0</v>
      </c>
      <c r="AR221" s="37">
        <v>9.6999999999999993</v>
      </c>
      <c r="AS221" s="37">
        <v>9.4</v>
      </c>
      <c r="AT221" s="37">
        <v>5</v>
      </c>
      <c r="AU221" s="37">
        <v>4.7</v>
      </c>
      <c r="AV221" s="148">
        <v>80</v>
      </c>
      <c r="AW221" s="148">
        <v>69</v>
      </c>
      <c r="AX221" s="140">
        <v>140</v>
      </c>
      <c r="AY221" s="140">
        <v>134</v>
      </c>
      <c r="AZ221" s="37">
        <v>0</v>
      </c>
      <c r="BA221" s="37">
        <v>0</v>
      </c>
      <c r="BB221" s="40">
        <v>0</v>
      </c>
      <c r="BC221" s="40">
        <v>0</v>
      </c>
      <c r="BD221" s="23">
        <f t="shared" ref="BD221:BE221" si="223">1.86*(AX221+AT221)+1.15*(AV221/18)+(AG221/6)+14</f>
        <v>293.81111111111107</v>
      </c>
      <c r="BE221" s="23">
        <f t="shared" si="223"/>
        <v>282.55700000000002</v>
      </c>
      <c r="BF221" s="37">
        <v>5.35</v>
      </c>
      <c r="BG221" s="37">
        <v>4.82</v>
      </c>
      <c r="BH221" s="140">
        <v>15.1</v>
      </c>
      <c r="BI221" s="140">
        <v>13.7</v>
      </c>
      <c r="BJ221" s="37">
        <v>46.1</v>
      </c>
      <c r="BK221" s="37">
        <v>42.9</v>
      </c>
      <c r="BL221" s="140">
        <v>86.2</v>
      </c>
      <c r="BM221" s="140">
        <v>89</v>
      </c>
      <c r="BN221" s="37">
        <v>28.2</v>
      </c>
      <c r="BO221" s="37">
        <v>28.4</v>
      </c>
      <c r="BP221" s="140">
        <v>32.799999999999997</v>
      </c>
      <c r="BQ221" s="140">
        <v>31.9</v>
      </c>
      <c r="BR221" s="37">
        <v>223</v>
      </c>
      <c r="BS221" s="37">
        <v>291</v>
      </c>
      <c r="BT221" s="140">
        <v>12.6</v>
      </c>
      <c r="BU221" s="140">
        <v>13.3</v>
      </c>
      <c r="BV221" s="181">
        <v>0</v>
      </c>
      <c r="BW221" s="181">
        <v>0</v>
      </c>
      <c r="BX221" s="140">
        <v>4.6100000000000003</v>
      </c>
      <c r="BY221" s="40">
        <v>8.58</v>
      </c>
      <c r="BZ221" s="37">
        <v>44.1</v>
      </c>
      <c r="CA221" s="37">
        <v>61.4</v>
      </c>
      <c r="CB221" s="140">
        <v>39.9</v>
      </c>
      <c r="CC221" s="140">
        <v>25.3</v>
      </c>
      <c r="CD221" s="37">
        <v>9.1</v>
      </c>
      <c r="CE221" s="37">
        <v>8.9</v>
      </c>
      <c r="CF221" s="140">
        <v>5.4</v>
      </c>
      <c r="CG221" s="140">
        <v>3.6</v>
      </c>
      <c r="CH221" s="37">
        <v>1.5</v>
      </c>
      <c r="CI221" s="37">
        <v>0.8</v>
      </c>
      <c r="CJ221" s="2" t="b">
        <f t="shared" si="2"/>
        <v>0</v>
      </c>
      <c r="CK221" s="24" t="b">
        <f t="shared" si="122"/>
        <v>1</v>
      </c>
      <c r="CL221" s="4">
        <v>70.599999999999994</v>
      </c>
      <c r="CM221" s="25">
        <v>80.7</v>
      </c>
      <c r="CN221" s="25">
        <v>182.1</v>
      </c>
      <c r="CO221" s="4">
        <v>50.93</v>
      </c>
      <c r="CP221" s="25">
        <v>56</v>
      </c>
      <c r="CQ221" s="25">
        <v>58</v>
      </c>
      <c r="CR221" s="26">
        <v>12.52</v>
      </c>
      <c r="CS221" s="62"/>
      <c r="CT221" s="62"/>
      <c r="CU221" s="62"/>
      <c r="CV221" s="62"/>
      <c r="CW221" s="62"/>
      <c r="CX221" s="62"/>
      <c r="CZ221" s="189"/>
      <c r="DA221" s="189"/>
      <c r="DB221" s="189"/>
    </row>
    <row r="222" spans="1:106" ht="15.75" customHeight="1">
      <c r="A222" s="190">
        <v>2017</v>
      </c>
      <c r="B222" s="190" t="s">
        <v>432</v>
      </c>
      <c r="C222" s="191" t="s">
        <v>168</v>
      </c>
      <c r="D222" s="111">
        <v>27</v>
      </c>
      <c r="E222" s="40">
        <v>0</v>
      </c>
      <c r="F222" s="140">
        <v>1</v>
      </c>
      <c r="G222" s="205" t="s">
        <v>112</v>
      </c>
      <c r="H222" s="192" t="s">
        <v>112</v>
      </c>
      <c r="I222" s="206" t="s">
        <v>112</v>
      </c>
      <c r="J222" s="192" t="s">
        <v>112</v>
      </c>
      <c r="K222" s="206" t="s">
        <v>112</v>
      </c>
      <c r="L222" s="192" t="s">
        <v>112</v>
      </c>
      <c r="M222" s="147">
        <v>1066</v>
      </c>
      <c r="N222" s="147">
        <v>4531</v>
      </c>
      <c r="O222" s="40">
        <v>27</v>
      </c>
      <c r="P222" s="40">
        <v>66</v>
      </c>
      <c r="Q222" s="37">
        <v>0</v>
      </c>
      <c r="R222" s="37">
        <v>0</v>
      </c>
      <c r="S222" s="40">
        <v>732</v>
      </c>
      <c r="T222" s="40">
        <v>1124</v>
      </c>
      <c r="U222" s="109">
        <v>92</v>
      </c>
      <c r="V222" s="109">
        <v>173</v>
      </c>
      <c r="W222" s="140">
        <v>4.5</v>
      </c>
      <c r="X222" s="140">
        <v>4.7</v>
      </c>
      <c r="Y222" s="109">
        <v>80</v>
      </c>
      <c r="Z222" s="109">
        <v>109</v>
      </c>
      <c r="AA222" s="140">
        <v>36</v>
      </c>
      <c r="AB222" s="140">
        <v>31</v>
      </c>
      <c r="AC222" s="37">
        <v>0</v>
      </c>
      <c r="AD222" s="37">
        <v>0</v>
      </c>
      <c r="AE222" s="102">
        <v>120</v>
      </c>
      <c r="AF222" s="102">
        <v>120</v>
      </c>
      <c r="AG222" s="37">
        <v>31</v>
      </c>
      <c r="AH222" s="37">
        <v>46</v>
      </c>
      <c r="AI222" s="9">
        <v>0.9</v>
      </c>
      <c r="AJ222" s="9">
        <v>0.9</v>
      </c>
      <c r="AK222" s="9">
        <f t="shared" si="0"/>
        <v>0</v>
      </c>
      <c r="AL222" s="37">
        <v>3.4</v>
      </c>
      <c r="AM222" s="37">
        <v>4.9000000000000004</v>
      </c>
      <c r="AN222" s="40">
        <v>7.4</v>
      </c>
      <c r="AO222" s="40">
        <v>7.7</v>
      </c>
      <c r="AP222" s="40">
        <v>0</v>
      </c>
      <c r="AQ222" s="40">
        <v>0</v>
      </c>
      <c r="AR222" s="37">
        <v>9.5</v>
      </c>
      <c r="AS222" s="37">
        <v>9.6999999999999993</v>
      </c>
      <c r="AT222" s="37">
        <v>5.3</v>
      </c>
      <c r="AU222" s="37">
        <v>4.7</v>
      </c>
      <c r="AV222" s="148">
        <v>94</v>
      </c>
      <c r="AW222" s="148">
        <v>74</v>
      </c>
      <c r="AX222" s="140">
        <v>143</v>
      </c>
      <c r="AY222" s="140">
        <v>138</v>
      </c>
      <c r="AZ222" s="37">
        <v>0</v>
      </c>
      <c r="BA222" s="37">
        <v>0</v>
      </c>
      <c r="BB222" s="40">
        <v>0</v>
      </c>
      <c r="BC222" s="40">
        <v>0</v>
      </c>
      <c r="BD222" s="23">
        <f t="shared" ref="BD222:BE222" si="224">1.86*(AX222+AT222)+1.15*(AV222/18)+(AG222/6)+14</f>
        <v>301.01022222222224</v>
      </c>
      <c r="BE222" s="23">
        <f t="shared" si="224"/>
        <v>291.81644444444441</v>
      </c>
      <c r="BF222" s="37">
        <v>5.83</v>
      </c>
      <c r="BG222" s="37">
        <v>5.75</v>
      </c>
      <c r="BH222" s="140">
        <v>12.9</v>
      </c>
      <c r="BI222" s="140">
        <v>13</v>
      </c>
      <c r="BJ222" s="37">
        <v>42.1</v>
      </c>
      <c r="BK222" s="37">
        <v>41</v>
      </c>
      <c r="BL222" s="140">
        <v>72.2</v>
      </c>
      <c r="BM222" s="140">
        <v>71.3</v>
      </c>
      <c r="BN222" s="37">
        <v>22.1</v>
      </c>
      <c r="BO222" s="37">
        <v>22.6</v>
      </c>
      <c r="BP222" s="140">
        <v>30.6</v>
      </c>
      <c r="BQ222" s="140">
        <v>31.7</v>
      </c>
      <c r="BR222" s="37">
        <v>292</v>
      </c>
      <c r="BS222" s="37">
        <v>321</v>
      </c>
      <c r="BT222" s="140">
        <v>15.5</v>
      </c>
      <c r="BU222" s="140">
        <v>15.7</v>
      </c>
      <c r="BV222" s="181">
        <v>0</v>
      </c>
      <c r="BW222" s="181">
        <v>0</v>
      </c>
      <c r="BX222" s="140">
        <v>5.58</v>
      </c>
      <c r="BY222" s="40">
        <v>11.44</v>
      </c>
      <c r="BZ222" s="37">
        <v>57.1</v>
      </c>
      <c r="CA222" s="37">
        <v>72.5</v>
      </c>
      <c r="CB222" s="140">
        <v>26.9</v>
      </c>
      <c r="CC222" s="140">
        <v>15.6</v>
      </c>
      <c r="CD222" s="37">
        <v>11.3</v>
      </c>
      <c r="CE222" s="37">
        <v>10.199999999999999</v>
      </c>
      <c r="CF222" s="140">
        <v>2.9</v>
      </c>
      <c r="CG222" s="140">
        <v>1.3</v>
      </c>
      <c r="CH222" s="37">
        <v>1.8</v>
      </c>
      <c r="CI222" s="37">
        <v>0.4</v>
      </c>
      <c r="CJ222" s="2" t="b">
        <f t="shared" si="2"/>
        <v>0</v>
      </c>
      <c r="CK222" s="24" t="b">
        <f t="shared" si="122"/>
        <v>1</v>
      </c>
      <c r="CL222" s="9">
        <v>0</v>
      </c>
      <c r="CM222" s="9">
        <v>0</v>
      </c>
      <c r="CN222" s="9">
        <v>0</v>
      </c>
      <c r="CO222" s="9">
        <v>0</v>
      </c>
      <c r="CP222" s="9">
        <v>0</v>
      </c>
      <c r="CQ222" s="9">
        <v>0</v>
      </c>
      <c r="CR222" s="5">
        <v>0</v>
      </c>
      <c r="CS222" s="477"/>
      <c r="CT222" s="477"/>
      <c r="CU222" s="477"/>
      <c r="CV222" s="477"/>
      <c r="CW222" s="477"/>
      <c r="CX222" s="477"/>
      <c r="CY222" s="3"/>
      <c r="CZ222" s="189"/>
      <c r="DA222" s="189"/>
      <c r="DB222" s="189"/>
    </row>
    <row r="223" spans="1:106" ht="15.75" customHeight="1">
      <c r="A223" s="190">
        <v>2017</v>
      </c>
      <c r="B223" s="190" t="s">
        <v>432</v>
      </c>
      <c r="C223" s="207" t="s">
        <v>169</v>
      </c>
      <c r="D223" s="111">
        <v>28</v>
      </c>
      <c r="E223" s="40">
        <v>78</v>
      </c>
      <c r="F223" s="140">
        <v>1</v>
      </c>
      <c r="G223" s="17" t="s">
        <v>102</v>
      </c>
      <c r="H223" s="18" t="s">
        <v>110</v>
      </c>
      <c r="I223" s="19" t="s">
        <v>111</v>
      </c>
      <c r="J223" s="35" t="s">
        <v>134</v>
      </c>
      <c r="K223" s="19">
        <v>87.5</v>
      </c>
      <c r="L223" s="18">
        <v>12.5</v>
      </c>
      <c r="M223" s="147">
        <v>1076</v>
      </c>
      <c r="N223" s="147">
        <v>331</v>
      </c>
      <c r="O223" s="40">
        <v>23</v>
      </c>
      <c r="P223" s="40">
        <v>19</v>
      </c>
      <c r="Q223" s="37">
        <v>0</v>
      </c>
      <c r="R223" s="37">
        <v>0</v>
      </c>
      <c r="S223" s="40">
        <v>917</v>
      </c>
      <c r="T223" s="40">
        <v>822</v>
      </c>
      <c r="U223" s="109">
        <v>140</v>
      </c>
      <c r="V223" s="109">
        <v>45</v>
      </c>
      <c r="W223" s="140">
        <v>4.7</v>
      </c>
      <c r="X223" s="140">
        <v>4.7</v>
      </c>
      <c r="Y223" s="109">
        <v>140</v>
      </c>
      <c r="Z223" s="109">
        <v>75</v>
      </c>
      <c r="AA223" s="140">
        <v>61</v>
      </c>
      <c r="AB223" s="140">
        <v>48</v>
      </c>
      <c r="AC223" s="37">
        <v>0</v>
      </c>
      <c r="AD223" s="37">
        <v>0</v>
      </c>
      <c r="AE223" s="38">
        <v>123.6</v>
      </c>
      <c r="AF223" s="39">
        <v>123.6</v>
      </c>
      <c r="AG223" s="37">
        <v>25</v>
      </c>
      <c r="AH223" s="37">
        <v>30</v>
      </c>
      <c r="AI223" s="9">
        <v>0.8</v>
      </c>
      <c r="AJ223" s="9">
        <v>0.8</v>
      </c>
      <c r="AK223" s="9">
        <f t="shared" si="0"/>
        <v>0</v>
      </c>
      <c r="AL223" s="37">
        <v>2.9</v>
      </c>
      <c r="AM223" s="37">
        <v>4.7</v>
      </c>
      <c r="AN223" s="40">
        <v>7.6</v>
      </c>
      <c r="AO223" s="40">
        <v>7.7</v>
      </c>
      <c r="AP223" s="40">
        <v>0</v>
      </c>
      <c r="AQ223" s="40">
        <v>0</v>
      </c>
      <c r="AR223" s="37">
        <v>9.6999999999999993</v>
      </c>
      <c r="AS223" s="37">
        <v>9.6</v>
      </c>
      <c r="AT223" s="37">
        <v>4.7</v>
      </c>
      <c r="AU223" s="37">
        <v>4.5999999999999996</v>
      </c>
      <c r="AV223" s="148">
        <v>101</v>
      </c>
      <c r="AW223" s="148">
        <v>88</v>
      </c>
      <c r="AX223" s="140">
        <v>141</v>
      </c>
      <c r="AY223" s="140">
        <v>140</v>
      </c>
      <c r="AZ223" s="37">
        <v>0</v>
      </c>
      <c r="BA223" s="37">
        <v>0</v>
      </c>
      <c r="BB223" s="40">
        <v>0</v>
      </c>
      <c r="BC223" s="40">
        <v>0</v>
      </c>
      <c r="BD223" s="23">
        <f t="shared" ref="BD223:BE223" si="225">1.86*(AX223+AT223)+1.15*(AV223/18)+(AG223/6)+14</f>
        <v>295.62144444444448</v>
      </c>
      <c r="BE223" s="23">
        <f t="shared" si="225"/>
        <v>293.57822222222222</v>
      </c>
      <c r="BF223" s="37">
        <v>4.76</v>
      </c>
      <c r="BG223" s="37">
        <v>4.7</v>
      </c>
      <c r="BH223" s="140">
        <v>13.9</v>
      </c>
      <c r="BI223" s="140">
        <v>13.5</v>
      </c>
      <c r="BJ223" s="37">
        <v>43.9</v>
      </c>
      <c r="BK223" s="37">
        <v>43.2</v>
      </c>
      <c r="BL223" s="140">
        <v>92.2</v>
      </c>
      <c r="BM223" s="140">
        <v>91.9</v>
      </c>
      <c r="BN223" s="37">
        <v>29.2</v>
      </c>
      <c r="BO223" s="37">
        <v>28.7</v>
      </c>
      <c r="BP223" s="140">
        <v>31.7</v>
      </c>
      <c r="BQ223" s="140">
        <v>31.3</v>
      </c>
      <c r="BR223" s="37">
        <v>197</v>
      </c>
      <c r="BS223" s="37">
        <v>304</v>
      </c>
      <c r="BT223" s="140">
        <v>12.7</v>
      </c>
      <c r="BU223" s="140">
        <v>13.3</v>
      </c>
      <c r="BV223" s="181">
        <v>0</v>
      </c>
      <c r="BW223" s="181">
        <v>0</v>
      </c>
      <c r="BX223" s="140">
        <v>6.1</v>
      </c>
      <c r="BY223" s="40">
        <v>8.51</v>
      </c>
      <c r="BZ223" s="37">
        <v>63.9</v>
      </c>
      <c r="CA223" s="37">
        <v>61.1</v>
      </c>
      <c r="CB223" s="140">
        <v>24.4</v>
      </c>
      <c r="CC223" s="140">
        <v>24.8</v>
      </c>
      <c r="CD223" s="37">
        <v>10.7</v>
      </c>
      <c r="CE223" s="37">
        <v>11.8</v>
      </c>
      <c r="CF223" s="140">
        <v>0.8</v>
      </c>
      <c r="CG223" s="140">
        <v>1.9</v>
      </c>
      <c r="CH223" s="37">
        <v>0.2</v>
      </c>
      <c r="CI223" s="37">
        <v>0.4</v>
      </c>
      <c r="CJ223" s="2" t="b">
        <f t="shared" si="2"/>
        <v>0</v>
      </c>
      <c r="CK223" s="24" t="b">
        <f t="shared" si="122"/>
        <v>1</v>
      </c>
      <c r="CL223" s="4">
        <v>70.25</v>
      </c>
      <c r="CM223" s="25">
        <v>85.4</v>
      </c>
      <c r="CN223" s="25">
        <v>179.3</v>
      </c>
      <c r="CO223" s="4">
        <v>49.65</v>
      </c>
      <c r="CP223" s="25">
        <v>44</v>
      </c>
      <c r="CQ223" s="25">
        <v>35</v>
      </c>
      <c r="CR223" s="26">
        <v>17.739999999999998</v>
      </c>
      <c r="CS223" s="478"/>
      <c r="CT223" s="478"/>
      <c r="CU223" s="478"/>
      <c r="CV223" s="478"/>
      <c r="CW223" s="478"/>
      <c r="CX223" s="478"/>
      <c r="CY223" s="3"/>
      <c r="CZ223" s="189"/>
      <c r="DA223" s="189"/>
      <c r="DB223" s="189"/>
    </row>
    <row r="224" spans="1:106" ht="15.75" customHeight="1">
      <c r="A224" s="190">
        <v>2017</v>
      </c>
      <c r="B224" s="471" t="s">
        <v>437</v>
      </c>
      <c r="C224" s="191" t="s">
        <v>170</v>
      </c>
      <c r="D224" s="111">
        <v>28</v>
      </c>
      <c r="E224" s="40">
        <v>0</v>
      </c>
      <c r="F224" s="140">
        <v>1</v>
      </c>
      <c r="G224" s="34" t="s">
        <v>171</v>
      </c>
      <c r="H224" s="35" t="s">
        <v>98</v>
      </c>
      <c r="I224" s="36" t="s">
        <v>103</v>
      </c>
      <c r="J224" s="35" t="s">
        <v>134</v>
      </c>
      <c r="K224" s="36">
        <v>37.5</v>
      </c>
      <c r="L224" s="35">
        <v>62.5</v>
      </c>
      <c r="M224" s="147">
        <v>1521</v>
      </c>
      <c r="N224" s="147">
        <v>48308</v>
      </c>
      <c r="O224" s="40">
        <v>52</v>
      </c>
      <c r="P224" s="40">
        <v>821</v>
      </c>
      <c r="Q224" s="37">
        <v>0</v>
      </c>
      <c r="R224" s="37">
        <v>0</v>
      </c>
      <c r="S224" s="40">
        <v>1861</v>
      </c>
      <c r="T224" s="40">
        <v>6127</v>
      </c>
      <c r="U224" s="109">
        <v>135</v>
      </c>
      <c r="V224" s="109">
        <v>1103</v>
      </c>
      <c r="W224" s="140">
        <v>4.2</v>
      </c>
      <c r="X224" s="140">
        <v>3.8</v>
      </c>
      <c r="Y224" s="109">
        <v>138</v>
      </c>
      <c r="Z224" s="109">
        <v>261</v>
      </c>
      <c r="AA224" s="140">
        <v>20</v>
      </c>
      <c r="AB224" s="140">
        <v>19</v>
      </c>
      <c r="AC224" s="37">
        <v>0</v>
      </c>
      <c r="AD224" s="37">
        <v>0</v>
      </c>
      <c r="AE224" s="76">
        <v>119.3</v>
      </c>
      <c r="AF224" s="76">
        <v>70.2</v>
      </c>
      <c r="AG224" s="37">
        <v>59</v>
      </c>
      <c r="AH224" s="37">
        <v>90</v>
      </c>
      <c r="AI224" s="9">
        <v>0.9</v>
      </c>
      <c r="AJ224" s="9">
        <v>1.4</v>
      </c>
      <c r="AK224" s="9">
        <f t="shared" si="0"/>
        <v>0.49999999999999989</v>
      </c>
      <c r="AL224" s="37">
        <v>4</v>
      </c>
      <c r="AM224" s="37">
        <v>4.4000000000000004</v>
      </c>
      <c r="AN224" s="40">
        <v>7.3</v>
      </c>
      <c r="AO224" s="40">
        <v>6.5</v>
      </c>
      <c r="AP224" s="40">
        <v>0</v>
      </c>
      <c r="AQ224" s="40">
        <v>0</v>
      </c>
      <c r="AR224" s="37">
        <v>10</v>
      </c>
      <c r="AS224" s="37">
        <v>9.3000000000000007</v>
      </c>
      <c r="AT224" s="37">
        <v>4.9000000000000004</v>
      </c>
      <c r="AU224" s="37">
        <v>5.4</v>
      </c>
      <c r="AV224" s="148">
        <v>91</v>
      </c>
      <c r="AW224" s="208">
        <v>95</v>
      </c>
      <c r="AX224" s="140">
        <v>131</v>
      </c>
      <c r="AY224" s="140">
        <v>132</v>
      </c>
      <c r="AZ224" s="37">
        <v>0</v>
      </c>
      <c r="BA224" s="37">
        <v>0</v>
      </c>
      <c r="BB224" s="40">
        <v>0</v>
      </c>
      <c r="BC224" s="40">
        <v>0</v>
      </c>
      <c r="BD224" s="23">
        <f t="shared" ref="BD224:BE224" si="226">1.86*(AX224+AT224)+1.15*(AV224/18)+(AG224/6)+14</f>
        <v>282.42122222222224</v>
      </c>
      <c r="BE224" s="23">
        <f t="shared" si="226"/>
        <v>290.63344444444448</v>
      </c>
      <c r="BF224" s="37">
        <v>4.6100000000000003</v>
      </c>
      <c r="BG224" s="37">
        <v>3.38</v>
      </c>
      <c r="BH224" s="140">
        <v>13.7</v>
      </c>
      <c r="BI224" s="140">
        <v>10.199999999999999</v>
      </c>
      <c r="BJ224" s="37">
        <v>41.8</v>
      </c>
      <c r="BK224" s="37">
        <v>30.7</v>
      </c>
      <c r="BL224" s="140">
        <v>90.7</v>
      </c>
      <c r="BM224" s="140">
        <v>90.8</v>
      </c>
      <c r="BN224" s="37">
        <v>29.7</v>
      </c>
      <c r="BO224" s="37">
        <v>30.2</v>
      </c>
      <c r="BP224" s="140">
        <v>32.799999999999997</v>
      </c>
      <c r="BQ224" s="140">
        <v>33.200000000000003</v>
      </c>
      <c r="BR224" s="37">
        <v>332</v>
      </c>
      <c r="BS224" s="37">
        <v>262</v>
      </c>
      <c r="BT224" s="140">
        <v>14</v>
      </c>
      <c r="BU224" s="140">
        <v>13.7</v>
      </c>
      <c r="BV224" s="181">
        <v>0</v>
      </c>
      <c r="BW224" s="181">
        <v>0</v>
      </c>
      <c r="BX224" s="138">
        <v>8.7899999999999991</v>
      </c>
      <c r="BY224" s="138">
        <v>10.67</v>
      </c>
      <c r="BZ224" s="37">
        <v>71.900000000000006</v>
      </c>
      <c r="CA224" s="37">
        <v>68.7</v>
      </c>
      <c r="CB224" s="140">
        <v>15.6</v>
      </c>
      <c r="CC224" s="140">
        <v>13.9</v>
      </c>
      <c r="CD224" s="37">
        <v>10.7</v>
      </c>
      <c r="CE224" s="37">
        <v>16.600000000000001</v>
      </c>
      <c r="CF224" s="140">
        <v>1.3</v>
      </c>
      <c r="CG224" s="140">
        <v>0.6</v>
      </c>
      <c r="CH224" s="37">
        <v>0.5</v>
      </c>
      <c r="CI224" s="37">
        <v>0.2</v>
      </c>
      <c r="CJ224" s="2" t="b">
        <f t="shared" si="2"/>
        <v>1</v>
      </c>
      <c r="CK224" s="24" t="b">
        <f t="shared" si="122"/>
        <v>1</v>
      </c>
      <c r="CL224" s="4">
        <v>66.8</v>
      </c>
      <c r="CM224" s="25">
        <v>70.900000000000006</v>
      </c>
      <c r="CN224" s="25">
        <v>166</v>
      </c>
      <c r="CO224" s="4">
        <v>52.92</v>
      </c>
      <c r="CP224" s="25">
        <v>54.5</v>
      </c>
      <c r="CQ224" s="25">
        <v>52.5</v>
      </c>
      <c r="CR224" s="26">
        <v>5.79</v>
      </c>
      <c r="CS224" s="62"/>
      <c r="CT224" s="193"/>
      <c r="CU224" s="193"/>
      <c r="CV224" s="62"/>
      <c r="CW224" s="62"/>
      <c r="CX224" s="62"/>
    </row>
    <row r="225" spans="1:102" ht="15.75" customHeight="1">
      <c r="A225" s="190">
        <v>2017</v>
      </c>
      <c r="B225" s="471" t="s">
        <v>437</v>
      </c>
      <c r="C225" s="191" t="s">
        <v>172</v>
      </c>
      <c r="D225" s="111">
        <v>29</v>
      </c>
      <c r="E225" s="40">
        <v>74</v>
      </c>
      <c r="F225" s="140">
        <v>2</v>
      </c>
      <c r="G225" s="34" t="s">
        <v>171</v>
      </c>
      <c r="H225" s="35" t="s">
        <v>98</v>
      </c>
      <c r="I225" s="36" t="s">
        <v>103</v>
      </c>
      <c r="J225" s="35" t="s">
        <v>134</v>
      </c>
      <c r="K225" s="36">
        <v>37.5</v>
      </c>
      <c r="L225" s="18">
        <v>62.5</v>
      </c>
      <c r="M225" s="147">
        <v>17776</v>
      </c>
      <c r="N225" s="147">
        <v>27170</v>
      </c>
      <c r="O225" s="40">
        <v>80</v>
      </c>
      <c r="P225" s="40">
        <v>248</v>
      </c>
      <c r="Q225" s="37">
        <v>0</v>
      </c>
      <c r="R225" s="37">
        <v>0</v>
      </c>
      <c r="S225" s="40">
        <v>1439</v>
      </c>
      <c r="T225" s="40">
        <v>2498</v>
      </c>
      <c r="U225" s="109">
        <v>275</v>
      </c>
      <c r="V225" s="109">
        <v>508</v>
      </c>
      <c r="W225" s="140">
        <v>4.4000000000000004</v>
      </c>
      <c r="X225" s="140">
        <v>4.3</v>
      </c>
      <c r="Y225" s="109">
        <v>121</v>
      </c>
      <c r="Z225" s="109">
        <v>159</v>
      </c>
      <c r="AA225" s="140">
        <v>23</v>
      </c>
      <c r="AB225" s="140">
        <v>21</v>
      </c>
      <c r="AC225" s="37">
        <v>0</v>
      </c>
      <c r="AD225" s="37">
        <v>0</v>
      </c>
      <c r="AE225" s="76">
        <v>122.9</v>
      </c>
      <c r="AF225" s="76">
        <v>118.6</v>
      </c>
      <c r="AG225" s="37">
        <v>42</v>
      </c>
      <c r="AH225" s="37">
        <v>47</v>
      </c>
      <c r="AI225" s="9">
        <v>0.8</v>
      </c>
      <c r="AJ225" s="9">
        <v>0.9</v>
      </c>
      <c r="AK225" s="9">
        <f t="shared" si="0"/>
        <v>9.9999999999999978E-2</v>
      </c>
      <c r="AL225" s="37">
        <v>3.5</v>
      </c>
      <c r="AM225" s="37">
        <v>4.5</v>
      </c>
      <c r="AN225" s="40">
        <v>7.3</v>
      </c>
      <c r="AO225" s="40">
        <v>7.1</v>
      </c>
      <c r="AP225" s="40">
        <v>0</v>
      </c>
      <c r="AQ225" s="40">
        <v>0</v>
      </c>
      <c r="AR225" s="37">
        <v>9.6999999999999993</v>
      </c>
      <c r="AS225" s="37">
        <v>9.1999999999999993</v>
      </c>
      <c r="AT225" s="37">
        <v>4.2</v>
      </c>
      <c r="AU225" s="37">
        <v>4.3</v>
      </c>
      <c r="AV225" s="148">
        <v>80</v>
      </c>
      <c r="AW225" s="208">
        <v>75</v>
      </c>
      <c r="AX225" s="140">
        <v>134</v>
      </c>
      <c r="AY225" s="140">
        <v>132</v>
      </c>
      <c r="AZ225" s="37">
        <v>0</v>
      </c>
      <c r="BA225" s="37">
        <v>0</v>
      </c>
      <c r="BB225" s="40">
        <v>0</v>
      </c>
      <c r="BC225" s="40">
        <v>0</v>
      </c>
      <c r="BD225" s="23">
        <f t="shared" ref="BD225:BE225" si="227">1.86*(AX225+AT225)+1.15*(AV225/18)+(AG225/6)+14</f>
        <v>283.16311111111105</v>
      </c>
      <c r="BE225" s="23">
        <f t="shared" si="227"/>
        <v>280.14300000000003</v>
      </c>
      <c r="BF225" s="37">
        <v>5.16</v>
      </c>
      <c r="BG225" s="37">
        <v>4.75</v>
      </c>
      <c r="BH225" s="140">
        <v>14.9</v>
      </c>
      <c r="BI225" s="140">
        <v>13.9</v>
      </c>
      <c r="BJ225" s="37">
        <v>44.6</v>
      </c>
      <c r="BK225" s="37">
        <v>41.4</v>
      </c>
      <c r="BL225" s="140">
        <v>86.4</v>
      </c>
      <c r="BM225" s="140">
        <v>87.2</v>
      </c>
      <c r="BN225" s="37">
        <v>28.9</v>
      </c>
      <c r="BO225" s="37">
        <v>29.3</v>
      </c>
      <c r="BP225" s="140">
        <v>33.4</v>
      </c>
      <c r="BQ225" s="140">
        <v>33.6</v>
      </c>
      <c r="BR225" s="37">
        <v>348</v>
      </c>
      <c r="BS225" s="37">
        <v>283</v>
      </c>
      <c r="BT225" s="140">
        <v>12.8</v>
      </c>
      <c r="BU225" s="140">
        <v>12.8</v>
      </c>
      <c r="BV225" s="181">
        <v>0</v>
      </c>
      <c r="BW225" s="181">
        <v>0</v>
      </c>
      <c r="BX225" s="138">
        <v>11.89</v>
      </c>
      <c r="BY225" s="138">
        <v>2.94</v>
      </c>
      <c r="BZ225" s="37">
        <v>60.6</v>
      </c>
      <c r="CA225" s="37">
        <v>35.1</v>
      </c>
      <c r="CB225" s="140">
        <v>26.3</v>
      </c>
      <c r="CC225" s="140">
        <v>36.700000000000003</v>
      </c>
      <c r="CD225" s="37">
        <v>6.8</v>
      </c>
      <c r="CE225" s="37">
        <v>18.7</v>
      </c>
      <c r="CF225" s="140">
        <v>5.4</v>
      </c>
      <c r="CG225" s="140">
        <v>7.5</v>
      </c>
      <c r="CH225" s="37">
        <v>0.9</v>
      </c>
      <c r="CI225" s="37">
        <v>2</v>
      </c>
      <c r="CJ225" s="2" t="b">
        <f t="shared" si="2"/>
        <v>0</v>
      </c>
      <c r="CK225" s="24" t="b">
        <f t="shared" si="122"/>
        <v>1</v>
      </c>
      <c r="CL225" s="4">
        <v>64.760000000000005</v>
      </c>
      <c r="CM225" s="25">
        <v>73.900000000000006</v>
      </c>
      <c r="CN225" s="25">
        <v>172.6</v>
      </c>
      <c r="CO225" s="4">
        <v>52.06</v>
      </c>
      <c r="CP225" s="25">
        <v>42</v>
      </c>
      <c r="CQ225" s="25">
        <v>36.5</v>
      </c>
      <c r="CR225" s="26">
        <v>12.37</v>
      </c>
      <c r="CS225" s="62"/>
      <c r="CT225" s="193"/>
      <c r="CU225" s="193"/>
      <c r="CV225" s="62"/>
      <c r="CW225" s="62"/>
      <c r="CX225" s="62"/>
    </row>
    <row r="226" spans="1:102" ht="15.75" customHeight="1">
      <c r="A226" s="190">
        <v>2017</v>
      </c>
      <c r="B226" s="471" t="s">
        <v>437</v>
      </c>
      <c r="C226" s="191" t="s">
        <v>173</v>
      </c>
      <c r="D226" s="111">
        <v>28</v>
      </c>
      <c r="E226" s="40">
        <v>78</v>
      </c>
      <c r="F226" s="140">
        <v>0</v>
      </c>
      <c r="G226" s="34" t="s">
        <v>97</v>
      </c>
      <c r="H226" s="18" t="s">
        <v>98</v>
      </c>
      <c r="I226" s="36" t="s">
        <v>103</v>
      </c>
      <c r="J226" s="35" t="s">
        <v>132</v>
      </c>
      <c r="K226" s="19">
        <v>37.5</v>
      </c>
      <c r="L226" s="18">
        <v>62.5</v>
      </c>
      <c r="M226" s="147">
        <v>255</v>
      </c>
      <c r="N226" s="147">
        <v>13616</v>
      </c>
      <c r="O226" s="40">
        <v>15</v>
      </c>
      <c r="P226" s="40">
        <v>99</v>
      </c>
      <c r="Q226" s="37">
        <v>0</v>
      </c>
      <c r="R226" s="37">
        <v>0</v>
      </c>
      <c r="S226" s="40">
        <v>614</v>
      </c>
      <c r="T226" s="40">
        <v>2725</v>
      </c>
      <c r="U226" s="109">
        <v>48</v>
      </c>
      <c r="V226" s="109">
        <v>341</v>
      </c>
      <c r="W226" s="140">
        <v>3.9</v>
      </c>
      <c r="X226" s="140">
        <v>4.0999999999999996</v>
      </c>
      <c r="Y226" s="109">
        <v>50</v>
      </c>
      <c r="Z226" s="109">
        <v>121</v>
      </c>
      <c r="AA226" s="140">
        <v>11</v>
      </c>
      <c r="AB226" s="140">
        <v>17</v>
      </c>
      <c r="AC226" s="37">
        <v>0</v>
      </c>
      <c r="AD226" s="37">
        <v>0</v>
      </c>
      <c r="AE226" s="76">
        <v>119.3</v>
      </c>
      <c r="AF226" s="76">
        <v>93.8</v>
      </c>
      <c r="AG226" s="37">
        <v>58</v>
      </c>
      <c r="AH226" s="37">
        <v>95</v>
      </c>
      <c r="AI226" s="9">
        <v>0.9</v>
      </c>
      <c r="AJ226" s="9">
        <v>1.1000000000000001</v>
      </c>
      <c r="AK226" s="9">
        <f t="shared" si="0"/>
        <v>0.20000000000000007</v>
      </c>
      <c r="AL226" s="37">
        <v>3.3</v>
      </c>
      <c r="AM226" s="37">
        <v>5.2</v>
      </c>
      <c r="AN226" s="40">
        <v>6.7</v>
      </c>
      <c r="AO226" s="40">
        <v>7</v>
      </c>
      <c r="AP226" s="40">
        <v>0</v>
      </c>
      <c r="AQ226" s="40">
        <v>0</v>
      </c>
      <c r="AR226" s="37">
        <v>9.5</v>
      </c>
      <c r="AS226" s="37">
        <v>9.1999999999999993</v>
      </c>
      <c r="AT226" s="37">
        <v>4.4000000000000004</v>
      </c>
      <c r="AU226" s="37">
        <v>4.5999999999999996</v>
      </c>
      <c r="AV226" s="148">
        <v>91</v>
      </c>
      <c r="AW226" s="148">
        <v>98</v>
      </c>
      <c r="AX226" s="140">
        <v>136</v>
      </c>
      <c r="AY226" s="140">
        <v>131</v>
      </c>
      <c r="AZ226" s="37">
        <v>0</v>
      </c>
      <c r="BA226" s="37">
        <v>0</v>
      </c>
      <c r="BB226" s="40">
        <v>0</v>
      </c>
      <c r="BC226" s="40">
        <v>0</v>
      </c>
      <c r="BD226" s="23">
        <f t="shared" ref="BD226:BE226" si="228">1.86*(AX226+AT226)+1.15*(AV226/18)+(AG226/6)+14</f>
        <v>290.62455555555556</v>
      </c>
      <c r="BE226" s="23">
        <f t="shared" si="228"/>
        <v>288.31044444444444</v>
      </c>
      <c r="BF226" s="37">
        <v>4.16</v>
      </c>
      <c r="BG226" s="37">
        <v>3.81</v>
      </c>
      <c r="BH226" s="140">
        <v>12.7</v>
      </c>
      <c r="BI226" s="140">
        <v>11.6</v>
      </c>
      <c r="BJ226" s="37">
        <v>38.299999999999997</v>
      </c>
      <c r="BK226" s="37">
        <v>34.9</v>
      </c>
      <c r="BL226" s="140">
        <v>92.1</v>
      </c>
      <c r="BM226" s="140">
        <v>91.6</v>
      </c>
      <c r="BN226" s="37">
        <v>30.5</v>
      </c>
      <c r="BO226" s="37">
        <v>30.4</v>
      </c>
      <c r="BP226" s="140">
        <v>33.200000000000003</v>
      </c>
      <c r="BQ226" s="140">
        <v>33.200000000000003</v>
      </c>
      <c r="BR226" s="37">
        <v>337</v>
      </c>
      <c r="BS226" s="37">
        <v>284</v>
      </c>
      <c r="BT226" s="140">
        <v>12.8</v>
      </c>
      <c r="BU226" s="140">
        <v>12.7</v>
      </c>
      <c r="BV226" s="181">
        <v>0</v>
      </c>
      <c r="BW226" s="181">
        <v>0</v>
      </c>
      <c r="BX226" s="138">
        <v>6.87</v>
      </c>
      <c r="BY226" s="138">
        <v>7.22</v>
      </c>
      <c r="BZ226" s="37">
        <v>68.599999999999994</v>
      </c>
      <c r="CA226" s="37">
        <v>61.6</v>
      </c>
      <c r="CB226" s="140">
        <v>18.3</v>
      </c>
      <c r="CC226" s="140">
        <v>16.3</v>
      </c>
      <c r="CD226" s="37">
        <v>8.1999999999999993</v>
      </c>
      <c r="CE226" s="37">
        <v>19.7</v>
      </c>
      <c r="CF226" s="140">
        <v>4.2</v>
      </c>
      <c r="CG226" s="140">
        <v>1.7</v>
      </c>
      <c r="CH226" s="37">
        <v>0.7</v>
      </c>
      <c r="CI226" s="37">
        <v>0.7</v>
      </c>
      <c r="CJ226" s="2" t="b">
        <f t="shared" si="2"/>
        <v>0</v>
      </c>
      <c r="CK226" s="24" t="b">
        <f t="shared" si="122"/>
        <v>1</v>
      </c>
      <c r="CL226" s="4">
        <v>64.739999999999995</v>
      </c>
      <c r="CM226" s="25">
        <v>76.599999999999994</v>
      </c>
      <c r="CN226" s="25">
        <v>177</v>
      </c>
      <c r="CO226" s="4">
        <v>52.21</v>
      </c>
      <c r="CP226" s="25">
        <v>52</v>
      </c>
      <c r="CQ226" s="25">
        <v>49</v>
      </c>
      <c r="CR226" s="26">
        <v>15.49</v>
      </c>
      <c r="CS226" s="62"/>
      <c r="CT226" s="193"/>
      <c r="CU226" s="193"/>
      <c r="CV226" s="62"/>
      <c r="CW226" s="62"/>
      <c r="CX226" s="62"/>
    </row>
    <row r="227" spans="1:102" ht="15.75" customHeight="1">
      <c r="A227" s="190">
        <v>2017</v>
      </c>
      <c r="B227" s="471" t="s">
        <v>437</v>
      </c>
      <c r="C227" s="191" t="s">
        <v>174</v>
      </c>
      <c r="D227" s="111">
        <v>28</v>
      </c>
      <c r="E227" s="40">
        <v>91</v>
      </c>
      <c r="F227" s="140">
        <v>1</v>
      </c>
      <c r="G227" s="34" t="s">
        <v>102</v>
      </c>
      <c r="H227" s="35" t="s">
        <v>98</v>
      </c>
      <c r="I227" s="36" t="s">
        <v>111</v>
      </c>
      <c r="J227" s="35" t="s">
        <v>161</v>
      </c>
      <c r="K227" s="19">
        <v>62.5</v>
      </c>
      <c r="L227" s="35">
        <v>37.5</v>
      </c>
      <c r="M227" s="147">
        <v>440</v>
      </c>
      <c r="N227" s="147">
        <v>16928</v>
      </c>
      <c r="O227" s="40">
        <v>25</v>
      </c>
      <c r="P227" s="40">
        <v>237</v>
      </c>
      <c r="Q227" s="37">
        <v>0</v>
      </c>
      <c r="R227" s="37">
        <v>0</v>
      </c>
      <c r="S227" s="40">
        <v>694</v>
      </c>
      <c r="T227" s="40">
        <v>2052</v>
      </c>
      <c r="U227" s="109">
        <v>60</v>
      </c>
      <c r="V227" s="109">
        <v>492</v>
      </c>
      <c r="W227" s="140">
        <v>4.3</v>
      </c>
      <c r="X227" s="140">
        <v>4.0999999999999996</v>
      </c>
      <c r="Y227" s="109">
        <v>63</v>
      </c>
      <c r="Z227" s="109">
        <v>118</v>
      </c>
      <c r="AA227" s="140">
        <v>32</v>
      </c>
      <c r="AB227" s="140">
        <v>31</v>
      </c>
      <c r="AC227" s="37">
        <v>0</v>
      </c>
      <c r="AD227" s="37">
        <v>0</v>
      </c>
      <c r="AE227" s="76">
        <v>119.3</v>
      </c>
      <c r="AF227" s="76">
        <v>123.6</v>
      </c>
      <c r="AG227" s="37">
        <v>32</v>
      </c>
      <c r="AH227" s="37">
        <v>53</v>
      </c>
      <c r="AI227" s="9">
        <v>0.9</v>
      </c>
      <c r="AJ227" s="9">
        <v>0.8</v>
      </c>
      <c r="AK227" s="9">
        <f t="shared" si="0"/>
        <v>0</v>
      </c>
      <c r="AL227" s="37">
        <v>4.0999999999999996</v>
      </c>
      <c r="AM227" s="37">
        <v>4.5</v>
      </c>
      <c r="AN227" s="40">
        <v>7.4</v>
      </c>
      <c r="AO227" s="40">
        <v>7.2</v>
      </c>
      <c r="AP227" s="40">
        <v>0</v>
      </c>
      <c r="AQ227" s="40">
        <v>0</v>
      </c>
      <c r="AR227" s="37">
        <v>10</v>
      </c>
      <c r="AS227" s="37">
        <v>9.3000000000000007</v>
      </c>
      <c r="AT227" s="37">
        <v>4.4000000000000004</v>
      </c>
      <c r="AU227" s="37">
        <v>5</v>
      </c>
      <c r="AV227" s="148">
        <v>96</v>
      </c>
      <c r="AW227" s="208">
        <v>100</v>
      </c>
      <c r="AX227" s="140">
        <v>134</v>
      </c>
      <c r="AY227" s="140">
        <v>136</v>
      </c>
      <c r="AZ227" s="37">
        <v>0</v>
      </c>
      <c r="BA227" s="37">
        <v>0</v>
      </c>
      <c r="BB227" s="40">
        <v>0</v>
      </c>
      <c r="BC227" s="40">
        <v>0</v>
      </c>
      <c r="BD227" s="23">
        <f t="shared" ref="BD227:BE227" si="229">1.86*(AX227+AT227)+1.15*(AV227/18)+(AG227/6)+14</f>
        <v>282.89066666666668</v>
      </c>
      <c r="BE227" s="23">
        <f t="shared" si="229"/>
        <v>291.48222222222222</v>
      </c>
      <c r="BF227" s="37">
        <v>4.43</v>
      </c>
      <c r="BG227" s="37">
        <v>3.96</v>
      </c>
      <c r="BH227" s="140">
        <v>13.3</v>
      </c>
      <c r="BI227" s="140">
        <v>11.8</v>
      </c>
      <c r="BJ227" s="37">
        <v>41.4</v>
      </c>
      <c r="BK227" s="37">
        <v>37.299999999999997</v>
      </c>
      <c r="BL227" s="140">
        <v>93.5</v>
      </c>
      <c r="BM227" s="140">
        <v>94.2</v>
      </c>
      <c r="BN227" s="37">
        <v>30</v>
      </c>
      <c r="BO227" s="37">
        <v>29.8</v>
      </c>
      <c r="BP227" s="140">
        <v>32.1</v>
      </c>
      <c r="BQ227" s="140">
        <v>31.6</v>
      </c>
      <c r="BR227" s="37">
        <v>322</v>
      </c>
      <c r="BS227" s="37">
        <v>329</v>
      </c>
      <c r="BT227" s="140">
        <v>14</v>
      </c>
      <c r="BU227" s="140">
        <v>13.4</v>
      </c>
      <c r="BV227" s="181">
        <v>0</v>
      </c>
      <c r="BW227" s="181">
        <v>0</v>
      </c>
      <c r="BX227" s="138">
        <v>9.7200000000000006</v>
      </c>
      <c r="BY227" s="138">
        <v>2.92</v>
      </c>
      <c r="BZ227" s="37">
        <v>57.5</v>
      </c>
      <c r="CA227" s="37">
        <v>32.6</v>
      </c>
      <c r="CB227" s="140">
        <v>26.3</v>
      </c>
      <c r="CC227" s="140">
        <v>49</v>
      </c>
      <c r="CD227" s="37">
        <v>10.8</v>
      </c>
      <c r="CE227" s="37">
        <v>17.100000000000001</v>
      </c>
      <c r="CF227" s="140">
        <v>4.2</v>
      </c>
      <c r="CG227" s="140">
        <v>0.3</v>
      </c>
      <c r="CH227" s="37">
        <v>1.2</v>
      </c>
      <c r="CI227" s="37">
        <v>1</v>
      </c>
      <c r="CJ227" s="2" t="b">
        <f t="shared" si="2"/>
        <v>0</v>
      </c>
      <c r="CK227" s="24" t="b">
        <f t="shared" si="122"/>
        <v>1</v>
      </c>
      <c r="CL227" s="4">
        <v>82.19</v>
      </c>
      <c r="CM227" s="25">
        <v>85.6</v>
      </c>
      <c r="CN227" s="25">
        <v>192.5</v>
      </c>
      <c r="CO227" s="4">
        <v>0</v>
      </c>
      <c r="CP227" s="25">
        <v>74</v>
      </c>
      <c r="CQ227" s="25">
        <v>70</v>
      </c>
      <c r="CR227" s="26">
        <v>3.98</v>
      </c>
      <c r="CS227" s="62"/>
      <c r="CT227" s="193"/>
      <c r="CU227" s="193"/>
      <c r="CV227" s="62"/>
      <c r="CW227" s="62"/>
      <c r="CX227" s="62"/>
    </row>
    <row r="228" spans="1:102" ht="15.75" customHeight="1">
      <c r="A228" s="190">
        <v>2017</v>
      </c>
      <c r="B228" s="471" t="s">
        <v>437</v>
      </c>
      <c r="C228" s="191" t="s">
        <v>175</v>
      </c>
      <c r="D228" s="111">
        <v>28</v>
      </c>
      <c r="E228" s="40">
        <v>85</v>
      </c>
      <c r="F228" s="140">
        <v>2</v>
      </c>
      <c r="G228" s="34" t="s">
        <v>171</v>
      </c>
      <c r="H228" s="35" t="s">
        <v>110</v>
      </c>
      <c r="I228" s="36" t="s">
        <v>99</v>
      </c>
      <c r="J228" s="35" t="s">
        <v>134</v>
      </c>
      <c r="K228" s="19">
        <v>62.5</v>
      </c>
      <c r="L228" s="35">
        <v>37.5</v>
      </c>
      <c r="M228" s="147">
        <v>8495</v>
      </c>
      <c r="N228" s="147">
        <v>24554</v>
      </c>
      <c r="O228" s="40">
        <v>47</v>
      </c>
      <c r="P228" s="40">
        <v>196</v>
      </c>
      <c r="Q228" s="37">
        <v>0</v>
      </c>
      <c r="R228" s="37">
        <v>0</v>
      </c>
      <c r="S228" s="40">
        <v>1142</v>
      </c>
      <c r="T228" s="40">
        <v>2996</v>
      </c>
      <c r="U228" s="109">
        <v>135</v>
      </c>
      <c r="V228" s="109">
        <v>413</v>
      </c>
      <c r="W228" s="140">
        <v>4.5</v>
      </c>
      <c r="X228" s="140">
        <v>4.3</v>
      </c>
      <c r="Y228" s="109">
        <v>65</v>
      </c>
      <c r="Z228" s="109">
        <v>97</v>
      </c>
      <c r="AA228" s="140">
        <v>21</v>
      </c>
      <c r="AB228" s="140">
        <v>20</v>
      </c>
      <c r="AC228" s="37">
        <v>0</v>
      </c>
      <c r="AD228" s="37">
        <v>0</v>
      </c>
      <c r="AE228" s="76">
        <v>93.8</v>
      </c>
      <c r="AF228" s="76">
        <v>105.1</v>
      </c>
      <c r="AG228" s="37">
        <v>35</v>
      </c>
      <c r="AH228" s="37">
        <v>56</v>
      </c>
      <c r="AI228" s="9">
        <v>1.1000000000000001</v>
      </c>
      <c r="AJ228" s="9">
        <v>1</v>
      </c>
      <c r="AK228" s="9">
        <f t="shared" si="0"/>
        <v>0</v>
      </c>
      <c r="AL228" s="37">
        <v>3.5</v>
      </c>
      <c r="AM228" s="37">
        <v>4.7</v>
      </c>
      <c r="AN228" s="40">
        <v>7.5</v>
      </c>
      <c r="AO228" s="40">
        <v>7.1</v>
      </c>
      <c r="AP228" s="40">
        <v>0</v>
      </c>
      <c r="AQ228" s="40">
        <v>0</v>
      </c>
      <c r="AR228" s="37">
        <v>9.6999999999999993</v>
      </c>
      <c r="AS228" s="37">
        <v>9.4</v>
      </c>
      <c r="AT228" s="37">
        <v>4.5</v>
      </c>
      <c r="AU228" s="37">
        <v>4.8</v>
      </c>
      <c r="AV228" s="148">
        <v>110</v>
      </c>
      <c r="AW228" s="208">
        <v>93</v>
      </c>
      <c r="AX228" s="140">
        <v>135</v>
      </c>
      <c r="AY228" s="140">
        <v>123</v>
      </c>
      <c r="AZ228" s="37">
        <v>0</v>
      </c>
      <c r="BA228" s="37">
        <v>0</v>
      </c>
      <c r="BB228" s="40">
        <v>0</v>
      </c>
      <c r="BC228" s="40">
        <v>0</v>
      </c>
      <c r="BD228" s="23">
        <f t="shared" ref="BD228:BE228" si="230">1.86*(AX228+AT228)+1.15*(AV228/18)+(AG228/6)+14</f>
        <v>286.33111111111111</v>
      </c>
      <c r="BE228" s="23">
        <f t="shared" si="230"/>
        <v>266.983</v>
      </c>
      <c r="BF228" s="37">
        <v>4.45</v>
      </c>
      <c r="BG228" s="37">
        <v>4.04</v>
      </c>
      <c r="BH228" s="140">
        <v>14.4</v>
      </c>
      <c r="BI228" s="140">
        <v>13.1</v>
      </c>
      <c r="BJ228" s="37">
        <v>45</v>
      </c>
      <c r="BK228" s="37">
        <v>40.9</v>
      </c>
      <c r="BL228" s="140">
        <v>101.1</v>
      </c>
      <c r="BM228" s="140">
        <v>101.2</v>
      </c>
      <c r="BN228" s="37">
        <v>32.4</v>
      </c>
      <c r="BO228" s="37">
        <v>32.4</v>
      </c>
      <c r="BP228" s="140">
        <v>32</v>
      </c>
      <c r="BQ228" s="140">
        <v>32</v>
      </c>
      <c r="BR228" s="37">
        <v>427</v>
      </c>
      <c r="BS228" s="37">
        <v>365</v>
      </c>
      <c r="BT228" s="140">
        <v>12.5</v>
      </c>
      <c r="BU228" s="140">
        <v>12.6</v>
      </c>
      <c r="BV228" s="181">
        <v>0</v>
      </c>
      <c r="BW228" s="181">
        <v>0</v>
      </c>
      <c r="BX228" s="138">
        <v>5.67</v>
      </c>
      <c r="BY228" s="138">
        <v>8.9700000000000006</v>
      </c>
      <c r="BZ228" s="37">
        <v>55</v>
      </c>
      <c r="CA228" s="37">
        <v>71.7</v>
      </c>
      <c r="CB228" s="140">
        <v>30</v>
      </c>
      <c r="CC228" s="140">
        <v>10.3</v>
      </c>
      <c r="CD228" s="37">
        <v>11.8</v>
      </c>
      <c r="CE228" s="37">
        <v>17.8</v>
      </c>
      <c r="CF228" s="140">
        <v>1.4</v>
      </c>
      <c r="CG228" s="140">
        <v>0</v>
      </c>
      <c r="CH228" s="37">
        <v>1.8</v>
      </c>
      <c r="CI228" s="37">
        <v>0.2</v>
      </c>
      <c r="CJ228" s="2" t="b">
        <f t="shared" si="2"/>
        <v>0</v>
      </c>
      <c r="CK228" s="24" t="b">
        <f t="shared" si="122"/>
        <v>1</v>
      </c>
      <c r="CL228" s="4">
        <v>78.84</v>
      </c>
      <c r="CM228" s="25">
        <v>86.4</v>
      </c>
      <c r="CN228" s="25">
        <v>184</v>
      </c>
      <c r="CO228" s="4">
        <v>50.17</v>
      </c>
      <c r="CP228" s="25">
        <v>48</v>
      </c>
      <c r="CQ228" s="25">
        <v>42.5</v>
      </c>
      <c r="CR228" s="26">
        <v>8.74</v>
      </c>
      <c r="CS228" s="62"/>
      <c r="CT228" s="193"/>
      <c r="CU228" s="193"/>
      <c r="CV228" s="62"/>
      <c r="CW228" s="62"/>
      <c r="CX228" s="62"/>
    </row>
    <row r="229" spans="1:102" ht="15.75" customHeight="1">
      <c r="A229" s="190">
        <v>2017</v>
      </c>
      <c r="B229" s="471" t="s">
        <v>437</v>
      </c>
      <c r="C229" s="191" t="s">
        <v>176</v>
      </c>
      <c r="D229" s="111">
        <v>34</v>
      </c>
      <c r="E229" s="40">
        <v>81</v>
      </c>
      <c r="F229" s="140">
        <v>2</v>
      </c>
      <c r="G229" s="202" t="s">
        <v>97</v>
      </c>
      <c r="H229" s="35" t="s">
        <v>98</v>
      </c>
      <c r="I229" s="36" t="s">
        <v>99</v>
      </c>
      <c r="J229" s="35" t="s">
        <v>134</v>
      </c>
      <c r="K229" s="36">
        <v>37.5</v>
      </c>
      <c r="L229" s="18">
        <v>62.5</v>
      </c>
      <c r="M229" s="147">
        <v>519</v>
      </c>
      <c r="N229" s="147">
        <v>15423</v>
      </c>
      <c r="O229" s="40">
        <v>26</v>
      </c>
      <c r="P229" s="40">
        <v>144</v>
      </c>
      <c r="Q229" s="37">
        <v>0</v>
      </c>
      <c r="R229" s="37">
        <v>0</v>
      </c>
      <c r="S229" s="40">
        <v>842</v>
      </c>
      <c r="T229" s="40">
        <v>2386</v>
      </c>
      <c r="U229" s="109">
        <v>107</v>
      </c>
      <c r="V229" s="109">
        <v>455</v>
      </c>
      <c r="W229" s="140">
        <v>4.2</v>
      </c>
      <c r="X229" s="140">
        <v>3.4</v>
      </c>
      <c r="Y229" s="109">
        <v>134</v>
      </c>
      <c r="Z229" s="109">
        <v>191</v>
      </c>
      <c r="AA229" s="140">
        <v>27</v>
      </c>
      <c r="AB229" s="140">
        <v>24</v>
      </c>
      <c r="AC229" s="37">
        <v>0</v>
      </c>
      <c r="AD229" s="37">
        <v>0</v>
      </c>
      <c r="AE229" s="76">
        <v>114.9</v>
      </c>
      <c r="AF229" s="76">
        <v>90.3</v>
      </c>
      <c r="AG229" s="37">
        <v>31</v>
      </c>
      <c r="AH229" s="37">
        <v>74</v>
      </c>
      <c r="AI229" s="9">
        <v>0.9</v>
      </c>
      <c r="AJ229" s="9">
        <v>1.1000000000000001</v>
      </c>
      <c r="AK229" s="9">
        <f t="shared" si="0"/>
        <v>0.20000000000000007</v>
      </c>
      <c r="AL229" s="37">
        <v>3.3</v>
      </c>
      <c r="AM229" s="37">
        <v>3.8</v>
      </c>
      <c r="AN229" s="40">
        <v>7.5</v>
      </c>
      <c r="AO229" s="40">
        <v>6.3</v>
      </c>
      <c r="AP229" s="40">
        <v>0</v>
      </c>
      <c r="AQ229" s="40">
        <v>0</v>
      </c>
      <c r="AR229" s="37">
        <v>9.4</v>
      </c>
      <c r="AS229" s="37">
        <v>8.3000000000000007</v>
      </c>
      <c r="AT229" s="37">
        <v>4.2</v>
      </c>
      <c r="AU229" s="37">
        <v>7.8</v>
      </c>
      <c r="AV229" s="148">
        <v>110</v>
      </c>
      <c r="AW229" s="208">
        <v>101</v>
      </c>
      <c r="AX229" s="140">
        <v>132</v>
      </c>
      <c r="AY229" s="140">
        <v>116</v>
      </c>
      <c r="AZ229" s="37">
        <v>0</v>
      </c>
      <c r="BA229" s="37">
        <v>0</v>
      </c>
      <c r="BB229" s="40">
        <v>0</v>
      </c>
      <c r="BC229" s="40">
        <v>0</v>
      </c>
      <c r="BD229" s="23">
        <f t="shared" ref="BD229:BE229" si="231">1.86*(AX229+AT229)+1.15*(AV229/18)+(AG229/6)+14</f>
        <v>279.52644444444445</v>
      </c>
      <c r="BE229" s="23">
        <f t="shared" si="231"/>
        <v>263.05411111111113</v>
      </c>
      <c r="BF229" s="37">
        <v>5.05</v>
      </c>
      <c r="BG229" s="37">
        <v>4.1100000000000003</v>
      </c>
      <c r="BH229" s="140">
        <v>15.2</v>
      </c>
      <c r="BI229" s="140">
        <v>12.5</v>
      </c>
      <c r="BJ229" s="37">
        <v>46.1</v>
      </c>
      <c r="BK229" s="37">
        <v>37.4</v>
      </c>
      <c r="BL229" s="140">
        <v>91.3</v>
      </c>
      <c r="BM229" s="140">
        <v>91</v>
      </c>
      <c r="BN229" s="37">
        <v>30.1</v>
      </c>
      <c r="BO229" s="37">
        <v>30.4</v>
      </c>
      <c r="BP229" s="140">
        <v>33</v>
      </c>
      <c r="BQ229" s="140">
        <v>33.4</v>
      </c>
      <c r="BR229" s="37">
        <v>352</v>
      </c>
      <c r="BS229" s="37">
        <v>332</v>
      </c>
      <c r="BT229" s="140">
        <v>13.7</v>
      </c>
      <c r="BU229" s="140">
        <v>13.7</v>
      </c>
      <c r="BV229" s="181">
        <v>0</v>
      </c>
      <c r="BW229" s="181">
        <v>0</v>
      </c>
      <c r="BX229" s="138">
        <v>11.37</v>
      </c>
      <c r="BY229" s="138">
        <v>11.16</v>
      </c>
      <c r="BZ229" s="37">
        <v>78.8</v>
      </c>
      <c r="CA229" s="37">
        <v>82</v>
      </c>
      <c r="CB229" s="140">
        <v>13.3</v>
      </c>
      <c r="CC229" s="140">
        <v>6.4</v>
      </c>
      <c r="CD229" s="37">
        <v>6.3</v>
      </c>
      <c r="CE229" s="37">
        <v>11.3</v>
      </c>
      <c r="CF229" s="140">
        <v>1.1000000000000001</v>
      </c>
      <c r="CG229" s="140">
        <v>0</v>
      </c>
      <c r="CH229" s="37">
        <v>0.5</v>
      </c>
      <c r="CI229" s="37">
        <v>0.3</v>
      </c>
      <c r="CJ229" s="2" t="b">
        <f t="shared" si="2"/>
        <v>0</v>
      </c>
      <c r="CK229" s="24" t="b">
        <f t="shared" si="122"/>
        <v>1</v>
      </c>
      <c r="CL229" s="4">
        <v>73.48</v>
      </c>
      <c r="CM229" s="25">
        <v>88.5</v>
      </c>
      <c r="CN229" s="25">
        <v>187</v>
      </c>
      <c r="CO229" s="4">
        <v>49.59</v>
      </c>
      <c r="CP229" s="25">
        <v>59.5</v>
      </c>
      <c r="CQ229" s="25">
        <v>0</v>
      </c>
      <c r="CR229" s="26">
        <v>16.98</v>
      </c>
      <c r="CS229" s="62"/>
      <c r="CT229" s="193"/>
      <c r="CU229" s="193"/>
      <c r="CV229" s="62"/>
      <c r="CW229" s="62"/>
      <c r="CX229" s="62"/>
    </row>
    <row r="230" spans="1:102" ht="15.75" customHeight="1">
      <c r="A230" s="190">
        <v>2017</v>
      </c>
      <c r="B230" s="471" t="s">
        <v>437</v>
      </c>
      <c r="C230" s="191" t="s">
        <v>177</v>
      </c>
      <c r="D230" s="111">
        <v>34</v>
      </c>
      <c r="E230" s="40">
        <v>82</v>
      </c>
      <c r="F230" s="140">
        <v>2</v>
      </c>
      <c r="G230" s="202" t="s">
        <v>171</v>
      </c>
      <c r="H230" s="35" t="s">
        <v>98</v>
      </c>
      <c r="I230" s="36" t="s">
        <v>103</v>
      </c>
      <c r="J230" s="35" t="s">
        <v>134</v>
      </c>
      <c r="K230" s="36">
        <v>37.5</v>
      </c>
      <c r="L230" s="18">
        <v>62.5</v>
      </c>
      <c r="M230" s="147">
        <v>989</v>
      </c>
      <c r="N230" s="147">
        <v>7326</v>
      </c>
      <c r="O230" s="40">
        <v>31</v>
      </c>
      <c r="P230" s="40">
        <v>125</v>
      </c>
      <c r="Q230" s="37">
        <v>0</v>
      </c>
      <c r="R230" s="37">
        <v>0</v>
      </c>
      <c r="S230" s="40">
        <v>649</v>
      </c>
      <c r="T230" s="40">
        <v>1243</v>
      </c>
      <c r="U230" s="109">
        <v>79</v>
      </c>
      <c r="V230" s="109">
        <v>273</v>
      </c>
      <c r="W230" s="140">
        <v>4</v>
      </c>
      <c r="X230" s="140">
        <v>4.2</v>
      </c>
      <c r="Y230" s="109">
        <v>68</v>
      </c>
      <c r="Z230" s="109">
        <v>100</v>
      </c>
      <c r="AA230" s="140">
        <v>27</v>
      </c>
      <c r="AB230" s="140">
        <v>28</v>
      </c>
      <c r="AC230" s="37">
        <v>0</v>
      </c>
      <c r="AD230" s="37">
        <v>0</v>
      </c>
      <c r="AE230" s="76">
        <v>101.3</v>
      </c>
      <c r="AF230" s="76">
        <v>114.9</v>
      </c>
      <c r="AG230" s="37">
        <v>42</v>
      </c>
      <c r="AH230" s="37">
        <v>59</v>
      </c>
      <c r="AI230" s="9">
        <v>1</v>
      </c>
      <c r="AJ230" s="9">
        <v>0.9</v>
      </c>
      <c r="AK230" s="9">
        <f t="shared" si="0"/>
        <v>0</v>
      </c>
      <c r="AL230" s="37">
        <v>3.2</v>
      </c>
      <c r="AM230" s="37">
        <v>3.8</v>
      </c>
      <c r="AN230" s="40">
        <v>7.3</v>
      </c>
      <c r="AO230" s="40">
        <v>7.6</v>
      </c>
      <c r="AP230" s="40">
        <v>0</v>
      </c>
      <c r="AQ230" s="40">
        <v>0</v>
      </c>
      <c r="AR230" s="37">
        <v>9.4</v>
      </c>
      <c r="AS230" s="37">
        <v>9.4</v>
      </c>
      <c r="AT230" s="37">
        <v>4.3</v>
      </c>
      <c r="AU230" s="37">
        <v>6.2</v>
      </c>
      <c r="AV230" s="148">
        <v>96</v>
      </c>
      <c r="AW230" s="208">
        <v>65</v>
      </c>
      <c r="AX230" s="140">
        <v>134</v>
      </c>
      <c r="AY230" s="140">
        <v>133</v>
      </c>
      <c r="AZ230" s="37">
        <v>0</v>
      </c>
      <c r="BA230" s="37">
        <v>0</v>
      </c>
      <c r="BB230" s="40">
        <v>0</v>
      </c>
      <c r="BC230" s="40">
        <v>0</v>
      </c>
      <c r="BD230" s="23">
        <f t="shared" ref="BD230:BE230" si="232">1.86*(AX230+AT230)+1.15*(AV230/18)+(AG230/6)+14</f>
        <v>284.37133333333338</v>
      </c>
      <c r="BE230" s="23">
        <f t="shared" si="232"/>
        <v>286.89811111111106</v>
      </c>
      <c r="BF230" s="37">
        <v>5.07</v>
      </c>
      <c r="BG230" s="37">
        <v>4.78</v>
      </c>
      <c r="BH230" s="140">
        <v>13.8</v>
      </c>
      <c r="BI230" s="140">
        <v>13.1</v>
      </c>
      <c r="BJ230" s="37">
        <v>43.1</v>
      </c>
      <c r="BK230" s="37">
        <v>41.5</v>
      </c>
      <c r="BL230" s="140">
        <v>85</v>
      </c>
      <c r="BM230" s="140">
        <v>86.8</v>
      </c>
      <c r="BN230" s="37">
        <v>27.2</v>
      </c>
      <c r="BO230" s="37">
        <v>27.4</v>
      </c>
      <c r="BP230" s="140">
        <v>32</v>
      </c>
      <c r="BQ230" s="140">
        <v>31.6</v>
      </c>
      <c r="BR230" s="37">
        <v>239</v>
      </c>
      <c r="BS230" s="37">
        <v>220</v>
      </c>
      <c r="BT230" s="140">
        <v>13.2</v>
      </c>
      <c r="BU230" s="140">
        <v>13.6</v>
      </c>
      <c r="BV230" s="181">
        <v>0</v>
      </c>
      <c r="BW230" s="181">
        <v>0</v>
      </c>
      <c r="BX230" s="138">
        <v>6.42</v>
      </c>
      <c r="BY230" s="138">
        <v>6.18</v>
      </c>
      <c r="BZ230" s="37">
        <v>57.3</v>
      </c>
      <c r="CA230" s="37">
        <v>60.5</v>
      </c>
      <c r="CB230" s="140">
        <v>32.1</v>
      </c>
      <c r="CC230" s="140">
        <v>27.3</v>
      </c>
      <c r="CD230" s="37">
        <v>9.1999999999999993</v>
      </c>
      <c r="CE230" s="37">
        <v>11.8</v>
      </c>
      <c r="CF230" s="140">
        <v>1.1000000000000001</v>
      </c>
      <c r="CG230" s="140">
        <v>0.2</v>
      </c>
      <c r="CH230" s="37">
        <v>0.3</v>
      </c>
      <c r="CI230" s="37">
        <v>0.2</v>
      </c>
      <c r="CJ230" s="2" t="b">
        <f t="shared" si="2"/>
        <v>0</v>
      </c>
      <c r="CK230" s="24" t="b">
        <f t="shared" si="122"/>
        <v>1</v>
      </c>
      <c r="CL230" s="4">
        <v>71.67</v>
      </c>
      <c r="CM230" s="25">
        <v>78.599999999999994</v>
      </c>
      <c r="CN230" s="25">
        <v>172</v>
      </c>
      <c r="CO230" s="4">
        <v>51.33</v>
      </c>
      <c r="CP230" s="25">
        <v>48</v>
      </c>
      <c r="CQ230" s="25">
        <v>49</v>
      </c>
      <c r="CR230" s="26">
        <v>8.81</v>
      </c>
      <c r="CS230" s="62"/>
      <c r="CT230" s="193"/>
      <c r="CU230" s="193"/>
      <c r="CV230" s="62"/>
      <c r="CW230" s="62"/>
      <c r="CX230" s="62"/>
    </row>
    <row r="231" spans="1:102" ht="15.75" customHeight="1">
      <c r="A231" s="190">
        <v>2017</v>
      </c>
      <c r="B231" s="471" t="s">
        <v>437</v>
      </c>
      <c r="C231" s="191" t="s">
        <v>178</v>
      </c>
      <c r="D231" s="111">
        <v>34</v>
      </c>
      <c r="E231" s="40">
        <v>85</v>
      </c>
      <c r="F231" s="140">
        <v>2</v>
      </c>
      <c r="G231" s="202" t="s">
        <v>97</v>
      </c>
      <c r="H231" s="35" t="s">
        <v>107</v>
      </c>
      <c r="I231" s="36" t="s">
        <v>99</v>
      </c>
      <c r="J231" s="35" t="s">
        <v>132</v>
      </c>
      <c r="K231" s="36">
        <v>37.5</v>
      </c>
      <c r="L231" s="18">
        <v>62.5</v>
      </c>
      <c r="M231" s="147">
        <v>1545</v>
      </c>
      <c r="N231" s="147">
        <v>21065</v>
      </c>
      <c r="O231" s="40">
        <v>35</v>
      </c>
      <c r="P231" s="40">
        <v>196</v>
      </c>
      <c r="Q231" s="37">
        <v>0</v>
      </c>
      <c r="R231" s="37">
        <v>0</v>
      </c>
      <c r="S231" s="40">
        <v>836</v>
      </c>
      <c r="T231" s="40">
        <v>2652</v>
      </c>
      <c r="U231" s="109">
        <v>108</v>
      </c>
      <c r="V231" s="109">
        <v>424</v>
      </c>
      <c r="W231" s="140">
        <v>4.3</v>
      </c>
      <c r="X231" s="140">
        <v>4.2</v>
      </c>
      <c r="Y231" s="109">
        <v>109</v>
      </c>
      <c r="Z231" s="109">
        <v>151</v>
      </c>
      <c r="AA231" s="140">
        <v>36</v>
      </c>
      <c r="AB231" s="140">
        <v>34</v>
      </c>
      <c r="AC231" s="37">
        <v>0</v>
      </c>
      <c r="AD231" s="37">
        <v>0</v>
      </c>
      <c r="AE231" s="76">
        <v>124</v>
      </c>
      <c r="AF231" s="76">
        <v>124</v>
      </c>
      <c r="AG231" s="37">
        <v>28</v>
      </c>
      <c r="AH231" s="37">
        <v>44</v>
      </c>
      <c r="AI231" s="9">
        <v>0.7</v>
      </c>
      <c r="AJ231" s="9">
        <v>0.7</v>
      </c>
      <c r="AK231" s="9">
        <f t="shared" si="0"/>
        <v>0</v>
      </c>
      <c r="AL231" s="37">
        <v>3.8</v>
      </c>
      <c r="AM231" s="37">
        <v>4</v>
      </c>
      <c r="AN231" s="40">
        <v>7.2</v>
      </c>
      <c r="AO231" s="40">
        <v>6.8</v>
      </c>
      <c r="AP231" s="40">
        <v>0</v>
      </c>
      <c r="AQ231" s="40">
        <v>0</v>
      </c>
      <c r="AR231" s="37">
        <v>9.3000000000000007</v>
      </c>
      <c r="AS231" s="37">
        <v>9.1</v>
      </c>
      <c r="AT231" s="37">
        <v>4.5</v>
      </c>
      <c r="AU231" s="37">
        <v>6.8</v>
      </c>
      <c r="AV231" s="148">
        <v>95</v>
      </c>
      <c r="AW231" s="208">
        <v>95</v>
      </c>
      <c r="AX231" s="140">
        <v>137</v>
      </c>
      <c r="AY231" s="140">
        <v>135</v>
      </c>
      <c r="AZ231" s="37">
        <v>0</v>
      </c>
      <c r="BA231" s="37">
        <v>0</v>
      </c>
      <c r="BB231" s="40">
        <v>0</v>
      </c>
      <c r="BC231" s="40">
        <v>0</v>
      </c>
      <c r="BD231" s="23">
        <f t="shared" ref="BD231:BE231" si="233">1.86*(AX231+AT231)+1.15*(AV231/18)+(AG231/6)+14</f>
        <v>287.92611111111114</v>
      </c>
      <c r="BE231" s="23">
        <f t="shared" si="233"/>
        <v>291.15077777777782</v>
      </c>
      <c r="BF231" s="37">
        <v>4.68</v>
      </c>
      <c r="BG231" s="37">
        <v>4.17</v>
      </c>
      <c r="BH231" s="140">
        <v>12.7</v>
      </c>
      <c r="BI231" s="140">
        <v>11.3</v>
      </c>
      <c r="BJ231" s="37">
        <v>39.4</v>
      </c>
      <c r="BK231" s="37">
        <v>35.299999999999997</v>
      </c>
      <c r="BL231" s="140">
        <v>84.2</v>
      </c>
      <c r="BM231" s="140">
        <v>84.7</v>
      </c>
      <c r="BN231" s="37">
        <v>27.1</v>
      </c>
      <c r="BO231" s="37">
        <v>27.1</v>
      </c>
      <c r="BP231" s="140">
        <v>32.200000000000003</v>
      </c>
      <c r="BQ231" s="140">
        <v>32</v>
      </c>
      <c r="BR231" s="37">
        <v>276</v>
      </c>
      <c r="BS231" s="37">
        <v>190</v>
      </c>
      <c r="BT231" s="140">
        <v>14</v>
      </c>
      <c r="BU231" s="140">
        <v>14</v>
      </c>
      <c r="BV231" s="181">
        <v>0</v>
      </c>
      <c r="BW231" s="181">
        <v>0</v>
      </c>
      <c r="BX231" s="138">
        <v>5.67</v>
      </c>
      <c r="BY231" s="138">
        <v>5.21</v>
      </c>
      <c r="BZ231" s="37">
        <v>60.6</v>
      </c>
      <c r="CA231" s="37">
        <v>50.9</v>
      </c>
      <c r="CB231" s="140">
        <v>29.5</v>
      </c>
      <c r="CC231" s="140">
        <v>32.4</v>
      </c>
      <c r="CD231" s="37">
        <v>7.9</v>
      </c>
      <c r="CE231" s="37">
        <v>14.8</v>
      </c>
      <c r="CF231" s="140">
        <v>1.1000000000000001</v>
      </c>
      <c r="CG231" s="140">
        <v>1.5</v>
      </c>
      <c r="CH231" s="37">
        <v>0.9</v>
      </c>
      <c r="CI231" s="37">
        <v>0.4</v>
      </c>
      <c r="CJ231" s="2" t="b">
        <f t="shared" si="2"/>
        <v>0</v>
      </c>
      <c r="CK231" s="24" t="b">
        <f t="shared" si="122"/>
        <v>1</v>
      </c>
      <c r="CL231" s="4">
        <v>75.63</v>
      </c>
      <c r="CM231" s="25">
        <v>88.4</v>
      </c>
      <c r="CN231" s="25">
        <v>179</v>
      </c>
      <c r="CO231" s="4">
        <v>47.54</v>
      </c>
      <c r="CP231" s="25">
        <v>51.5</v>
      </c>
      <c r="CQ231" s="25">
        <v>50.5</v>
      </c>
      <c r="CR231" s="26">
        <v>14.45</v>
      </c>
      <c r="CS231" s="62"/>
      <c r="CT231" s="193"/>
      <c r="CU231" s="193"/>
      <c r="CV231" s="62"/>
      <c r="CW231" s="62"/>
      <c r="CX231" s="62"/>
    </row>
    <row r="232" spans="1:102" ht="15.75" customHeight="1">
      <c r="A232" s="190">
        <v>2017</v>
      </c>
      <c r="B232" s="471" t="s">
        <v>437</v>
      </c>
      <c r="C232" s="191" t="s">
        <v>179</v>
      </c>
      <c r="D232" s="111">
        <v>30</v>
      </c>
      <c r="E232" s="40">
        <v>0</v>
      </c>
      <c r="F232" s="140">
        <v>2</v>
      </c>
      <c r="G232" s="202" t="s">
        <v>106</v>
      </c>
      <c r="H232" s="35" t="s">
        <v>107</v>
      </c>
      <c r="I232" s="36" t="s">
        <v>111</v>
      </c>
      <c r="J232" s="35" t="s">
        <v>132</v>
      </c>
      <c r="K232" s="19">
        <v>62.5</v>
      </c>
      <c r="L232" s="35">
        <v>37.5</v>
      </c>
      <c r="M232" s="147">
        <v>1345</v>
      </c>
      <c r="N232" s="147">
        <v>13125</v>
      </c>
      <c r="O232" s="40">
        <v>23</v>
      </c>
      <c r="P232" s="40">
        <v>85</v>
      </c>
      <c r="Q232" s="37">
        <v>0</v>
      </c>
      <c r="R232" s="37">
        <v>0</v>
      </c>
      <c r="S232" s="40">
        <v>771</v>
      </c>
      <c r="T232" s="40">
        <v>2033</v>
      </c>
      <c r="U232" s="109">
        <v>171</v>
      </c>
      <c r="V232" s="109">
        <v>269</v>
      </c>
      <c r="W232" s="140">
        <v>4.5</v>
      </c>
      <c r="X232" s="140">
        <v>4.0999999999999996</v>
      </c>
      <c r="Y232" s="109">
        <v>269</v>
      </c>
      <c r="Z232" s="109">
        <v>182</v>
      </c>
      <c r="AA232" s="140">
        <v>132</v>
      </c>
      <c r="AB232" s="140">
        <v>106</v>
      </c>
      <c r="AC232" s="37">
        <v>0</v>
      </c>
      <c r="AD232" s="37">
        <v>0</v>
      </c>
      <c r="AE232" s="76">
        <v>127.1</v>
      </c>
      <c r="AF232" s="76">
        <v>127.1</v>
      </c>
      <c r="AG232" s="37">
        <v>25</v>
      </c>
      <c r="AH232" s="37">
        <v>47</v>
      </c>
      <c r="AI232" s="9">
        <v>0.7</v>
      </c>
      <c r="AJ232" s="9">
        <v>0.7</v>
      </c>
      <c r="AK232" s="9">
        <f t="shared" si="0"/>
        <v>0</v>
      </c>
      <c r="AL232" s="37">
        <v>3.9</v>
      </c>
      <c r="AM232" s="37">
        <v>3.8</v>
      </c>
      <c r="AN232" s="40">
        <v>7.2</v>
      </c>
      <c r="AO232" s="40">
        <v>6.6</v>
      </c>
      <c r="AP232" s="40">
        <v>0</v>
      </c>
      <c r="AQ232" s="40">
        <v>0</v>
      </c>
      <c r="AR232" s="37">
        <v>9.6999999999999993</v>
      </c>
      <c r="AS232" s="37">
        <v>8.9</v>
      </c>
      <c r="AT232" s="37">
        <v>4.3</v>
      </c>
      <c r="AU232" s="37">
        <v>6.3</v>
      </c>
      <c r="AV232" s="148">
        <v>99</v>
      </c>
      <c r="AW232" s="208">
        <v>105</v>
      </c>
      <c r="AX232" s="140">
        <v>135</v>
      </c>
      <c r="AY232" s="140">
        <v>131</v>
      </c>
      <c r="AZ232" s="37">
        <v>0</v>
      </c>
      <c r="BA232" s="37">
        <v>0</v>
      </c>
      <c r="BB232" s="40">
        <v>0</v>
      </c>
      <c r="BC232" s="40">
        <v>0</v>
      </c>
      <c r="BD232" s="23">
        <f t="shared" ref="BD232:BE232" si="234">1.86*(AX232+AT232)+1.15*(AV232/18)+(AG232/6)+14</f>
        <v>283.58966666666669</v>
      </c>
      <c r="BE232" s="23">
        <f t="shared" si="234"/>
        <v>283.91966666666667</v>
      </c>
      <c r="BF232" s="37">
        <v>4.37</v>
      </c>
      <c r="BG232" s="37">
        <v>3.75</v>
      </c>
      <c r="BH232" s="140">
        <v>13.7</v>
      </c>
      <c r="BI232" s="140">
        <v>11.9</v>
      </c>
      <c r="BJ232" s="37">
        <v>41.4</v>
      </c>
      <c r="BK232" s="37">
        <v>36.6</v>
      </c>
      <c r="BL232" s="140">
        <v>94.7</v>
      </c>
      <c r="BM232" s="140">
        <v>97.6</v>
      </c>
      <c r="BN232" s="37">
        <v>31.4</v>
      </c>
      <c r="BO232" s="37">
        <v>31.7</v>
      </c>
      <c r="BP232" s="140">
        <v>33.1</v>
      </c>
      <c r="BQ232" s="140">
        <v>32.5</v>
      </c>
      <c r="BR232" s="37">
        <v>293</v>
      </c>
      <c r="BS232" s="37">
        <v>267</v>
      </c>
      <c r="BT232" s="140">
        <v>11.9</v>
      </c>
      <c r="BU232" s="140">
        <v>12</v>
      </c>
      <c r="BV232" s="181">
        <v>0</v>
      </c>
      <c r="BW232" s="181">
        <v>0</v>
      </c>
      <c r="BX232" s="138">
        <v>5.32</v>
      </c>
      <c r="BY232" s="138">
        <v>5.42</v>
      </c>
      <c r="BZ232" s="37">
        <v>61</v>
      </c>
      <c r="CA232" s="37">
        <v>66</v>
      </c>
      <c r="CB232" s="140">
        <v>27.8</v>
      </c>
      <c r="CC232" s="140">
        <v>22.7</v>
      </c>
      <c r="CD232" s="37">
        <v>9.6</v>
      </c>
      <c r="CE232" s="37">
        <v>9.6</v>
      </c>
      <c r="CF232" s="140">
        <v>0.8</v>
      </c>
      <c r="CG232" s="140">
        <v>1.3</v>
      </c>
      <c r="CH232" s="37">
        <v>0.8</v>
      </c>
      <c r="CI232" s="37">
        <v>0.4</v>
      </c>
      <c r="CJ232" s="2" t="b">
        <f t="shared" si="2"/>
        <v>0</v>
      </c>
      <c r="CK232" s="24" t="b">
        <f t="shared" si="122"/>
        <v>1</v>
      </c>
      <c r="CL232" s="4">
        <v>60.89</v>
      </c>
      <c r="CM232" s="25">
        <v>70</v>
      </c>
      <c r="CN232" s="25">
        <v>167</v>
      </c>
      <c r="CO232" s="4">
        <v>53.35</v>
      </c>
      <c r="CP232" s="25">
        <v>42.5</v>
      </c>
      <c r="CQ232" s="25">
        <v>38</v>
      </c>
      <c r="CR232" s="26">
        <v>13.02</v>
      </c>
      <c r="CS232" s="62"/>
      <c r="CT232" s="193"/>
      <c r="CU232" s="193"/>
      <c r="CV232" s="62"/>
      <c r="CW232" s="62"/>
      <c r="CX232" s="62"/>
    </row>
    <row r="233" spans="1:102" ht="15.75" customHeight="1">
      <c r="A233" s="190">
        <v>2017</v>
      </c>
      <c r="B233" s="471" t="s">
        <v>437</v>
      </c>
      <c r="C233" s="191" t="s">
        <v>180</v>
      </c>
      <c r="D233" s="111">
        <v>32</v>
      </c>
      <c r="E233" s="40">
        <v>82</v>
      </c>
      <c r="F233" s="140">
        <v>2</v>
      </c>
      <c r="G233" s="202" t="s">
        <v>102</v>
      </c>
      <c r="H233" s="35" t="s">
        <v>107</v>
      </c>
      <c r="I233" s="36" t="s">
        <v>99</v>
      </c>
      <c r="J233" s="35" t="s">
        <v>134</v>
      </c>
      <c r="K233" s="36">
        <v>50</v>
      </c>
      <c r="L233" s="35">
        <v>50</v>
      </c>
      <c r="M233" s="147">
        <v>1460</v>
      </c>
      <c r="N233" s="147">
        <v>27137</v>
      </c>
      <c r="O233" s="40">
        <v>40</v>
      </c>
      <c r="P233" s="40">
        <v>244</v>
      </c>
      <c r="Q233" s="37">
        <v>0</v>
      </c>
      <c r="R233" s="37">
        <v>0</v>
      </c>
      <c r="S233" s="40">
        <v>1034</v>
      </c>
      <c r="T233" s="40">
        <v>2528</v>
      </c>
      <c r="U233" s="109">
        <v>153</v>
      </c>
      <c r="V233" s="109">
        <v>594</v>
      </c>
      <c r="W233" s="140">
        <v>4.4000000000000004</v>
      </c>
      <c r="X233" s="140">
        <v>3.9</v>
      </c>
      <c r="Y233" s="109">
        <v>144</v>
      </c>
      <c r="Z233" s="109">
        <v>204</v>
      </c>
      <c r="AA233" s="140">
        <v>16</v>
      </c>
      <c r="AB233" s="140">
        <v>15</v>
      </c>
      <c r="AC233" s="37">
        <v>0</v>
      </c>
      <c r="AD233" s="37">
        <v>0</v>
      </c>
      <c r="AE233" s="76">
        <v>120.6</v>
      </c>
      <c r="AF233" s="76">
        <v>116.4</v>
      </c>
      <c r="AG233" s="37">
        <v>39</v>
      </c>
      <c r="AH233" s="37">
        <v>48</v>
      </c>
      <c r="AI233" s="9">
        <v>0.8</v>
      </c>
      <c r="AJ233" s="9">
        <v>0.9</v>
      </c>
      <c r="AK233" s="9">
        <f t="shared" si="0"/>
        <v>9.9999999999999978E-2</v>
      </c>
      <c r="AL233" s="37">
        <v>3.6</v>
      </c>
      <c r="AM233" s="37">
        <v>4.5</v>
      </c>
      <c r="AN233" s="40">
        <v>7.7</v>
      </c>
      <c r="AO233" s="40">
        <v>6.8</v>
      </c>
      <c r="AP233" s="40">
        <v>0</v>
      </c>
      <c r="AQ233" s="40">
        <v>0</v>
      </c>
      <c r="AR233" s="37">
        <v>9.6</v>
      </c>
      <c r="AS233" s="37">
        <v>8.9</v>
      </c>
      <c r="AT233" s="37">
        <v>4.4000000000000004</v>
      </c>
      <c r="AU233" s="37">
        <v>5.9</v>
      </c>
      <c r="AV233" s="148">
        <v>93</v>
      </c>
      <c r="AW233" s="148">
        <v>84</v>
      </c>
      <c r="AX233" s="140">
        <v>136</v>
      </c>
      <c r="AY233" s="140">
        <v>134</v>
      </c>
      <c r="AZ233" s="37">
        <v>0</v>
      </c>
      <c r="BA233" s="37">
        <v>0</v>
      </c>
      <c r="BB233" s="40">
        <v>0</v>
      </c>
      <c r="BC233" s="40">
        <v>0</v>
      </c>
      <c r="BD233" s="23">
        <f t="shared" ref="BD233:BE233" si="235">1.86*(AX233+AT233)+1.15*(AV233/18)+(AG233/6)+14</f>
        <v>287.58566666666667</v>
      </c>
      <c r="BE233" s="23">
        <f t="shared" si="235"/>
        <v>287.58066666666667</v>
      </c>
      <c r="BF233" s="37">
        <v>4.5599999999999996</v>
      </c>
      <c r="BG233" s="37">
        <v>3.97</v>
      </c>
      <c r="BH233" s="140">
        <v>13.5</v>
      </c>
      <c r="BI233" s="140">
        <v>11.8</v>
      </c>
      <c r="BJ233" s="37">
        <v>42.1</v>
      </c>
      <c r="BK233" s="37">
        <v>37.5</v>
      </c>
      <c r="BL233" s="140">
        <v>92.3</v>
      </c>
      <c r="BM233" s="140">
        <v>94.5</v>
      </c>
      <c r="BN233" s="37">
        <v>29.6</v>
      </c>
      <c r="BO233" s="37">
        <v>29.7</v>
      </c>
      <c r="BP233" s="140">
        <v>32.1</v>
      </c>
      <c r="BQ233" s="140">
        <v>31.5</v>
      </c>
      <c r="BR233" s="37">
        <v>373</v>
      </c>
      <c r="BS233" s="37">
        <v>345</v>
      </c>
      <c r="BT233" s="140">
        <v>13.2</v>
      </c>
      <c r="BU233" s="140">
        <v>13.1</v>
      </c>
      <c r="BV233" s="181">
        <v>0</v>
      </c>
      <c r="BW233" s="181">
        <v>0</v>
      </c>
      <c r="BX233" s="138">
        <v>8.4</v>
      </c>
      <c r="BY233" s="138">
        <v>4.59</v>
      </c>
      <c r="BZ233" s="37">
        <v>75.5</v>
      </c>
      <c r="CA233" s="37">
        <v>56.6</v>
      </c>
      <c r="CB233" s="140">
        <v>17.100000000000001</v>
      </c>
      <c r="CC233" s="140">
        <v>27.5</v>
      </c>
      <c r="CD233" s="37">
        <v>6</v>
      </c>
      <c r="CE233" s="37">
        <v>13.9</v>
      </c>
      <c r="CF233" s="140">
        <v>1.2</v>
      </c>
      <c r="CG233" s="140">
        <v>2</v>
      </c>
      <c r="CH233" s="37">
        <v>0.2</v>
      </c>
      <c r="CI233" s="37">
        <v>0</v>
      </c>
      <c r="CJ233" s="2" t="b">
        <f t="shared" si="2"/>
        <v>0</v>
      </c>
      <c r="CK233" s="24" t="b">
        <f t="shared" si="122"/>
        <v>1</v>
      </c>
      <c r="CL233" s="4">
        <v>71.69</v>
      </c>
      <c r="CM233" s="25">
        <v>79.2</v>
      </c>
      <c r="CN233" s="25">
        <v>172.6</v>
      </c>
      <c r="CO233" s="4">
        <v>51.6</v>
      </c>
      <c r="CP233" s="25">
        <v>60</v>
      </c>
      <c r="CQ233" s="25">
        <v>54</v>
      </c>
      <c r="CR233" s="26">
        <v>9.49</v>
      </c>
      <c r="CS233" s="62"/>
      <c r="CT233" s="193"/>
      <c r="CU233" s="193"/>
      <c r="CV233" s="62"/>
      <c r="CW233" s="62"/>
      <c r="CX233" s="62"/>
    </row>
    <row r="234" spans="1:102" ht="15.75" customHeight="1">
      <c r="A234" s="190">
        <v>2017</v>
      </c>
      <c r="B234" s="471" t="s">
        <v>437</v>
      </c>
      <c r="C234" s="191" t="s">
        <v>181</v>
      </c>
      <c r="D234" s="111">
        <v>31</v>
      </c>
      <c r="E234" s="40">
        <v>85</v>
      </c>
      <c r="F234" s="140">
        <v>2</v>
      </c>
      <c r="G234" s="202" t="s">
        <v>97</v>
      </c>
      <c r="H234" s="35" t="s">
        <v>98</v>
      </c>
      <c r="I234" s="36" t="s">
        <v>111</v>
      </c>
      <c r="J234" s="35" t="s">
        <v>134</v>
      </c>
      <c r="K234" s="36">
        <v>50</v>
      </c>
      <c r="L234" s="35">
        <v>50</v>
      </c>
      <c r="M234" s="147">
        <v>239</v>
      </c>
      <c r="N234" s="147">
        <v>8377</v>
      </c>
      <c r="O234" s="40">
        <v>19</v>
      </c>
      <c r="P234" s="40">
        <v>68</v>
      </c>
      <c r="Q234" s="37">
        <v>0</v>
      </c>
      <c r="R234" s="37">
        <v>0</v>
      </c>
      <c r="S234" s="40">
        <v>506</v>
      </c>
      <c r="T234" s="40">
        <v>1372</v>
      </c>
      <c r="U234" s="109">
        <v>43</v>
      </c>
      <c r="V234" s="109">
        <v>244</v>
      </c>
      <c r="W234" s="140">
        <v>4.4000000000000004</v>
      </c>
      <c r="X234" s="140">
        <v>4.5</v>
      </c>
      <c r="Y234" s="109">
        <v>41</v>
      </c>
      <c r="Z234" s="109">
        <v>85</v>
      </c>
      <c r="AA234" s="140">
        <v>12</v>
      </c>
      <c r="AB234" s="140">
        <v>15</v>
      </c>
      <c r="AC234" s="37">
        <v>0</v>
      </c>
      <c r="AD234" s="37">
        <v>0</v>
      </c>
      <c r="AE234" s="76">
        <v>103.2</v>
      </c>
      <c r="AF234" s="76">
        <v>103.2</v>
      </c>
      <c r="AG234" s="37">
        <v>40</v>
      </c>
      <c r="AH234" s="37">
        <v>62</v>
      </c>
      <c r="AI234" s="9">
        <v>1</v>
      </c>
      <c r="AJ234" s="9">
        <v>1</v>
      </c>
      <c r="AK234" s="9">
        <f t="shared" si="0"/>
        <v>0</v>
      </c>
      <c r="AL234" s="37">
        <v>3.1</v>
      </c>
      <c r="AM234" s="37">
        <v>4.4000000000000004</v>
      </c>
      <c r="AN234" s="40">
        <v>7.4</v>
      </c>
      <c r="AO234" s="40">
        <v>7.6</v>
      </c>
      <c r="AP234" s="40">
        <v>0</v>
      </c>
      <c r="AQ234" s="40">
        <v>0</v>
      </c>
      <c r="AR234" s="37">
        <v>9.5</v>
      </c>
      <c r="AS234" s="37">
        <v>9.3000000000000007</v>
      </c>
      <c r="AT234" s="37">
        <v>5</v>
      </c>
      <c r="AU234" s="37">
        <v>4.5</v>
      </c>
      <c r="AV234" s="148">
        <v>102</v>
      </c>
      <c r="AW234" s="148">
        <v>68</v>
      </c>
      <c r="AX234" s="140">
        <v>137</v>
      </c>
      <c r="AY234" s="140">
        <v>134</v>
      </c>
      <c r="AZ234" s="37">
        <v>0</v>
      </c>
      <c r="BA234" s="37">
        <v>0</v>
      </c>
      <c r="BB234" s="40">
        <v>0</v>
      </c>
      <c r="BC234" s="40">
        <v>0</v>
      </c>
      <c r="BD234" s="23">
        <f t="shared" ref="BD234:BE234" si="236">1.86*(AX234+AT234)+1.15*(AV234/18)+(AG234/6)+14</f>
        <v>291.30333333333334</v>
      </c>
      <c r="BE234" s="23">
        <f t="shared" si="236"/>
        <v>286.28777777777776</v>
      </c>
      <c r="BF234" s="37">
        <v>4.99</v>
      </c>
      <c r="BG234" s="37">
        <v>4.78</v>
      </c>
      <c r="BH234" s="140">
        <v>13.7</v>
      </c>
      <c r="BI234" s="140">
        <v>13.3</v>
      </c>
      <c r="BJ234" s="37">
        <v>40.5</v>
      </c>
      <c r="BK234" s="37">
        <v>38.700000000000003</v>
      </c>
      <c r="BL234" s="140">
        <v>81.2</v>
      </c>
      <c r="BM234" s="140">
        <v>81</v>
      </c>
      <c r="BN234" s="37">
        <v>27.5</v>
      </c>
      <c r="BO234" s="37">
        <v>27.8</v>
      </c>
      <c r="BP234" s="140">
        <v>33.799999999999997</v>
      </c>
      <c r="BQ234" s="140">
        <v>34.4</v>
      </c>
      <c r="BR234" s="37">
        <v>324</v>
      </c>
      <c r="BS234" s="37">
        <v>274</v>
      </c>
      <c r="BT234" s="140">
        <v>12.9</v>
      </c>
      <c r="BU234" s="140">
        <v>13</v>
      </c>
      <c r="BV234" s="181">
        <v>0</v>
      </c>
      <c r="BW234" s="181">
        <v>0</v>
      </c>
      <c r="BX234" s="138">
        <v>8</v>
      </c>
      <c r="BY234" s="138">
        <v>5.5</v>
      </c>
      <c r="BZ234" s="37">
        <v>67.900000000000006</v>
      </c>
      <c r="CA234" s="37">
        <v>44.9</v>
      </c>
      <c r="CB234" s="140">
        <v>21.5</v>
      </c>
      <c r="CC234" s="140">
        <v>31.8</v>
      </c>
      <c r="CD234" s="37">
        <v>8.8000000000000007</v>
      </c>
      <c r="CE234" s="37">
        <v>21.1</v>
      </c>
      <c r="CF234" s="140">
        <v>1.1000000000000001</v>
      </c>
      <c r="CG234" s="140">
        <v>1.3</v>
      </c>
      <c r="CH234" s="37">
        <v>0.7</v>
      </c>
      <c r="CI234" s="37">
        <v>0.9</v>
      </c>
      <c r="CJ234" s="2" t="b">
        <f t="shared" si="2"/>
        <v>0</v>
      </c>
      <c r="CK234" s="24" t="b">
        <f t="shared" si="122"/>
        <v>1</v>
      </c>
      <c r="CL234" s="4">
        <v>76.33</v>
      </c>
      <c r="CM234" s="25">
        <v>85</v>
      </c>
      <c r="CN234" s="25">
        <v>181</v>
      </c>
      <c r="CO234" s="4">
        <v>50.68</v>
      </c>
      <c r="CP234" s="25">
        <v>52</v>
      </c>
      <c r="CQ234" s="25">
        <v>55</v>
      </c>
      <c r="CR234" s="26">
        <v>10.199999999999999</v>
      </c>
      <c r="CS234" s="62"/>
      <c r="CT234" s="193"/>
      <c r="CU234" s="193"/>
      <c r="CV234" s="62"/>
      <c r="CW234" s="62"/>
      <c r="CX234" s="62"/>
    </row>
    <row r="235" spans="1:102" ht="15.75" customHeight="1">
      <c r="A235" s="190">
        <v>2017</v>
      </c>
      <c r="B235" s="471" t="s">
        <v>437</v>
      </c>
      <c r="C235" s="191" t="s">
        <v>182</v>
      </c>
      <c r="D235" s="111">
        <v>31</v>
      </c>
      <c r="E235" s="40">
        <v>80</v>
      </c>
      <c r="F235" s="140">
        <v>2</v>
      </c>
      <c r="G235" s="34" t="s">
        <v>102</v>
      </c>
      <c r="H235" s="35" t="s">
        <v>98</v>
      </c>
      <c r="I235" s="36" t="s">
        <v>111</v>
      </c>
      <c r="J235" s="35" t="s">
        <v>161</v>
      </c>
      <c r="K235" s="19">
        <v>62.5</v>
      </c>
      <c r="L235" s="35">
        <v>37.5</v>
      </c>
      <c r="M235" s="147">
        <v>593</v>
      </c>
      <c r="N235" s="147">
        <v>8433</v>
      </c>
      <c r="O235" s="40">
        <v>29</v>
      </c>
      <c r="P235" s="40">
        <v>79</v>
      </c>
      <c r="Q235" s="37">
        <v>0</v>
      </c>
      <c r="R235" s="37">
        <v>0</v>
      </c>
      <c r="S235" s="40">
        <v>686</v>
      </c>
      <c r="T235" s="40">
        <v>1226</v>
      </c>
      <c r="U235" s="109">
        <v>72</v>
      </c>
      <c r="V235" s="109">
        <v>275</v>
      </c>
      <c r="W235" s="140">
        <v>4.7</v>
      </c>
      <c r="X235" s="140">
        <v>4.3</v>
      </c>
      <c r="Y235" s="109">
        <v>65</v>
      </c>
      <c r="Z235" s="109">
        <v>117</v>
      </c>
      <c r="AA235" s="140">
        <v>17</v>
      </c>
      <c r="AB235" s="140">
        <v>21</v>
      </c>
      <c r="AC235" s="37">
        <v>0</v>
      </c>
      <c r="AD235" s="37">
        <v>0</v>
      </c>
      <c r="AE235" s="76">
        <v>121.3</v>
      </c>
      <c r="AF235" s="76">
        <v>121.3</v>
      </c>
      <c r="AG235" s="37">
        <v>37</v>
      </c>
      <c r="AH235" s="37">
        <v>46</v>
      </c>
      <c r="AI235" s="9">
        <v>0.8</v>
      </c>
      <c r="AJ235" s="9">
        <v>0.8</v>
      </c>
      <c r="AK235" s="9">
        <f t="shared" si="0"/>
        <v>0</v>
      </c>
      <c r="AL235" s="37">
        <v>3.6</v>
      </c>
      <c r="AM235" s="37">
        <v>4</v>
      </c>
      <c r="AN235" s="40">
        <v>8</v>
      </c>
      <c r="AO235" s="40">
        <v>7.4</v>
      </c>
      <c r="AP235" s="40">
        <v>0</v>
      </c>
      <c r="AQ235" s="40">
        <v>0</v>
      </c>
      <c r="AR235" s="37">
        <v>9.6999999999999993</v>
      </c>
      <c r="AS235" s="37">
        <v>9</v>
      </c>
      <c r="AT235" s="37">
        <v>4.4000000000000004</v>
      </c>
      <c r="AU235" s="37">
        <v>4.0999999999999996</v>
      </c>
      <c r="AV235" s="148">
        <v>116</v>
      </c>
      <c r="AW235" s="148">
        <v>88</v>
      </c>
      <c r="AX235" s="140">
        <v>137</v>
      </c>
      <c r="AY235" s="140">
        <v>129</v>
      </c>
      <c r="AZ235" s="37">
        <v>0</v>
      </c>
      <c r="BA235" s="37">
        <v>0</v>
      </c>
      <c r="BB235" s="40">
        <v>0</v>
      </c>
      <c r="BC235" s="40">
        <v>0</v>
      </c>
      <c r="BD235" s="23">
        <f t="shared" ref="BD235:BE235" si="237">1.86*(AX235+AT235)+1.15*(AV235/18)+(AG235/6)+14</f>
        <v>290.5817777777778</v>
      </c>
      <c r="BE235" s="23">
        <f t="shared" si="237"/>
        <v>274.85488888888892</v>
      </c>
      <c r="BF235" s="37">
        <v>4.6500000000000004</v>
      </c>
      <c r="BG235" s="37">
        <v>4.32</v>
      </c>
      <c r="BH235" s="140">
        <v>14.3</v>
      </c>
      <c r="BI235" s="140">
        <v>13.1</v>
      </c>
      <c r="BJ235" s="37">
        <v>43.6</v>
      </c>
      <c r="BK235" s="37">
        <v>40.4</v>
      </c>
      <c r="BL235" s="140">
        <v>93.8</v>
      </c>
      <c r="BM235" s="140">
        <v>93.5</v>
      </c>
      <c r="BN235" s="37">
        <v>30.8</v>
      </c>
      <c r="BO235" s="37">
        <v>30.3</v>
      </c>
      <c r="BP235" s="140">
        <v>32.799999999999997</v>
      </c>
      <c r="BQ235" s="140">
        <v>32.4</v>
      </c>
      <c r="BR235" s="37">
        <v>262</v>
      </c>
      <c r="BS235" s="37">
        <v>202</v>
      </c>
      <c r="BT235" s="140">
        <v>12.8</v>
      </c>
      <c r="BU235" s="140">
        <v>12.4</v>
      </c>
      <c r="BV235" s="181">
        <v>0</v>
      </c>
      <c r="BW235" s="181">
        <v>0</v>
      </c>
      <c r="BX235" s="138">
        <v>11</v>
      </c>
      <c r="BY235" s="138">
        <v>3.5</v>
      </c>
      <c r="BZ235" s="37">
        <v>71.400000000000006</v>
      </c>
      <c r="CA235" s="37">
        <v>55.9</v>
      </c>
      <c r="CB235" s="140">
        <v>20.399999999999999</v>
      </c>
      <c r="CC235" s="140">
        <v>32</v>
      </c>
      <c r="CD235" s="37">
        <v>7.4</v>
      </c>
      <c r="CE235" s="37">
        <v>10.9</v>
      </c>
      <c r="CF235" s="140">
        <v>0.4</v>
      </c>
      <c r="CG235" s="140">
        <v>0.6</v>
      </c>
      <c r="CH235" s="37">
        <v>0.4</v>
      </c>
      <c r="CI235" s="37">
        <v>0.6</v>
      </c>
      <c r="CJ235" s="2" t="b">
        <f t="shared" si="2"/>
        <v>0</v>
      </c>
      <c r="CK235" s="24" t="b">
        <f t="shared" si="122"/>
        <v>1</v>
      </c>
      <c r="CL235" s="4">
        <v>71.28</v>
      </c>
      <c r="CM235" s="25">
        <v>80.099999999999994</v>
      </c>
      <c r="CN235" s="25">
        <v>184</v>
      </c>
      <c r="CO235" s="4">
        <v>51.35</v>
      </c>
      <c r="CP235" s="25">
        <v>57</v>
      </c>
      <c r="CQ235" s="25">
        <v>55</v>
      </c>
      <c r="CR235" s="26">
        <v>11.01</v>
      </c>
      <c r="CS235" s="62"/>
      <c r="CT235" s="193"/>
      <c r="CU235" s="62"/>
      <c r="CV235" s="62"/>
      <c r="CW235" s="62"/>
      <c r="CX235" s="62"/>
    </row>
    <row r="236" spans="1:102" ht="15.75" customHeight="1">
      <c r="A236" s="190">
        <v>2017</v>
      </c>
      <c r="B236" s="471" t="s">
        <v>437</v>
      </c>
      <c r="C236" s="191" t="s">
        <v>158</v>
      </c>
      <c r="D236" s="111">
        <v>30</v>
      </c>
      <c r="E236" s="40">
        <v>73</v>
      </c>
      <c r="F236" s="140">
        <v>1</v>
      </c>
      <c r="G236" s="34" t="s">
        <v>106</v>
      </c>
      <c r="H236" s="35" t="s">
        <v>107</v>
      </c>
      <c r="I236" s="36" t="s">
        <v>111</v>
      </c>
      <c r="J236" s="35" t="s">
        <v>134</v>
      </c>
      <c r="K236" s="36">
        <v>50</v>
      </c>
      <c r="L236" s="35">
        <v>50</v>
      </c>
      <c r="M236" s="147">
        <v>629</v>
      </c>
      <c r="N236" s="147">
        <v>9545</v>
      </c>
      <c r="O236" s="40">
        <v>32</v>
      </c>
      <c r="P236" s="40">
        <v>110</v>
      </c>
      <c r="Q236" s="37">
        <v>0</v>
      </c>
      <c r="R236" s="37">
        <v>0</v>
      </c>
      <c r="S236" s="40">
        <v>707</v>
      </c>
      <c r="T236" s="40">
        <v>1681</v>
      </c>
      <c r="U236" s="109">
        <v>69</v>
      </c>
      <c r="V236" s="109">
        <v>224</v>
      </c>
      <c r="W236" s="140">
        <v>4.5</v>
      </c>
      <c r="X236" s="140">
        <v>4.0999999999999996</v>
      </c>
      <c r="Y236" s="109">
        <v>69</v>
      </c>
      <c r="Z236" s="109">
        <v>110</v>
      </c>
      <c r="AA236" s="140">
        <v>10</v>
      </c>
      <c r="AB236" s="140">
        <v>11</v>
      </c>
      <c r="AC236" s="37">
        <v>0</v>
      </c>
      <c r="AD236" s="37">
        <v>0</v>
      </c>
      <c r="AE236" s="76">
        <v>117.8</v>
      </c>
      <c r="AF236" s="76">
        <v>127.1</v>
      </c>
      <c r="AG236" s="37">
        <v>42</v>
      </c>
      <c r="AH236" s="37">
        <v>60</v>
      </c>
      <c r="AI236" s="9">
        <v>0.9</v>
      </c>
      <c r="AJ236" s="9">
        <v>0.7</v>
      </c>
      <c r="AK236" s="9">
        <f t="shared" si="0"/>
        <v>0</v>
      </c>
      <c r="AL236" s="37">
        <v>2.8</v>
      </c>
      <c r="AM236" s="37">
        <v>3.7</v>
      </c>
      <c r="AN236" s="40">
        <v>7.5</v>
      </c>
      <c r="AO236" s="40">
        <v>7.1</v>
      </c>
      <c r="AP236" s="40">
        <v>0</v>
      </c>
      <c r="AQ236" s="40">
        <v>0</v>
      </c>
      <c r="AR236" s="37">
        <v>10</v>
      </c>
      <c r="AS236" s="37">
        <v>9.3000000000000007</v>
      </c>
      <c r="AT236" s="37">
        <v>4.5999999999999996</v>
      </c>
      <c r="AU236" s="37">
        <v>4.9000000000000004</v>
      </c>
      <c r="AV236" s="148">
        <v>89</v>
      </c>
      <c r="AW236" s="148">
        <v>95</v>
      </c>
      <c r="AX236" s="140">
        <v>135</v>
      </c>
      <c r="AY236" s="140">
        <v>136</v>
      </c>
      <c r="AZ236" s="37">
        <v>0</v>
      </c>
      <c r="BA236" s="37">
        <v>0</v>
      </c>
      <c r="BB236" s="40">
        <v>0</v>
      </c>
      <c r="BC236" s="40">
        <v>0</v>
      </c>
      <c r="BD236" s="23">
        <f t="shared" ref="BD236:BE236" si="238">1.86*(AX236+AT236)+1.15*(AV236/18)+(AG236/6)+14</f>
        <v>286.34211111111114</v>
      </c>
      <c r="BE236" s="23">
        <f t="shared" si="238"/>
        <v>292.14344444444447</v>
      </c>
      <c r="BF236" s="37">
        <v>5.09</v>
      </c>
      <c r="BG236" s="37">
        <v>4.4400000000000004</v>
      </c>
      <c r="BH236" s="140">
        <v>14.6</v>
      </c>
      <c r="BI236" s="140">
        <v>12.8</v>
      </c>
      <c r="BJ236" s="37">
        <v>46.5</v>
      </c>
      <c r="BK236" s="37">
        <v>42.3</v>
      </c>
      <c r="BL236" s="140">
        <v>91.4</v>
      </c>
      <c r="BM236" s="140">
        <v>95.3</v>
      </c>
      <c r="BN236" s="37">
        <v>28.7</v>
      </c>
      <c r="BO236" s="37">
        <v>28.8</v>
      </c>
      <c r="BP236" s="140">
        <v>31.4</v>
      </c>
      <c r="BQ236" s="140">
        <v>30.3</v>
      </c>
      <c r="BR236" s="37">
        <v>327</v>
      </c>
      <c r="BS236" s="37">
        <v>349</v>
      </c>
      <c r="BT236" s="140">
        <v>12.7</v>
      </c>
      <c r="BU236" s="140">
        <v>12.7</v>
      </c>
      <c r="BV236" s="181">
        <v>0</v>
      </c>
      <c r="BW236" s="181">
        <v>0</v>
      </c>
      <c r="BX236" s="138">
        <v>7.1</v>
      </c>
      <c r="BY236" s="138">
        <v>3.96</v>
      </c>
      <c r="BZ236" s="37">
        <v>65</v>
      </c>
      <c r="CA236" s="37">
        <v>57.6</v>
      </c>
      <c r="CB236" s="140">
        <v>22.4</v>
      </c>
      <c r="CC236" s="140">
        <v>25.5</v>
      </c>
      <c r="CD236" s="37">
        <v>11.1</v>
      </c>
      <c r="CE236" s="37">
        <v>16.399999999999999</v>
      </c>
      <c r="CF236" s="140">
        <v>0.8</v>
      </c>
      <c r="CG236" s="140">
        <v>0</v>
      </c>
      <c r="CH236" s="37">
        <v>0.7</v>
      </c>
      <c r="CI236" s="37">
        <v>0.5</v>
      </c>
      <c r="CJ236" s="2" t="b">
        <f t="shared" si="2"/>
        <v>0</v>
      </c>
      <c r="CK236" s="24" t="b">
        <f t="shared" si="122"/>
        <v>1</v>
      </c>
      <c r="CL236" s="4">
        <v>66.36</v>
      </c>
      <c r="CM236" s="25">
        <v>72.599999999999994</v>
      </c>
      <c r="CN236" s="25">
        <v>180</v>
      </c>
      <c r="CO236" s="4">
        <v>52.5</v>
      </c>
      <c r="CP236" s="25">
        <v>45</v>
      </c>
      <c r="CQ236" s="25">
        <v>42</v>
      </c>
      <c r="CR236" s="26">
        <v>8.59</v>
      </c>
      <c r="CS236" s="62"/>
      <c r="CT236" s="193"/>
      <c r="CU236" s="193"/>
      <c r="CV236" s="62"/>
      <c r="CW236" s="62"/>
      <c r="CX236" s="62"/>
    </row>
    <row r="237" spans="1:102" ht="15.75" customHeight="1">
      <c r="A237" s="190">
        <v>2017</v>
      </c>
      <c r="B237" s="471" t="s">
        <v>437</v>
      </c>
      <c r="C237" s="191" t="s">
        <v>160</v>
      </c>
      <c r="D237" s="140">
        <v>28</v>
      </c>
      <c r="E237" s="40">
        <v>75</v>
      </c>
      <c r="F237" s="140">
        <v>1</v>
      </c>
      <c r="G237" s="34" t="s">
        <v>106</v>
      </c>
      <c r="H237" s="35" t="s">
        <v>110</v>
      </c>
      <c r="I237" s="36" t="s">
        <v>111</v>
      </c>
      <c r="J237" s="35" t="s">
        <v>161</v>
      </c>
      <c r="K237" s="19">
        <v>62.5</v>
      </c>
      <c r="L237" s="35">
        <v>37.5</v>
      </c>
      <c r="M237" s="147">
        <v>538</v>
      </c>
      <c r="N237" s="147">
        <v>35847</v>
      </c>
      <c r="O237" s="40">
        <v>32</v>
      </c>
      <c r="P237" s="40">
        <v>446</v>
      </c>
      <c r="Q237" s="37">
        <v>0</v>
      </c>
      <c r="R237" s="37">
        <v>0</v>
      </c>
      <c r="S237" s="40">
        <v>825</v>
      </c>
      <c r="T237" s="40">
        <v>2776</v>
      </c>
      <c r="U237" s="109">
        <v>67</v>
      </c>
      <c r="V237" s="109">
        <v>773</v>
      </c>
      <c r="W237" s="140">
        <v>4.4000000000000004</v>
      </c>
      <c r="X237" s="140">
        <v>3.9</v>
      </c>
      <c r="Y237" s="109">
        <v>107</v>
      </c>
      <c r="Z237" s="109">
        <v>172</v>
      </c>
      <c r="AA237" s="140">
        <v>56</v>
      </c>
      <c r="AB237" s="140">
        <v>47</v>
      </c>
      <c r="AC237" s="37">
        <v>0</v>
      </c>
      <c r="AD237" s="37">
        <v>0</v>
      </c>
      <c r="AE237" s="76">
        <v>105.1</v>
      </c>
      <c r="AF237" s="76">
        <v>119.3</v>
      </c>
      <c r="AG237" s="37">
        <v>26</v>
      </c>
      <c r="AH237" s="37">
        <v>55</v>
      </c>
      <c r="AI237" s="9">
        <v>1</v>
      </c>
      <c r="AJ237" s="9">
        <v>0.9</v>
      </c>
      <c r="AK237" s="9">
        <f t="shared" si="0"/>
        <v>0</v>
      </c>
      <c r="AL237" s="37">
        <v>3.3</v>
      </c>
      <c r="AM237" s="37">
        <v>4</v>
      </c>
      <c r="AN237" s="40">
        <v>7.2</v>
      </c>
      <c r="AO237" s="40">
        <v>6.6</v>
      </c>
      <c r="AP237" s="40">
        <v>0</v>
      </c>
      <c r="AQ237" s="40">
        <v>0</v>
      </c>
      <c r="AR237" s="37">
        <v>9.9</v>
      </c>
      <c r="AS237" s="37">
        <v>9</v>
      </c>
      <c r="AT237" s="37">
        <v>4.5999999999999996</v>
      </c>
      <c r="AU237" s="37">
        <v>4.0999999999999996</v>
      </c>
      <c r="AV237" s="148">
        <v>94</v>
      </c>
      <c r="AW237" s="148">
        <v>89</v>
      </c>
      <c r="AX237" s="140">
        <v>135</v>
      </c>
      <c r="AY237" s="140">
        <v>136</v>
      </c>
      <c r="AZ237" s="37">
        <v>0</v>
      </c>
      <c r="BA237" s="37">
        <v>0</v>
      </c>
      <c r="BB237" s="40">
        <v>0</v>
      </c>
      <c r="BC237" s="40">
        <v>0</v>
      </c>
      <c r="BD237" s="23">
        <f t="shared" ref="BD237:BE237" si="239">1.86*(AX237+AT237)+1.15*(AV237/18)+(AG237/6)+14</f>
        <v>283.99488888888885</v>
      </c>
      <c r="BE237" s="23">
        <f t="shared" si="239"/>
        <v>289.43877777777783</v>
      </c>
      <c r="BF237" s="37">
        <v>4.5999999999999996</v>
      </c>
      <c r="BG237" s="37">
        <v>4.1100000000000003</v>
      </c>
      <c r="BH237" s="140">
        <v>13.5</v>
      </c>
      <c r="BI237" s="140">
        <v>12.2</v>
      </c>
      <c r="BJ237" s="37">
        <v>41.6</v>
      </c>
      <c r="BK237" s="37">
        <v>37.5</v>
      </c>
      <c r="BL237" s="140">
        <v>90.4</v>
      </c>
      <c r="BM237" s="140">
        <v>91.2</v>
      </c>
      <c r="BN237" s="37">
        <v>29.3</v>
      </c>
      <c r="BO237" s="37">
        <v>29.7</v>
      </c>
      <c r="BP237" s="140">
        <v>32.5</v>
      </c>
      <c r="BQ237" s="140">
        <v>32.5</v>
      </c>
      <c r="BR237" s="37">
        <v>298</v>
      </c>
      <c r="BS237" s="37">
        <v>193</v>
      </c>
      <c r="BT237" s="140">
        <v>13.6</v>
      </c>
      <c r="BU237" s="140">
        <v>13.6</v>
      </c>
      <c r="BV237" s="181">
        <v>0</v>
      </c>
      <c r="BW237" s="181">
        <v>0</v>
      </c>
      <c r="BX237" s="138">
        <v>5.86</v>
      </c>
      <c r="BY237" s="138">
        <v>3.44</v>
      </c>
      <c r="BZ237" s="37">
        <v>67</v>
      </c>
      <c r="CA237" s="37">
        <v>59.3</v>
      </c>
      <c r="CB237" s="140">
        <v>20.5</v>
      </c>
      <c r="CC237" s="140">
        <v>18.3</v>
      </c>
      <c r="CD237" s="37">
        <v>9.6</v>
      </c>
      <c r="CE237" s="37">
        <v>18.3</v>
      </c>
      <c r="CF237" s="140">
        <v>1.9</v>
      </c>
      <c r="CG237" s="140">
        <v>3.2</v>
      </c>
      <c r="CH237" s="37">
        <v>1</v>
      </c>
      <c r="CI237" s="37">
        <v>0.9</v>
      </c>
      <c r="CJ237" s="2" t="b">
        <f t="shared" si="2"/>
        <v>0</v>
      </c>
      <c r="CK237" s="24" t="b">
        <f t="shared" si="122"/>
        <v>1</v>
      </c>
      <c r="CL237" s="4">
        <v>69.239999999999995</v>
      </c>
      <c r="CM237" s="25">
        <v>73.5</v>
      </c>
      <c r="CN237" s="25">
        <v>177</v>
      </c>
      <c r="CO237" s="4">
        <v>53.28</v>
      </c>
      <c r="CP237" s="25">
        <v>52.5</v>
      </c>
      <c r="CQ237" s="25">
        <v>50</v>
      </c>
      <c r="CR237" s="26">
        <v>5.8</v>
      </c>
      <c r="CS237" s="62"/>
      <c r="CT237" s="140"/>
      <c r="CU237" s="140"/>
      <c r="CV237" s="62"/>
      <c r="CW237" s="62"/>
      <c r="CX237" s="62"/>
    </row>
    <row r="238" spans="1:102" ht="15.75" customHeight="1">
      <c r="A238" s="190">
        <v>2017</v>
      </c>
      <c r="B238" s="471" t="s">
        <v>437</v>
      </c>
      <c r="C238" s="201">
        <v>3123</v>
      </c>
      <c r="D238" s="111">
        <v>27</v>
      </c>
      <c r="E238" s="40">
        <v>89</v>
      </c>
      <c r="F238" s="140">
        <v>1</v>
      </c>
      <c r="G238" s="34" t="s">
        <v>106</v>
      </c>
      <c r="H238" s="35" t="s">
        <v>110</v>
      </c>
      <c r="I238" s="36" t="s">
        <v>99</v>
      </c>
      <c r="J238" s="35" t="s">
        <v>132</v>
      </c>
      <c r="K238" s="36">
        <v>75</v>
      </c>
      <c r="L238" s="35">
        <v>25</v>
      </c>
      <c r="M238" s="147">
        <v>646</v>
      </c>
      <c r="N238" s="147">
        <v>4616</v>
      </c>
      <c r="O238" s="40">
        <v>19</v>
      </c>
      <c r="P238" s="40">
        <v>36</v>
      </c>
      <c r="Q238" s="37">
        <v>0</v>
      </c>
      <c r="R238" s="37">
        <v>0</v>
      </c>
      <c r="S238" s="40">
        <v>685</v>
      </c>
      <c r="T238" s="40">
        <v>1579</v>
      </c>
      <c r="U238" s="109">
        <v>54</v>
      </c>
      <c r="V238" s="109">
        <v>170</v>
      </c>
      <c r="W238" s="140">
        <v>4.3</v>
      </c>
      <c r="X238" s="140">
        <v>4.5999999999999996</v>
      </c>
      <c r="Y238" s="109">
        <v>53</v>
      </c>
      <c r="Z238" s="109">
        <v>65</v>
      </c>
      <c r="AA238" s="140">
        <v>19</v>
      </c>
      <c r="AB238" s="140">
        <v>17</v>
      </c>
      <c r="AC238" s="37">
        <v>0</v>
      </c>
      <c r="AD238" s="37">
        <v>0</v>
      </c>
      <c r="AE238" s="76">
        <v>124.4</v>
      </c>
      <c r="AF238" s="76">
        <v>120</v>
      </c>
      <c r="AG238" s="37">
        <v>28</v>
      </c>
      <c r="AH238" s="37">
        <v>55</v>
      </c>
      <c r="AI238" s="9">
        <v>0.8</v>
      </c>
      <c r="AJ238" s="9">
        <v>0.9</v>
      </c>
      <c r="AK238" s="9">
        <f t="shared" si="0"/>
        <v>9.9999999999999978E-2</v>
      </c>
      <c r="AL238" s="37">
        <v>3.5</v>
      </c>
      <c r="AM238" s="37">
        <v>4.5999999999999996</v>
      </c>
      <c r="AN238" s="40">
        <v>7.9</v>
      </c>
      <c r="AO238" s="40">
        <v>8.1999999999999993</v>
      </c>
      <c r="AP238" s="40">
        <v>0</v>
      </c>
      <c r="AQ238" s="40">
        <v>0</v>
      </c>
      <c r="AR238" s="37">
        <v>9.6</v>
      </c>
      <c r="AS238" s="37">
        <v>9.6</v>
      </c>
      <c r="AT238" s="37">
        <v>4.4000000000000004</v>
      </c>
      <c r="AU238" s="37">
        <v>5</v>
      </c>
      <c r="AV238" s="148">
        <v>84</v>
      </c>
      <c r="AW238" s="148">
        <v>115</v>
      </c>
      <c r="AX238" s="140">
        <v>136</v>
      </c>
      <c r="AY238" s="140">
        <v>133</v>
      </c>
      <c r="AZ238" s="37">
        <v>0</v>
      </c>
      <c r="BA238" s="37">
        <v>0</v>
      </c>
      <c r="BB238" s="40">
        <v>0</v>
      </c>
      <c r="BC238" s="40">
        <v>0</v>
      </c>
      <c r="BD238" s="23">
        <f t="shared" ref="BD238:BE238" si="240">1.86*(AX238+AT238)+1.15*(AV238/18)+(AG238/6)+14</f>
        <v>285.17733333333337</v>
      </c>
      <c r="BE238" s="23">
        <f t="shared" si="240"/>
        <v>287.19388888888892</v>
      </c>
      <c r="BF238" s="37">
        <v>4.67</v>
      </c>
      <c r="BG238" s="37">
        <v>4.3899999999999997</v>
      </c>
      <c r="BH238" s="140">
        <v>12.4</v>
      </c>
      <c r="BI238" s="140">
        <v>11.7</v>
      </c>
      <c r="BJ238" s="37">
        <v>38.6</v>
      </c>
      <c r="BK238" s="37">
        <v>36.799999999999997</v>
      </c>
      <c r="BL238" s="140">
        <v>82.7</v>
      </c>
      <c r="BM238" s="140">
        <v>83.8</v>
      </c>
      <c r="BN238" s="37">
        <v>26.6</v>
      </c>
      <c r="BO238" s="37">
        <v>26.7</v>
      </c>
      <c r="BP238" s="140">
        <v>32.1</v>
      </c>
      <c r="BQ238" s="140">
        <v>31.8</v>
      </c>
      <c r="BR238" s="37">
        <v>321</v>
      </c>
      <c r="BS238" s="37">
        <v>310</v>
      </c>
      <c r="BT238" s="140">
        <v>11.4</v>
      </c>
      <c r="BU238" s="140">
        <v>13.2</v>
      </c>
      <c r="BV238" s="181">
        <v>0</v>
      </c>
      <c r="BW238" s="181">
        <v>0</v>
      </c>
      <c r="BX238" s="138">
        <v>6.66</v>
      </c>
      <c r="BY238" s="138">
        <v>7.82</v>
      </c>
      <c r="BZ238" s="37">
        <v>49.9</v>
      </c>
      <c r="CA238" s="37">
        <v>67.2</v>
      </c>
      <c r="CB238" s="140">
        <v>34.4</v>
      </c>
      <c r="CC238" s="140">
        <v>20.8</v>
      </c>
      <c r="CD238" s="37">
        <v>10.7</v>
      </c>
      <c r="CE238" s="37">
        <v>11.9</v>
      </c>
      <c r="CF238" s="140">
        <v>4.5</v>
      </c>
      <c r="CG238" s="140">
        <v>0</v>
      </c>
      <c r="CH238" s="37">
        <v>0.5</v>
      </c>
      <c r="CI238" s="37">
        <v>0.1</v>
      </c>
      <c r="CJ238" s="2" t="b">
        <f t="shared" si="2"/>
        <v>0</v>
      </c>
      <c r="CK238" s="24" t="b">
        <f t="shared" si="122"/>
        <v>1</v>
      </c>
      <c r="CL238" s="4">
        <v>74.05</v>
      </c>
      <c r="CM238" s="25">
        <v>89.6</v>
      </c>
      <c r="CN238" s="25">
        <v>176</v>
      </c>
      <c r="CO238" s="4">
        <v>45.45</v>
      </c>
      <c r="CP238" s="25">
        <v>46.5</v>
      </c>
      <c r="CQ238" s="25">
        <v>42</v>
      </c>
      <c r="CR238" s="26">
        <v>17.36</v>
      </c>
      <c r="CS238" s="62"/>
      <c r="CT238" s="193"/>
      <c r="CU238" s="193"/>
      <c r="CV238" s="62"/>
      <c r="CW238" s="62"/>
      <c r="CX238" s="62"/>
    </row>
    <row r="239" spans="1:102" ht="15.75" customHeight="1">
      <c r="A239" s="190">
        <v>2017</v>
      </c>
      <c r="B239" s="471" t="s">
        <v>437</v>
      </c>
      <c r="C239" s="191" t="s">
        <v>163</v>
      </c>
      <c r="D239" s="140">
        <v>29</v>
      </c>
      <c r="E239" s="40">
        <v>70</v>
      </c>
      <c r="F239" s="140">
        <v>1</v>
      </c>
      <c r="G239" s="34" t="s">
        <v>97</v>
      </c>
      <c r="H239" s="35" t="s">
        <v>98</v>
      </c>
      <c r="I239" s="36" t="s">
        <v>111</v>
      </c>
      <c r="J239" s="35" t="s">
        <v>134</v>
      </c>
      <c r="K239" s="36">
        <v>50</v>
      </c>
      <c r="L239" s="35">
        <v>50</v>
      </c>
      <c r="M239" s="147">
        <v>143</v>
      </c>
      <c r="N239" s="147">
        <v>4555</v>
      </c>
      <c r="O239" s="40">
        <v>16</v>
      </c>
      <c r="P239" s="40">
        <v>29</v>
      </c>
      <c r="Q239" s="37">
        <v>0</v>
      </c>
      <c r="R239" s="37">
        <v>0</v>
      </c>
      <c r="S239" s="40">
        <v>495</v>
      </c>
      <c r="T239" s="40">
        <v>1216</v>
      </c>
      <c r="U239" s="109">
        <v>52</v>
      </c>
      <c r="V239" s="109">
        <v>212</v>
      </c>
      <c r="W239" s="140">
        <v>4.0999999999999996</v>
      </c>
      <c r="X239" s="140">
        <v>4.5999999999999996</v>
      </c>
      <c r="Y239" s="109">
        <v>45</v>
      </c>
      <c r="Z239" s="109">
        <v>79</v>
      </c>
      <c r="AA239" s="140">
        <v>19</v>
      </c>
      <c r="AB239" s="140">
        <v>20</v>
      </c>
      <c r="AC239" s="37">
        <v>0</v>
      </c>
      <c r="AD239" s="37">
        <v>0</v>
      </c>
      <c r="AE239" s="76">
        <v>122.9</v>
      </c>
      <c r="AF239" s="76">
        <v>118.6</v>
      </c>
      <c r="AG239" s="37">
        <v>31</v>
      </c>
      <c r="AH239" s="37">
        <v>49</v>
      </c>
      <c r="AI239" s="9">
        <v>0.8</v>
      </c>
      <c r="AJ239" s="9">
        <v>0.9</v>
      </c>
      <c r="AK239" s="9">
        <f t="shared" si="0"/>
        <v>9.9999999999999978E-2</v>
      </c>
      <c r="AL239" s="37">
        <v>3.2</v>
      </c>
      <c r="AM239" s="37">
        <v>4.5</v>
      </c>
      <c r="AN239" s="40">
        <v>7.1</v>
      </c>
      <c r="AO239" s="40">
        <v>7.5</v>
      </c>
      <c r="AP239" s="40">
        <v>0</v>
      </c>
      <c r="AQ239" s="40">
        <v>0</v>
      </c>
      <c r="AR239" s="37">
        <v>8.9</v>
      </c>
      <c r="AS239" s="37">
        <v>9.3000000000000007</v>
      </c>
      <c r="AT239" s="37">
        <v>4.5999999999999996</v>
      </c>
      <c r="AU239" s="37">
        <v>4.4000000000000004</v>
      </c>
      <c r="AV239" s="148">
        <v>93</v>
      </c>
      <c r="AW239" s="148">
        <v>94</v>
      </c>
      <c r="AX239" s="140">
        <v>136</v>
      </c>
      <c r="AY239" s="140">
        <v>132</v>
      </c>
      <c r="AZ239" s="37">
        <v>0</v>
      </c>
      <c r="BA239" s="37">
        <v>0</v>
      </c>
      <c r="BB239" s="40">
        <v>0</v>
      </c>
      <c r="BC239" s="40">
        <v>0</v>
      </c>
      <c r="BD239" s="23">
        <f t="shared" ref="BD239:BE239" si="241">1.86*(AX239+AT239)+1.15*(AV239/18)+(AG239/6)+14</f>
        <v>286.62433333333337</v>
      </c>
      <c r="BE239" s="23">
        <f t="shared" si="241"/>
        <v>281.87622222222228</v>
      </c>
      <c r="BF239" s="37">
        <v>4.7</v>
      </c>
      <c r="BG239" s="37">
        <v>4.5999999999999996</v>
      </c>
      <c r="BH239" s="140">
        <v>13.4</v>
      </c>
      <c r="BI239" s="140">
        <v>13.1</v>
      </c>
      <c r="BJ239" s="37">
        <v>41.6</v>
      </c>
      <c r="BK239" s="37">
        <v>40.9</v>
      </c>
      <c r="BL239" s="140">
        <v>88.5</v>
      </c>
      <c r="BM239" s="140">
        <v>88.9</v>
      </c>
      <c r="BN239" s="37">
        <v>28.5</v>
      </c>
      <c r="BO239" s="37">
        <v>28.5</v>
      </c>
      <c r="BP239" s="140">
        <v>32.200000000000003</v>
      </c>
      <c r="BQ239" s="140">
        <v>32</v>
      </c>
      <c r="BR239" s="37">
        <v>274</v>
      </c>
      <c r="BS239" s="37">
        <v>260</v>
      </c>
      <c r="BT239" s="140">
        <v>13.1</v>
      </c>
      <c r="BU239" s="140">
        <v>13.2</v>
      </c>
      <c r="BV239" s="181">
        <v>0</v>
      </c>
      <c r="BW239" s="181">
        <v>0</v>
      </c>
      <c r="BX239" s="138">
        <v>5.58</v>
      </c>
      <c r="BY239" s="138">
        <v>2.98</v>
      </c>
      <c r="BZ239" s="37">
        <v>67.400000000000006</v>
      </c>
      <c r="CA239" s="37">
        <v>56</v>
      </c>
      <c r="CB239" s="140">
        <v>21.7</v>
      </c>
      <c r="CC239" s="140">
        <v>26.2</v>
      </c>
      <c r="CD239" s="37">
        <v>9.1</v>
      </c>
      <c r="CE239" s="37">
        <v>15.1</v>
      </c>
      <c r="CF239" s="140">
        <v>1.1000000000000001</v>
      </c>
      <c r="CG239" s="140">
        <v>2</v>
      </c>
      <c r="CH239" s="37">
        <v>0.7</v>
      </c>
      <c r="CI239" s="37">
        <v>0.7</v>
      </c>
      <c r="CJ239" s="2" t="b">
        <f t="shared" si="2"/>
        <v>0</v>
      </c>
      <c r="CK239" s="24" t="b">
        <f t="shared" si="122"/>
        <v>1</v>
      </c>
      <c r="CL239" s="4">
        <v>63.74</v>
      </c>
      <c r="CM239" s="25">
        <v>72.900000000000006</v>
      </c>
      <c r="CN239" s="25">
        <v>168.6</v>
      </c>
      <c r="CO239" s="4">
        <v>48.54</v>
      </c>
      <c r="CP239" s="25">
        <v>50</v>
      </c>
      <c r="CQ239" s="25">
        <v>47</v>
      </c>
      <c r="CR239" s="26">
        <v>12.56</v>
      </c>
      <c r="CS239" s="62"/>
      <c r="CT239" s="209"/>
      <c r="CU239" s="209"/>
      <c r="CV239" s="62"/>
      <c r="CW239" s="62"/>
      <c r="CX239" s="62"/>
    </row>
    <row r="240" spans="1:102" ht="15.75" customHeight="1">
      <c r="A240" s="190">
        <v>2017</v>
      </c>
      <c r="B240" s="471" t="s">
        <v>437</v>
      </c>
      <c r="C240" s="191" t="s">
        <v>167</v>
      </c>
      <c r="D240" s="111">
        <v>28</v>
      </c>
      <c r="E240" s="40">
        <v>82</v>
      </c>
      <c r="F240" s="140">
        <v>1</v>
      </c>
      <c r="G240" s="202" t="s">
        <v>106</v>
      </c>
      <c r="H240" s="35" t="s">
        <v>107</v>
      </c>
      <c r="I240" s="36" t="s">
        <v>111</v>
      </c>
      <c r="J240" s="35" t="s">
        <v>161</v>
      </c>
      <c r="K240" s="36">
        <v>37.5</v>
      </c>
      <c r="L240" s="18">
        <v>62.5</v>
      </c>
      <c r="M240" s="147">
        <v>219</v>
      </c>
      <c r="N240" s="147">
        <v>1205</v>
      </c>
      <c r="O240" s="40">
        <v>20</v>
      </c>
      <c r="P240" s="40">
        <v>44</v>
      </c>
      <c r="Q240" s="37">
        <v>0</v>
      </c>
      <c r="R240" s="37">
        <v>0</v>
      </c>
      <c r="S240" s="40">
        <v>602</v>
      </c>
      <c r="T240" s="40">
        <v>955</v>
      </c>
      <c r="U240" s="109">
        <v>56</v>
      </c>
      <c r="V240" s="109">
        <v>147</v>
      </c>
      <c r="W240" s="140">
        <v>4.5</v>
      </c>
      <c r="X240" s="140">
        <v>4.5999999999999996</v>
      </c>
      <c r="Y240" s="109">
        <v>52</v>
      </c>
      <c r="Z240" s="109">
        <v>68</v>
      </c>
      <c r="AA240" s="140">
        <v>13</v>
      </c>
      <c r="AB240" s="140">
        <v>14</v>
      </c>
      <c r="AC240" s="37">
        <v>0</v>
      </c>
      <c r="AD240" s="37">
        <v>0</v>
      </c>
      <c r="AE240" s="76">
        <v>123.6</v>
      </c>
      <c r="AF240" s="76">
        <v>119.3</v>
      </c>
      <c r="AG240" s="37">
        <v>34</v>
      </c>
      <c r="AH240" s="37">
        <v>55</v>
      </c>
      <c r="AI240" s="9">
        <v>0.8</v>
      </c>
      <c r="AJ240" s="9">
        <v>0.9</v>
      </c>
      <c r="AK240" s="9">
        <f t="shared" si="0"/>
        <v>9.9999999999999978E-2</v>
      </c>
      <c r="AL240" s="37">
        <v>3.6</v>
      </c>
      <c r="AM240" s="37">
        <v>4.8</v>
      </c>
      <c r="AN240" s="40">
        <v>7.5</v>
      </c>
      <c r="AO240" s="40">
        <v>7.5</v>
      </c>
      <c r="AP240" s="40">
        <v>0</v>
      </c>
      <c r="AQ240" s="40">
        <v>0</v>
      </c>
      <c r="AR240" s="37">
        <v>9.9</v>
      </c>
      <c r="AS240" s="37">
        <v>9.4</v>
      </c>
      <c r="AT240" s="37">
        <v>4.5999999999999996</v>
      </c>
      <c r="AU240" s="37">
        <v>4.7</v>
      </c>
      <c r="AV240" s="148">
        <v>79</v>
      </c>
      <c r="AW240" s="148">
        <v>86</v>
      </c>
      <c r="AX240" s="140">
        <v>137</v>
      </c>
      <c r="AY240" s="140">
        <v>134</v>
      </c>
      <c r="AZ240" s="37">
        <v>0</v>
      </c>
      <c r="BA240" s="37">
        <v>0</v>
      </c>
      <c r="BB240" s="40">
        <v>0</v>
      </c>
      <c r="BC240" s="40">
        <v>0</v>
      </c>
      <c r="BD240" s="23">
        <f t="shared" ref="BD240:BE240" si="242">1.86*(AX240+AT240)+1.15*(AV240/18)+(AG240/6)+14</f>
        <v>288.08988888888888</v>
      </c>
      <c r="BE240" s="23">
        <f t="shared" si="242"/>
        <v>286.64311111111112</v>
      </c>
      <c r="BF240" s="37">
        <v>4.6500000000000004</v>
      </c>
      <c r="BG240" s="37">
        <v>4.62</v>
      </c>
      <c r="BH240" s="140">
        <v>13.2</v>
      </c>
      <c r="BI240" s="140">
        <v>13.1</v>
      </c>
      <c r="BJ240" s="37">
        <v>41.5</v>
      </c>
      <c r="BK240" s="37">
        <v>41</v>
      </c>
      <c r="BL240" s="140">
        <v>89.2</v>
      </c>
      <c r="BM240" s="140">
        <v>88.7</v>
      </c>
      <c r="BN240" s="37">
        <v>28.4</v>
      </c>
      <c r="BO240" s="37">
        <v>28.4</v>
      </c>
      <c r="BP240" s="140">
        <v>31.8</v>
      </c>
      <c r="BQ240" s="140">
        <v>32</v>
      </c>
      <c r="BR240" s="37">
        <v>336</v>
      </c>
      <c r="BS240" s="37">
        <v>249</v>
      </c>
      <c r="BT240" s="140">
        <v>12.9</v>
      </c>
      <c r="BU240" s="140">
        <v>12.9</v>
      </c>
      <c r="BV240" s="181">
        <v>0</v>
      </c>
      <c r="BW240" s="181">
        <v>0</v>
      </c>
      <c r="BX240" s="138">
        <v>6.28</v>
      </c>
      <c r="BY240" s="138">
        <v>4.71</v>
      </c>
      <c r="BZ240" s="37">
        <v>66.3</v>
      </c>
      <c r="CA240" s="37">
        <v>48.6</v>
      </c>
      <c r="CB240" s="140">
        <v>22.9</v>
      </c>
      <c r="CC240" s="140">
        <v>34</v>
      </c>
      <c r="CD240" s="37">
        <v>7.5</v>
      </c>
      <c r="CE240" s="37">
        <v>11.9</v>
      </c>
      <c r="CF240" s="140">
        <v>2.5</v>
      </c>
      <c r="CG240" s="140">
        <v>4.7</v>
      </c>
      <c r="CH240" s="37">
        <v>0.8</v>
      </c>
      <c r="CI240" s="37">
        <v>0.8</v>
      </c>
      <c r="CJ240" s="2" t="b">
        <f t="shared" si="2"/>
        <v>0</v>
      </c>
      <c r="CK240" s="24" t="b">
        <f t="shared" si="122"/>
        <v>1</v>
      </c>
      <c r="CL240" s="4">
        <v>70.599999999999994</v>
      </c>
      <c r="CM240" s="25">
        <v>80.7</v>
      </c>
      <c r="CN240" s="25">
        <v>182.1</v>
      </c>
      <c r="CO240" s="4">
        <v>50.93</v>
      </c>
      <c r="CP240" s="25">
        <v>56</v>
      </c>
      <c r="CQ240" s="25">
        <v>58</v>
      </c>
      <c r="CR240" s="26">
        <v>12.52</v>
      </c>
      <c r="CS240" s="62"/>
      <c r="CT240" s="209"/>
      <c r="CU240" s="62"/>
      <c r="CV240" s="62"/>
      <c r="CW240" s="62"/>
      <c r="CX240" s="62"/>
    </row>
    <row r="241" spans="1:106" ht="15.75" customHeight="1">
      <c r="A241" s="190">
        <v>2017</v>
      </c>
      <c r="B241" s="471" t="s">
        <v>437</v>
      </c>
      <c r="C241" s="210" t="s">
        <v>169</v>
      </c>
      <c r="D241" s="111">
        <v>28</v>
      </c>
      <c r="E241" s="40">
        <v>78</v>
      </c>
      <c r="F241" s="140">
        <v>1</v>
      </c>
      <c r="G241" s="17" t="s">
        <v>102</v>
      </c>
      <c r="H241" s="18" t="s">
        <v>110</v>
      </c>
      <c r="I241" s="19" t="s">
        <v>111</v>
      </c>
      <c r="J241" s="35" t="s">
        <v>134</v>
      </c>
      <c r="K241" s="19">
        <v>87.5</v>
      </c>
      <c r="L241" s="18">
        <v>12.5</v>
      </c>
      <c r="M241" s="147">
        <v>685</v>
      </c>
      <c r="N241" s="147">
        <v>721</v>
      </c>
      <c r="O241" s="40">
        <v>19</v>
      </c>
      <c r="P241" s="40">
        <v>33</v>
      </c>
      <c r="Q241" s="37">
        <v>0</v>
      </c>
      <c r="R241" s="37">
        <v>0</v>
      </c>
      <c r="S241" s="40">
        <v>626</v>
      </c>
      <c r="T241" s="40">
        <v>964</v>
      </c>
      <c r="U241" s="109">
        <v>59</v>
      </c>
      <c r="V241" s="109">
        <v>95</v>
      </c>
      <c r="W241" s="140">
        <v>4.4000000000000004</v>
      </c>
      <c r="X241" s="140">
        <v>4.4000000000000004</v>
      </c>
      <c r="Y241" s="109">
        <v>57</v>
      </c>
      <c r="Z241" s="109">
        <v>76</v>
      </c>
      <c r="AA241" s="140">
        <v>37</v>
      </c>
      <c r="AB241" s="140">
        <v>38</v>
      </c>
      <c r="AC241" s="37">
        <v>0</v>
      </c>
      <c r="AD241" s="37">
        <v>0</v>
      </c>
      <c r="AE241" s="76">
        <v>123.6</v>
      </c>
      <c r="AF241" s="76">
        <v>128.69999999999999</v>
      </c>
      <c r="AG241" s="37">
        <v>33</v>
      </c>
      <c r="AH241" s="37">
        <v>39</v>
      </c>
      <c r="AI241" s="9">
        <v>0.8</v>
      </c>
      <c r="AJ241" s="9">
        <v>0.7</v>
      </c>
      <c r="AK241" s="9">
        <f t="shared" si="0"/>
        <v>0</v>
      </c>
      <c r="AL241" s="37">
        <v>3.4</v>
      </c>
      <c r="AM241" s="37">
        <v>3.9</v>
      </c>
      <c r="AN241" s="40">
        <v>7.4</v>
      </c>
      <c r="AO241" s="40">
        <v>7.5</v>
      </c>
      <c r="AP241" s="40">
        <v>0</v>
      </c>
      <c r="AQ241" s="40">
        <v>0</v>
      </c>
      <c r="AR241" s="37">
        <v>9.4</v>
      </c>
      <c r="AS241" s="37">
        <v>9.3000000000000007</v>
      </c>
      <c r="AT241" s="37">
        <v>4.5</v>
      </c>
      <c r="AU241" s="37">
        <v>4.7</v>
      </c>
      <c r="AV241" s="148">
        <v>93</v>
      </c>
      <c r="AW241" s="148">
        <v>96</v>
      </c>
      <c r="AX241" s="140">
        <v>136</v>
      </c>
      <c r="AY241" s="140">
        <v>134</v>
      </c>
      <c r="AZ241" s="37">
        <v>0</v>
      </c>
      <c r="BA241" s="37">
        <v>0</v>
      </c>
      <c r="BB241" s="40">
        <v>0</v>
      </c>
      <c r="BC241" s="40">
        <v>0</v>
      </c>
      <c r="BD241" s="23">
        <f t="shared" ref="BD241:BE241" si="243">1.86*(AX241+AT241)+1.15*(AV241/18)+(AG241/6)+14</f>
        <v>286.7716666666667</v>
      </c>
      <c r="BE241" s="23">
        <f t="shared" si="243"/>
        <v>284.6153333333333</v>
      </c>
      <c r="BF241" s="37">
        <v>4.54</v>
      </c>
      <c r="BG241" s="37">
        <v>4.38</v>
      </c>
      <c r="BH241" s="140">
        <v>13.1</v>
      </c>
      <c r="BI241" s="140">
        <v>12.7</v>
      </c>
      <c r="BJ241" s="37">
        <v>41.3</v>
      </c>
      <c r="BK241" s="37">
        <v>40.299999999999997</v>
      </c>
      <c r="BL241" s="140">
        <v>91</v>
      </c>
      <c r="BM241" s="140">
        <v>92</v>
      </c>
      <c r="BN241" s="37">
        <v>28.9</v>
      </c>
      <c r="BO241" s="37">
        <v>29</v>
      </c>
      <c r="BP241" s="140">
        <v>31.7</v>
      </c>
      <c r="BQ241" s="140">
        <v>31.5</v>
      </c>
      <c r="BR241" s="37">
        <v>245</v>
      </c>
      <c r="BS241" s="37">
        <v>292</v>
      </c>
      <c r="BT241" s="140">
        <v>13</v>
      </c>
      <c r="BU241" s="140">
        <v>12.7</v>
      </c>
      <c r="BV241" s="181">
        <v>0</v>
      </c>
      <c r="BW241" s="181">
        <v>0</v>
      </c>
      <c r="BX241" s="138">
        <v>6.59</v>
      </c>
      <c r="BY241" s="138">
        <v>10.53</v>
      </c>
      <c r="BZ241" s="37">
        <v>57.5</v>
      </c>
      <c r="CA241" s="37">
        <v>42.2</v>
      </c>
      <c r="CB241" s="140">
        <v>27</v>
      </c>
      <c r="CC241" s="140">
        <v>22</v>
      </c>
      <c r="CD241" s="37">
        <v>9.4</v>
      </c>
      <c r="CE241" s="37">
        <v>10.1</v>
      </c>
      <c r="CF241" s="140">
        <v>5.9</v>
      </c>
      <c r="CG241" s="140">
        <v>25.1</v>
      </c>
      <c r="CH241" s="37">
        <v>0.2</v>
      </c>
      <c r="CI241" s="37">
        <v>0.6</v>
      </c>
      <c r="CJ241" s="2" t="b">
        <f t="shared" si="2"/>
        <v>0</v>
      </c>
      <c r="CK241" s="24" t="b">
        <f t="shared" si="122"/>
        <v>0</v>
      </c>
      <c r="CL241" s="4">
        <v>70.25</v>
      </c>
      <c r="CM241" s="25">
        <v>85.4</v>
      </c>
      <c r="CN241" s="25">
        <v>179.3</v>
      </c>
      <c r="CO241" s="4">
        <v>49.65</v>
      </c>
      <c r="CP241" s="25">
        <v>44</v>
      </c>
      <c r="CQ241" s="25">
        <v>35</v>
      </c>
      <c r="CR241" s="26">
        <v>17.739999999999998</v>
      </c>
      <c r="CS241" s="192"/>
      <c r="CT241" s="193"/>
      <c r="CU241" s="62"/>
      <c r="CV241" s="62"/>
      <c r="CW241" s="62"/>
      <c r="CX241" s="62"/>
    </row>
    <row r="242" spans="1:106" ht="15.75" customHeight="1">
      <c r="A242" s="190">
        <v>2017</v>
      </c>
      <c r="B242" s="471" t="s">
        <v>452</v>
      </c>
      <c r="C242" s="191" t="s">
        <v>170</v>
      </c>
      <c r="D242" s="111">
        <v>28</v>
      </c>
      <c r="E242" s="40">
        <v>0</v>
      </c>
      <c r="F242" s="140">
        <v>1</v>
      </c>
      <c r="G242" s="34" t="s">
        <v>171</v>
      </c>
      <c r="H242" s="35" t="s">
        <v>98</v>
      </c>
      <c r="I242" s="36" t="s">
        <v>103</v>
      </c>
      <c r="J242" s="35" t="s">
        <v>134</v>
      </c>
      <c r="K242" s="36">
        <v>37.5</v>
      </c>
      <c r="L242" s="35">
        <v>62.5</v>
      </c>
      <c r="M242" s="147">
        <v>252</v>
      </c>
      <c r="N242" s="147">
        <v>2475</v>
      </c>
      <c r="O242" s="40">
        <v>15</v>
      </c>
      <c r="P242" s="40">
        <v>82</v>
      </c>
      <c r="Q242" s="37">
        <v>0</v>
      </c>
      <c r="R242" s="37">
        <v>0</v>
      </c>
      <c r="S242" s="40">
        <v>630</v>
      </c>
      <c r="T242" s="40">
        <v>1236</v>
      </c>
      <c r="U242" s="109">
        <v>40</v>
      </c>
      <c r="V242" s="109">
        <v>125</v>
      </c>
      <c r="W242" s="111">
        <v>4.4000000000000004</v>
      </c>
      <c r="X242" s="140">
        <v>4.2</v>
      </c>
      <c r="Y242" s="109">
        <v>43</v>
      </c>
      <c r="Z242" s="109">
        <v>70</v>
      </c>
      <c r="AA242" s="111">
        <v>21</v>
      </c>
      <c r="AB242" s="140">
        <v>22</v>
      </c>
      <c r="AC242" s="37">
        <v>0</v>
      </c>
      <c r="AD242" s="37">
        <v>0</v>
      </c>
      <c r="AE242" s="211">
        <v>84.5</v>
      </c>
      <c r="AF242" s="212" t="s">
        <v>183</v>
      </c>
      <c r="AG242" s="37">
        <v>45</v>
      </c>
      <c r="AH242" s="37">
        <v>49</v>
      </c>
      <c r="AI242" s="9">
        <v>1.2</v>
      </c>
      <c r="AJ242" s="9">
        <v>1</v>
      </c>
      <c r="AK242" s="9">
        <f t="shared" si="0"/>
        <v>0</v>
      </c>
      <c r="AL242" s="37">
        <v>4.5</v>
      </c>
      <c r="AM242" s="37">
        <v>4</v>
      </c>
      <c r="AN242" s="40">
        <v>7.6</v>
      </c>
      <c r="AO242" s="40">
        <v>7.3</v>
      </c>
      <c r="AP242" s="40">
        <v>0</v>
      </c>
      <c r="AQ242" s="40">
        <v>0</v>
      </c>
      <c r="AR242" s="37">
        <v>9.8000000000000007</v>
      </c>
      <c r="AS242" s="37">
        <v>9</v>
      </c>
      <c r="AT242" s="37">
        <v>4.9000000000000004</v>
      </c>
      <c r="AU242" s="37">
        <v>4.4000000000000004</v>
      </c>
      <c r="AV242" s="148">
        <v>100</v>
      </c>
      <c r="AW242" s="148">
        <v>82</v>
      </c>
      <c r="AX242" s="111">
        <v>136</v>
      </c>
      <c r="AY242" s="140">
        <v>131</v>
      </c>
      <c r="AZ242" s="37">
        <v>0</v>
      </c>
      <c r="BA242" s="37">
        <v>0</v>
      </c>
      <c r="BB242" s="40">
        <v>0</v>
      </c>
      <c r="BC242" s="40">
        <v>0</v>
      </c>
      <c r="BD242" s="23">
        <f t="shared" ref="BD242:BE242" si="244">1.86*(AX242+AT242)+1.15*(AV242/18)+(AG242/6)+14</f>
        <v>289.96288888888893</v>
      </c>
      <c r="BE242" s="23">
        <f t="shared" si="244"/>
        <v>279.24955555555562</v>
      </c>
      <c r="BF242" s="37">
        <v>4.59</v>
      </c>
      <c r="BG242" s="37">
        <v>4.5</v>
      </c>
      <c r="BH242" s="140">
        <v>13.6</v>
      </c>
      <c r="BI242" s="140">
        <v>13.4</v>
      </c>
      <c r="BJ242" s="37">
        <v>43</v>
      </c>
      <c r="BK242" s="37">
        <v>40.299999999999997</v>
      </c>
      <c r="BL242" s="140">
        <v>93.7</v>
      </c>
      <c r="BM242" s="140">
        <v>89.6</v>
      </c>
      <c r="BN242" s="37">
        <v>29.6</v>
      </c>
      <c r="BO242" s="37">
        <v>29.8</v>
      </c>
      <c r="BP242" s="140">
        <v>31.6</v>
      </c>
      <c r="BQ242" s="140">
        <v>33.299999999999997</v>
      </c>
      <c r="BR242" s="37">
        <v>204</v>
      </c>
      <c r="BS242" s="37">
        <v>262</v>
      </c>
      <c r="BT242" s="140">
        <v>13.5</v>
      </c>
      <c r="BU242" s="140">
        <v>13.7</v>
      </c>
      <c r="BV242" s="181">
        <v>0</v>
      </c>
      <c r="BW242" s="181">
        <v>0</v>
      </c>
      <c r="BX242" s="140">
        <v>8.81</v>
      </c>
      <c r="BY242" s="140">
        <v>9.2799999999999994</v>
      </c>
      <c r="BZ242" s="37">
        <v>54.3</v>
      </c>
      <c r="CA242" s="37">
        <v>55.7</v>
      </c>
      <c r="CB242" s="140">
        <v>26.3</v>
      </c>
      <c r="CC242" s="140">
        <v>27.9</v>
      </c>
      <c r="CD242" s="37">
        <v>14</v>
      </c>
      <c r="CE242" s="37">
        <v>11</v>
      </c>
      <c r="CF242" s="140">
        <v>4.4000000000000004</v>
      </c>
      <c r="CG242" s="140">
        <v>4.5</v>
      </c>
      <c r="CH242" s="37">
        <v>1</v>
      </c>
      <c r="CI242" s="37">
        <v>0.9</v>
      </c>
      <c r="CJ242" s="2" t="b">
        <f t="shared" si="2"/>
        <v>0</v>
      </c>
      <c r="CK242" s="24" t="b">
        <f t="shared" si="122"/>
        <v>1</v>
      </c>
      <c r="CL242" s="4">
        <v>66.8</v>
      </c>
      <c r="CM242" s="25">
        <v>70.900000000000006</v>
      </c>
      <c r="CN242" s="25">
        <v>166</v>
      </c>
      <c r="CO242" s="4">
        <v>52.92</v>
      </c>
      <c r="CP242" s="25">
        <v>54.5</v>
      </c>
      <c r="CQ242" s="25">
        <v>52.5</v>
      </c>
      <c r="CR242" s="26">
        <v>5.79</v>
      </c>
      <c r="CS242" s="192"/>
      <c r="CT242" s="209"/>
      <c r="CU242" s="62"/>
      <c r="CV242" s="62"/>
      <c r="CW242" s="62"/>
      <c r="CX242" s="62"/>
    </row>
    <row r="243" spans="1:106" ht="15.75" customHeight="1">
      <c r="A243" s="190">
        <v>2017</v>
      </c>
      <c r="B243" s="471" t="s">
        <v>452</v>
      </c>
      <c r="C243" s="191" t="s">
        <v>172</v>
      </c>
      <c r="D243" s="111">
        <v>29</v>
      </c>
      <c r="E243" s="40">
        <v>74</v>
      </c>
      <c r="F243" s="140">
        <v>2</v>
      </c>
      <c r="G243" s="34" t="s">
        <v>171</v>
      </c>
      <c r="H243" s="35" t="s">
        <v>98</v>
      </c>
      <c r="I243" s="36" t="s">
        <v>103</v>
      </c>
      <c r="J243" s="35" t="s">
        <v>134</v>
      </c>
      <c r="K243" s="36">
        <v>37.5</v>
      </c>
      <c r="L243" s="18">
        <v>62.5</v>
      </c>
      <c r="M243" s="147">
        <v>992</v>
      </c>
      <c r="N243" s="147">
        <v>2845</v>
      </c>
      <c r="O243" s="40">
        <v>13</v>
      </c>
      <c r="P243" s="40">
        <v>34</v>
      </c>
      <c r="Q243" s="37">
        <v>0</v>
      </c>
      <c r="R243" s="37">
        <v>0</v>
      </c>
      <c r="S243" s="40">
        <v>580</v>
      </c>
      <c r="T243" s="40">
        <v>981</v>
      </c>
      <c r="U243" s="109">
        <v>52</v>
      </c>
      <c r="V243" s="109">
        <v>108</v>
      </c>
      <c r="W243" s="111">
        <v>4.4000000000000004</v>
      </c>
      <c r="X243" s="140">
        <v>4.0999999999999996</v>
      </c>
      <c r="Y243" s="109">
        <v>58</v>
      </c>
      <c r="Z243" s="109">
        <v>81</v>
      </c>
      <c r="AA243" s="111">
        <v>23</v>
      </c>
      <c r="AB243" s="140">
        <v>25</v>
      </c>
      <c r="AC243" s="37">
        <v>0</v>
      </c>
      <c r="AD243" s="37">
        <v>0</v>
      </c>
      <c r="AE243" s="211">
        <v>104.5</v>
      </c>
      <c r="AF243" s="212" t="s">
        <v>184</v>
      </c>
      <c r="AG243" s="37">
        <v>40</v>
      </c>
      <c r="AH243" s="37">
        <v>36</v>
      </c>
      <c r="AI243" s="9">
        <v>1</v>
      </c>
      <c r="AJ243" s="9">
        <v>0.9</v>
      </c>
      <c r="AK243" s="9">
        <f t="shared" si="0"/>
        <v>0</v>
      </c>
      <c r="AL243" s="37">
        <v>4.0999999999999996</v>
      </c>
      <c r="AM243" s="37">
        <v>4.7</v>
      </c>
      <c r="AN243" s="40">
        <v>7.2</v>
      </c>
      <c r="AO243" s="40">
        <v>7</v>
      </c>
      <c r="AP243" s="40">
        <v>0</v>
      </c>
      <c r="AQ243" s="40">
        <v>0</v>
      </c>
      <c r="AR243" s="37">
        <v>9.5</v>
      </c>
      <c r="AS243" s="37">
        <v>9.4</v>
      </c>
      <c r="AT243" s="37">
        <v>5.2</v>
      </c>
      <c r="AU243" s="37">
        <v>4.4000000000000004</v>
      </c>
      <c r="AV243" s="148">
        <v>85</v>
      </c>
      <c r="AW243" s="148">
        <v>84</v>
      </c>
      <c r="AX243" s="111">
        <v>135</v>
      </c>
      <c r="AY243" s="140">
        <v>133</v>
      </c>
      <c r="AZ243" s="37">
        <v>0</v>
      </c>
      <c r="BA243" s="37">
        <v>0</v>
      </c>
      <c r="BB243" s="40">
        <v>0</v>
      </c>
      <c r="BC243" s="40">
        <v>0</v>
      </c>
      <c r="BD243" s="23">
        <f t="shared" ref="BD243:BE243" si="245">1.86*(AX243+AT243)+1.15*(AV243/18)+(AG243/6)+14</f>
        <v>286.86922222222222</v>
      </c>
      <c r="BE243" s="23">
        <f t="shared" si="245"/>
        <v>280.9306666666667</v>
      </c>
      <c r="BF243" s="37">
        <v>5.16</v>
      </c>
      <c r="BG243" s="37">
        <v>5.13</v>
      </c>
      <c r="BH243" s="140">
        <v>15.1</v>
      </c>
      <c r="BI243" s="140">
        <v>15.1</v>
      </c>
      <c r="BJ243" s="37">
        <v>45.7</v>
      </c>
      <c r="BK243" s="37">
        <v>44</v>
      </c>
      <c r="BL243" s="140">
        <v>88.6</v>
      </c>
      <c r="BM243" s="140">
        <v>85.8</v>
      </c>
      <c r="BN243" s="37">
        <v>29.3</v>
      </c>
      <c r="BO243" s="37">
        <v>29.4</v>
      </c>
      <c r="BP243" s="140">
        <v>33</v>
      </c>
      <c r="BQ243" s="140">
        <v>34.299999999999997</v>
      </c>
      <c r="BR243" s="37">
        <v>283</v>
      </c>
      <c r="BS243" s="37">
        <v>313</v>
      </c>
      <c r="BT243" s="140">
        <v>12.1</v>
      </c>
      <c r="BU243" s="140">
        <v>12.2</v>
      </c>
      <c r="BV243" s="181">
        <v>0</v>
      </c>
      <c r="BW243" s="181">
        <v>0</v>
      </c>
      <c r="BX243" s="140">
        <v>4.8</v>
      </c>
      <c r="BY243" s="140">
        <v>8.9499999999999993</v>
      </c>
      <c r="BZ243" s="37">
        <v>38.4</v>
      </c>
      <c r="CA243" s="37">
        <v>51.5</v>
      </c>
      <c r="CB243" s="140">
        <v>32.5</v>
      </c>
      <c r="CC243" s="140">
        <v>27.2</v>
      </c>
      <c r="CD243" s="37">
        <v>11.5</v>
      </c>
      <c r="CE243" s="37">
        <v>10.7</v>
      </c>
      <c r="CF243" s="140">
        <v>13.8</v>
      </c>
      <c r="CG243" s="140">
        <v>9.5</v>
      </c>
      <c r="CH243" s="37">
        <v>3.8</v>
      </c>
      <c r="CI243" s="37">
        <v>1.1000000000000001</v>
      </c>
      <c r="CJ243" s="2" t="b">
        <f t="shared" si="2"/>
        <v>0</v>
      </c>
      <c r="CK243" s="24" t="b">
        <f t="shared" si="122"/>
        <v>1</v>
      </c>
      <c r="CL243" s="4">
        <v>64.760000000000005</v>
      </c>
      <c r="CM243" s="25">
        <v>73.900000000000006</v>
      </c>
      <c r="CN243" s="25">
        <v>172.6</v>
      </c>
      <c r="CO243" s="4">
        <v>52.06</v>
      </c>
      <c r="CP243" s="25">
        <v>42</v>
      </c>
      <c r="CQ243" s="25">
        <v>36.5</v>
      </c>
      <c r="CR243" s="26">
        <v>12.37</v>
      </c>
      <c r="CS243" s="192"/>
      <c r="CT243" s="192"/>
      <c r="CU243" s="192"/>
      <c r="CV243" s="192"/>
      <c r="CW243" s="192"/>
      <c r="CX243" s="192"/>
      <c r="CY243" s="213"/>
      <c r="CZ243" s="85"/>
      <c r="DA243" s="85"/>
      <c r="DB243" s="85"/>
    </row>
    <row r="244" spans="1:106" ht="15.75" customHeight="1">
      <c r="A244" s="190">
        <v>2017</v>
      </c>
      <c r="B244" s="471" t="s">
        <v>452</v>
      </c>
      <c r="C244" s="191" t="s">
        <v>173</v>
      </c>
      <c r="D244" s="111">
        <v>28</v>
      </c>
      <c r="E244" s="40">
        <v>78</v>
      </c>
      <c r="F244" s="140">
        <v>0</v>
      </c>
      <c r="G244" s="34" t="s">
        <v>97</v>
      </c>
      <c r="H244" s="18" t="s">
        <v>98</v>
      </c>
      <c r="I244" s="36" t="s">
        <v>103</v>
      </c>
      <c r="J244" s="35" t="s">
        <v>132</v>
      </c>
      <c r="K244" s="19">
        <v>37.5</v>
      </c>
      <c r="L244" s="18">
        <v>62.5</v>
      </c>
      <c r="M244" s="147">
        <v>298</v>
      </c>
      <c r="N244" s="147">
        <v>879</v>
      </c>
      <c r="O244" s="40">
        <v>3</v>
      </c>
      <c r="P244" s="40">
        <v>9</v>
      </c>
      <c r="Q244" s="37">
        <v>0</v>
      </c>
      <c r="R244" s="37">
        <v>0</v>
      </c>
      <c r="S244" s="40">
        <v>455</v>
      </c>
      <c r="T244" s="40">
        <v>642</v>
      </c>
      <c r="U244" s="109">
        <v>44</v>
      </c>
      <c r="V244" s="109">
        <v>63</v>
      </c>
      <c r="W244" s="111">
        <v>4</v>
      </c>
      <c r="X244" s="140">
        <v>4</v>
      </c>
      <c r="Y244" s="109">
        <v>47</v>
      </c>
      <c r="Z244" s="109">
        <v>48</v>
      </c>
      <c r="AA244" s="111">
        <v>22</v>
      </c>
      <c r="AB244" s="140">
        <v>20</v>
      </c>
      <c r="AC244" s="37">
        <v>0</v>
      </c>
      <c r="AD244" s="37">
        <v>0</v>
      </c>
      <c r="AE244" s="211">
        <v>93.8</v>
      </c>
      <c r="AF244" s="212" t="s">
        <v>183</v>
      </c>
      <c r="AG244" s="37">
        <v>46</v>
      </c>
      <c r="AH244" s="37">
        <v>47</v>
      </c>
      <c r="AI244" s="9">
        <v>1.1000000000000001</v>
      </c>
      <c r="AJ244" s="9">
        <v>1</v>
      </c>
      <c r="AK244" s="9">
        <f t="shared" si="0"/>
        <v>0</v>
      </c>
      <c r="AL244" s="37">
        <v>4.4000000000000004</v>
      </c>
      <c r="AM244" s="37">
        <v>4.4000000000000004</v>
      </c>
      <c r="AN244" s="40">
        <v>6.7</v>
      </c>
      <c r="AO244" s="40">
        <v>6.8</v>
      </c>
      <c r="AP244" s="40">
        <v>0</v>
      </c>
      <c r="AQ244" s="40">
        <v>0</v>
      </c>
      <c r="AR244" s="37">
        <v>9.3000000000000007</v>
      </c>
      <c r="AS244" s="37">
        <v>9.3000000000000007</v>
      </c>
      <c r="AT244" s="37">
        <v>4.3</v>
      </c>
      <c r="AU244" s="37">
        <v>4.2</v>
      </c>
      <c r="AV244" s="148">
        <v>91</v>
      </c>
      <c r="AW244" s="148">
        <v>91</v>
      </c>
      <c r="AX244" s="111">
        <v>134</v>
      </c>
      <c r="AY244" s="140">
        <v>132</v>
      </c>
      <c r="AZ244" s="37">
        <v>0</v>
      </c>
      <c r="BA244" s="37">
        <v>0</v>
      </c>
      <c r="BB244" s="40">
        <v>0</v>
      </c>
      <c r="BC244" s="40">
        <v>0</v>
      </c>
      <c r="BD244" s="23">
        <f t="shared" ref="BD244:BE244" si="246">1.86*(AX244+AT244)+1.15*(AV244/18)+(AG244/6)+14</f>
        <v>284.71855555555561</v>
      </c>
      <c r="BE244" s="23">
        <f t="shared" si="246"/>
        <v>280.97922222222218</v>
      </c>
      <c r="BF244" s="37">
        <v>4.25</v>
      </c>
      <c r="BG244" s="37">
        <v>4.22</v>
      </c>
      <c r="BH244" s="140">
        <v>12.9</v>
      </c>
      <c r="BI244" s="140">
        <v>12.8</v>
      </c>
      <c r="BJ244" s="37">
        <v>39.700000000000003</v>
      </c>
      <c r="BK244" s="37">
        <v>38.299999999999997</v>
      </c>
      <c r="BL244" s="140">
        <v>93.4</v>
      </c>
      <c r="BM244" s="140">
        <v>90.8</v>
      </c>
      <c r="BN244" s="37">
        <v>30.4</v>
      </c>
      <c r="BO244" s="37">
        <v>30.3</v>
      </c>
      <c r="BP244" s="140">
        <v>32.5</v>
      </c>
      <c r="BQ244" s="140">
        <v>33.4</v>
      </c>
      <c r="BR244" s="37">
        <v>252</v>
      </c>
      <c r="BS244" s="37">
        <v>308</v>
      </c>
      <c r="BT244" s="140">
        <v>12.1</v>
      </c>
      <c r="BU244" s="140">
        <v>12.6</v>
      </c>
      <c r="BV244" s="181">
        <v>0</v>
      </c>
      <c r="BW244" s="181">
        <v>0</v>
      </c>
      <c r="BX244" s="140">
        <v>6.44</v>
      </c>
      <c r="BY244" s="140">
        <v>7.92</v>
      </c>
      <c r="BZ244" s="37">
        <v>58.4</v>
      </c>
      <c r="CA244" s="37">
        <v>55.7</v>
      </c>
      <c r="CB244" s="140">
        <v>21</v>
      </c>
      <c r="CC244" s="140">
        <v>20.5</v>
      </c>
      <c r="CD244" s="37">
        <v>13.2</v>
      </c>
      <c r="CE244" s="37">
        <v>18.600000000000001</v>
      </c>
      <c r="CF244" s="140">
        <v>6.8</v>
      </c>
      <c r="CG244" s="140">
        <v>4.4000000000000004</v>
      </c>
      <c r="CH244" s="37">
        <v>0.6</v>
      </c>
      <c r="CI244" s="37">
        <v>0.8</v>
      </c>
      <c r="CJ244" s="2" t="b">
        <f t="shared" si="2"/>
        <v>0</v>
      </c>
      <c r="CK244" s="24" t="b">
        <f t="shared" si="122"/>
        <v>0</v>
      </c>
      <c r="CL244" s="4">
        <v>64.739999999999995</v>
      </c>
      <c r="CM244" s="25">
        <v>76.599999999999994</v>
      </c>
      <c r="CN244" s="25">
        <v>177</v>
      </c>
      <c r="CO244" s="4">
        <v>52.21</v>
      </c>
      <c r="CP244" s="25">
        <v>52</v>
      </c>
      <c r="CQ244" s="25">
        <v>49</v>
      </c>
      <c r="CR244" s="26">
        <v>15.49</v>
      </c>
      <c r="CS244" s="192"/>
      <c r="CT244" s="192"/>
      <c r="CU244" s="192"/>
      <c r="CV244" s="192"/>
      <c r="CW244" s="192"/>
      <c r="CX244" s="192"/>
      <c r="CY244" s="213"/>
      <c r="CZ244" s="85"/>
      <c r="DA244" s="85"/>
      <c r="DB244" s="85"/>
    </row>
    <row r="245" spans="1:106" ht="15.75" customHeight="1">
      <c r="A245" s="190">
        <v>2017</v>
      </c>
      <c r="B245" s="471" t="s">
        <v>452</v>
      </c>
      <c r="C245" s="191" t="s">
        <v>174</v>
      </c>
      <c r="D245" s="111">
        <v>28</v>
      </c>
      <c r="E245" s="40">
        <v>93</v>
      </c>
      <c r="F245" s="140">
        <v>1</v>
      </c>
      <c r="G245" s="34" t="s">
        <v>102</v>
      </c>
      <c r="H245" s="35" t="s">
        <v>98</v>
      </c>
      <c r="I245" s="36" t="s">
        <v>111</v>
      </c>
      <c r="J245" s="35" t="s">
        <v>161</v>
      </c>
      <c r="K245" s="19">
        <v>62.5</v>
      </c>
      <c r="L245" s="35">
        <v>37.5</v>
      </c>
      <c r="M245" s="147">
        <v>273</v>
      </c>
      <c r="N245" s="147">
        <v>958</v>
      </c>
      <c r="O245" s="40">
        <v>7</v>
      </c>
      <c r="P245" s="40">
        <v>24</v>
      </c>
      <c r="Q245" s="37">
        <v>0</v>
      </c>
      <c r="R245" s="37">
        <v>0</v>
      </c>
      <c r="S245" s="40">
        <v>538</v>
      </c>
      <c r="T245" s="40">
        <v>677</v>
      </c>
      <c r="U245" s="109">
        <v>36</v>
      </c>
      <c r="V245" s="109">
        <v>62</v>
      </c>
      <c r="W245" s="111">
        <v>4.4000000000000004</v>
      </c>
      <c r="X245" s="140">
        <v>4.2</v>
      </c>
      <c r="Y245" s="109">
        <v>40</v>
      </c>
      <c r="Z245" s="109">
        <v>43</v>
      </c>
      <c r="AA245" s="111">
        <v>53</v>
      </c>
      <c r="AB245" s="140">
        <v>48</v>
      </c>
      <c r="AC245" s="37">
        <v>0</v>
      </c>
      <c r="AD245" s="37">
        <v>0</v>
      </c>
      <c r="AE245" s="211">
        <v>105.1</v>
      </c>
      <c r="AF245" s="212" t="s">
        <v>183</v>
      </c>
      <c r="AG245" s="37">
        <v>42</v>
      </c>
      <c r="AH245" s="37">
        <v>49</v>
      </c>
      <c r="AI245" s="9">
        <v>1</v>
      </c>
      <c r="AJ245" s="9">
        <v>1</v>
      </c>
      <c r="AK245" s="9">
        <f t="shared" si="0"/>
        <v>0</v>
      </c>
      <c r="AL245" s="37">
        <v>4.5</v>
      </c>
      <c r="AM245" s="37">
        <v>4.8</v>
      </c>
      <c r="AN245" s="40">
        <v>7.5</v>
      </c>
      <c r="AO245" s="40">
        <v>7.3</v>
      </c>
      <c r="AP245" s="40">
        <v>0</v>
      </c>
      <c r="AQ245" s="40">
        <v>0</v>
      </c>
      <c r="AR245" s="37">
        <v>9.4</v>
      </c>
      <c r="AS245" s="37">
        <v>9.5</v>
      </c>
      <c r="AT245" s="37">
        <v>5.4</v>
      </c>
      <c r="AU245" s="37">
        <v>4.2</v>
      </c>
      <c r="AV245" s="148">
        <v>96</v>
      </c>
      <c r="AW245" s="148">
        <v>81</v>
      </c>
      <c r="AX245" s="111">
        <v>135</v>
      </c>
      <c r="AY245" s="140">
        <v>132</v>
      </c>
      <c r="AZ245" s="37">
        <v>0</v>
      </c>
      <c r="BA245" s="37">
        <v>0</v>
      </c>
      <c r="BB245" s="40">
        <v>0</v>
      </c>
      <c r="BC245" s="40">
        <v>0</v>
      </c>
      <c r="BD245" s="23">
        <f t="shared" ref="BD245:BE245" si="247">1.86*(AX245+AT245)+1.15*(AV245/18)+(AG245/6)+14</f>
        <v>288.27733333333333</v>
      </c>
      <c r="BE245" s="23">
        <f t="shared" si="247"/>
        <v>280.67366666666669</v>
      </c>
      <c r="BF245" s="37">
        <v>4.45</v>
      </c>
      <c r="BG245" s="37">
        <v>4.59</v>
      </c>
      <c r="BH245" s="140">
        <v>13.2</v>
      </c>
      <c r="BI245" s="140">
        <v>13.8</v>
      </c>
      <c r="BJ245" s="37">
        <v>42.3</v>
      </c>
      <c r="BK245" s="37">
        <v>42</v>
      </c>
      <c r="BL245" s="140">
        <v>95.1</v>
      </c>
      <c r="BM245" s="140">
        <v>91.5</v>
      </c>
      <c r="BN245" s="37">
        <v>30.3</v>
      </c>
      <c r="BO245" s="37">
        <v>30.1</v>
      </c>
      <c r="BP245" s="140">
        <v>31.9</v>
      </c>
      <c r="BQ245" s="140">
        <v>32.9</v>
      </c>
      <c r="BR245" s="37">
        <v>257</v>
      </c>
      <c r="BS245" s="37">
        <v>295</v>
      </c>
      <c r="BT245" s="140">
        <v>13.3</v>
      </c>
      <c r="BU245" s="140">
        <v>13.9</v>
      </c>
      <c r="BV245" s="181">
        <v>0</v>
      </c>
      <c r="BW245" s="181">
        <v>0</v>
      </c>
      <c r="BX245" s="140">
        <v>4.7</v>
      </c>
      <c r="BY245" s="140">
        <v>6.69</v>
      </c>
      <c r="BZ245" s="37">
        <v>38.299999999999997</v>
      </c>
      <c r="CA245" s="37">
        <v>35.799999999999997</v>
      </c>
      <c r="CB245" s="140">
        <v>43.8</v>
      </c>
      <c r="CC245" s="140">
        <v>47.1</v>
      </c>
      <c r="CD245" s="37">
        <v>11.9</v>
      </c>
      <c r="CE245" s="37">
        <v>12.6</v>
      </c>
      <c r="CF245" s="140">
        <v>4.3</v>
      </c>
      <c r="CG245" s="140">
        <v>3</v>
      </c>
      <c r="CH245" s="37">
        <v>1.7</v>
      </c>
      <c r="CI245" s="37">
        <v>1.5</v>
      </c>
      <c r="CJ245" s="2" t="b">
        <f t="shared" si="2"/>
        <v>0</v>
      </c>
      <c r="CK245" s="24" t="b">
        <f t="shared" si="122"/>
        <v>0</v>
      </c>
      <c r="CL245" s="4">
        <v>82.19</v>
      </c>
      <c r="CM245" s="25">
        <v>85.6</v>
      </c>
      <c r="CN245" s="25">
        <v>192.5</v>
      </c>
      <c r="CO245" s="4">
        <v>0</v>
      </c>
      <c r="CP245" s="25">
        <v>74</v>
      </c>
      <c r="CQ245" s="25">
        <v>70</v>
      </c>
      <c r="CR245" s="26">
        <v>3.98</v>
      </c>
      <c r="CS245" s="18"/>
      <c r="CT245" s="18"/>
      <c r="CU245" s="18"/>
      <c r="CV245" s="35"/>
      <c r="CW245" s="18"/>
      <c r="CX245" s="18"/>
      <c r="CY245" s="213"/>
      <c r="CZ245" s="85"/>
      <c r="DA245" s="85"/>
      <c r="DB245" s="85"/>
    </row>
    <row r="246" spans="1:106" ht="15.75" customHeight="1">
      <c r="A246" s="190">
        <v>2017</v>
      </c>
      <c r="B246" s="471" t="s">
        <v>452</v>
      </c>
      <c r="C246" s="191" t="s">
        <v>175</v>
      </c>
      <c r="D246" s="111">
        <v>28</v>
      </c>
      <c r="E246" s="40">
        <v>85</v>
      </c>
      <c r="F246" s="140">
        <v>2</v>
      </c>
      <c r="G246" s="34" t="s">
        <v>171</v>
      </c>
      <c r="H246" s="35" t="s">
        <v>110</v>
      </c>
      <c r="I246" s="36" t="s">
        <v>99</v>
      </c>
      <c r="J246" s="35" t="s">
        <v>134</v>
      </c>
      <c r="K246" s="19">
        <v>62.5</v>
      </c>
      <c r="L246" s="35">
        <v>37.5</v>
      </c>
      <c r="M246" s="147">
        <v>270</v>
      </c>
      <c r="N246" s="147">
        <v>890</v>
      </c>
      <c r="O246" s="40">
        <v>3</v>
      </c>
      <c r="P246" s="40">
        <v>10</v>
      </c>
      <c r="Q246" s="37">
        <v>0</v>
      </c>
      <c r="R246" s="37">
        <v>0</v>
      </c>
      <c r="S246" s="40">
        <v>457</v>
      </c>
      <c r="T246" s="40">
        <v>726</v>
      </c>
      <c r="U246" s="109">
        <v>22</v>
      </c>
      <c r="V246" s="109">
        <v>44</v>
      </c>
      <c r="W246" s="111">
        <v>4.0999999999999996</v>
      </c>
      <c r="X246" s="140">
        <v>4.5</v>
      </c>
      <c r="Y246" s="109">
        <v>33</v>
      </c>
      <c r="Z246" s="109">
        <v>45</v>
      </c>
      <c r="AA246" s="111">
        <v>25</v>
      </c>
      <c r="AB246" s="140">
        <v>25</v>
      </c>
      <c r="AC246" s="37">
        <v>0</v>
      </c>
      <c r="AD246" s="37">
        <v>0</v>
      </c>
      <c r="AE246" s="211">
        <v>84.5</v>
      </c>
      <c r="AF246" s="212" t="s">
        <v>185</v>
      </c>
      <c r="AG246" s="37">
        <v>39</v>
      </c>
      <c r="AH246" s="37">
        <v>44</v>
      </c>
      <c r="AI246" s="9">
        <v>1.2</v>
      </c>
      <c r="AJ246" s="9">
        <v>1.3</v>
      </c>
      <c r="AK246" s="9">
        <f t="shared" si="0"/>
        <v>0.10000000000000009</v>
      </c>
      <c r="AL246" s="37">
        <v>4.5</v>
      </c>
      <c r="AM246" s="37">
        <v>5</v>
      </c>
      <c r="AN246" s="40">
        <v>7</v>
      </c>
      <c r="AO246" s="40">
        <v>7.6</v>
      </c>
      <c r="AP246" s="40">
        <v>0</v>
      </c>
      <c r="AQ246" s="40">
        <v>0</v>
      </c>
      <c r="AR246" s="37">
        <v>9.6</v>
      </c>
      <c r="AS246" s="37">
        <v>9.6</v>
      </c>
      <c r="AT246" s="37">
        <v>5.3</v>
      </c>
      <c r="AU246" s="37">
        <v>4.3</v>
      </c>
      <c r="AV246" s="148">
        <v>101</v>
      </c>
      <c r="AW246" s="148">
        <v>79</v>
      </c>
      <c r="AX246" s="111">
        <v>135</v>
      </c>
      <c r="AY246" s="140">
        <v>132</v>
      </c>
      <c r="AZ246" s="37">
        <v>0</v>
      </c>
      <c r="BA246" s="37">
        <v>0</v>
      </c>
      <c r="BB246" s="40">
        <v>0</v>
      </c>
      <c r="BC246" s="40">
        <v>0</v>
      </c>
      <c r="BD246" s="23">
        <f t="shared" ref="BD246:BE246" si="248">1.86*(AX246+AT246)+1.15*(AV246/18)+(AG246/6)+14</f>
        <v>287.91077777777781</v>
      </c>
      <c r="BE246" s="23">
        <f t="shared" si="248"/>
        <v>279.89855555555556</v>
      </c>
      <c r="BF246" s="37">
        <v>4.2699999999999996</v>
      </c>
      <c r="BG246" s="37">
        <v>4.4000000000000004</v>
      </c>
      <c r="BH246" s="140">
        <v>14.5</v>
      </c>
      <c r="BI246" s="140">
        <v>14.4</v>
      </c>
      <c r="BJ246" s="37">
        <v>42.8</v>
      </c>
      <c r="BK246" s="37">
        <v>44</v>
      </c>
      <c r="BL246" s="140">
        <v>100.2</v>
      </c>
      <c r="BM246" s="140">
        <v>100</v>
      </c>
      <c r="BN246" s="37">
        <v>34</v>
      </c>
      <c r="BO246" s="37">
        <v>32.700000000000003</v>
      </c>
      <c r="BP246" s="140">
        <v>33.9</v>
      </c>
      <c r="BQ246" s="140">
        <v>32.700000000000003</v>
      </c>
      <c r="BR246" s="37">
        <v>358</v>
      </c>
      <c r="BS246" s="37">
        <v>352</v>
      </c>
      <c r="BT246" s="140">
        <v>12.3</v>
      </c>
      <c r="BU246" s="140">
        <v>12.7</v>
      </c>
      <c r="BV246" s="181">
        <v>0</v>
      </c>
      <c r="BW246" s="181">
        <v>0</v>
      </c>
      <c r="BX246" s="214">
        <v>5.75</v>
      </c>
      <c r="BY246" s="214">
        <v>7.7</v>
      </c>
      <c r="BZ246" s="37">
        <v>53.1</v>
      </c>
      <c r="CA246" s="37">
        <v>51.4</v>
      </c>
      <c r="CB246" s="140">
        <v>27.7</v>
      </c>
      <c r="CC246" s="140">
        <v>23.1</v>
      </c>
      <c r="CD246" s="37">
        <v>15.1</v>
      </c>
      <c r="CE246" s="37">
        <v>23</v>
      </c>
      <c r="CF246" s="140">
        <v>2.4</v>
      </c>
      <c r="CG246" s="140">
        <v>1.6</v>
      </c>
      <c r="CH246" s="37">
        <v>1.7</v>
      </c>
      <c r="CI246" s="37">
        <v>0.9</v>
      </c>
      <c r="CJ246" s="2" t="b">
        <f t="shared" si="2"/>
        <v>0</v>
      </c>
      <c r="CK246" s="24" t="b">
        <f t="shared" si="122"/>
        <v>0</v>
      </c>
      <c r="CL246" s="4">
        <v>78.84</v>
      </c>
      <c r="CM246" s="25">
        <v>86.4</v>
      </c>
      <c r="CN246" s="25">
        <v>184</v>
      </c>
      <c r="CO246" s="4">
        <v>50.17</v>
      </c>
      <c r="CP246" s="25">
        <v>48</v>
      </c>
      <c r="CQ246" s="25">
        <v>42.5</v>
      </c>
      <c r="CR246" s="26">
        <v>8.74</v>
      </c>
      <c r="CS246" s="192"/>
      <c r="CT246" s="192"/>
      <c r="CU246" s="192"/>
      <c r="CV246" s="192"/>
      <c r="CW246" s="192"/>
      <c r="CX246" s="192"/>
      <c r="CY246" s="213"/>
      <c r="CZ246" s="85"/>
      <c r="DA246" s="85"/>
      <c r="DB246" s="85"/>
    </row>
    <row r="247" spans="1:106" ht="15.75" customHeight="1">
      <c r="A247" s="190">
        <v>2017</v>
      </c>
      <c r="B247" s="471" t="s">
        <v>452</v>
      </c>
      <c r="C247" s="191" t="s">
        <v>176</v>
      </c>
      <c r="D247" s="111">
        <v>34</v>
      </c>
      <c r="E247" s="40">
        <v>82</v>
      </c>
      <c r="F247" s="140">
        <v>2</v>
      </c>
      <c r="G247" s="202" t="s">
        <v>97</v>
      </c>
      <c r="H247" s="35" t="s">
        <v>98</v>
      </c>
      <c r="I247" s="36" t="s">
        <v>99</v>
      </c>
      <c r="J247" s="35" t="s">
        <v>134</v>
      </c>
      <c r="K247" s="36">
        <v>37.5</v>
      </c>
      <c r="L247" s="18">
        <v>62.5</v>
      </c>
      <c r="M247" s="147">
        <v>390</v>
      </c>
      <c r="N247" s="147">
        <v>2605</v>
      </c>
      <c r="O247" s="40">
        <v>3</v>
      </c>
      <c r="P247" s="40">
        <v>37</v>
      </c>
      <c r="Q247" s="37">
        <v>0</v>
      </c>
      <c r="R247" s="37">
        <v>0</v>
      </c>
      <c r="S247" s="40">
        <v>391</v>
      </c>
      <c r="T247" s="40">
        <v>918</v>
      </c>
      <c r="U247" s="109">
        <v>37</v>
      </c>
      <c r="V247" s="109">
        <v>132</v>
      </c>
      <c r="W247" s="111">
        <v>3.8</v>
      </c>
      <c r="X247" s="140">
        <v>3.9</v>
      </c>
      <c r="Y247" s="109">
        <v>51</v>
      </c>
      <c r="Z247" s="109">
        <v>96</v>
      </c>
      <c r="AA247" s="111">
        <v>85</v>
      </c>
      <c r="AB247" s="140">
        <v>61</v>
      </c>
      <c r="AC247" s="37">
        <v>0</v>
      </c>
      <c r="AD247" s="37">
        <v>0</v>
      </c>
      <c r="AE247" s="211">
        <v>101.3</v>
      </c>
      <c r="AF247" s="212" t="s">
        <v>186</v>
      </c>
      <c r="AG247" s="37">
        <v>41</v>
      </c>
      <c r="AH247" s="37">
        <v>46</v>
      </c>
      <c r="AI247" s="9">
        <v>1</v>
      </c>
      <c r="AJ247" s="9">
        <v>1.1000000000000001</v>
      </c>
      <c r="AK247" s="9">
        <f t="shared" si="0"/>
        <v>0.10000000000000009</v>
      </c>
      <c r="AL247" s="37">
        <v>3.9</v>
      </c>
      <c r="AM247" s="37">
        <v>4.2</v>
      </c>
      <c r="AN247" s="40">
        <v>7.1</v>
      </c>
      <c r="AO247" s="40">
        <v>7.2</v>
      </c>
      <c r="AP247" s="40">
        <v>0</v>
      </c>
      <c r="AQ247" s="40">
        <v>0</v>
      </c>
      <c r="AR247" s="37">
        <v>9.1</v>
      </c>
      <c r="AS247" s="37">
        <v>9.3000000000000007</v>
      </c>
      <c r="AT247" s="37">
        <v>4.5</v>
      </c>
      <c r="AU247" s="37">
        <v>4.0999999999999996</v>
      </c>
      <c r="AV247" s="148">
        <v>95</v>
      </c>
      <c r="AW247" s="148">
        <v>90</v>
      </c>
      <c r="AX247" s="111">
        <v>133</v>
      </c>
      <c r="AY247" s="140">
        <v>131</v>
      </c>
      <c r="AZ247" s="37">
        <v>0</v>
      </c>
      <c r="BA247" s="37">
        <v>0</v>
      </c>
      <c r="BB247" s="40">
        <v>0</v>
      </c>
      <c r="BC247" s="40">
        <v>0</v>
      </c>
      <c r="BD247" s="23">
        <f t="shared" ref="BD247:BE247" si="249">1.86*(AX247+AT247)+1.15*(AV247/18)+(AG247/6)+14</f>
        <v>282.65277777777777</v>
      </c>
      <c r="BE247" s="23">
        <f t="shared" si="249"/>
        <v>278.70266666666669</v>
      </c>
      <c r="BF247" s="37">
        <v>4.83</v>
      </c>
      <c r="BG247" s="37">
        <v>4.8600000000000003</v>
      </c>
      <c r="BH247" s="140">
        <v>14.8</v>
      </c>
      <c r="BI247" s="140">
        <v>15</v>
      </c>
      <c r="BJ247" s="37">
        <v>46</v>
      </c>
      <c r="BK247" s="37">
        <v>44.5</v>
      </c>
      <c r="BL247" s="140">
        <v>95.2</v>
      </c>
      <c r="BM247" s="140">
        <v>91.6</v>
      </c>
      <c r="BN247" s="37">
        <v>30.6</v>
      </c>
      <c r="BO247" s="37">
        <v>30.9</v>
      </c>
      <c r="BP247" s="140">
        <v>32.200000000000003</v>
      </c>
      <c r="BQ247" s="140">
        <v>33.700000000000003</v>
      </c>
      <c r="BR247" s="37">
        <v>283</v>
      </c>
      <c r="BS247" s="37">
        <v>295</v>
      </c>
      <c r="BT247" s="140">
        <v>14.7</v>
      </c>
      <c r="BU247" s="140">
        <v>14.1</v>
      </c>
      <c r="BV247" s="181">
        <v>0</v>
      </c>
      <c r="BW247" s="181">
        <v>0</v>
      </c>
      <c r="BX247" s="214">
        <v>9.5299999999999994</v>
      </c>
      <c r="BY247" s="214">
        <v>10.17</v>
      </c>
      <c r="BZ247" s="37">
        <v>65.7</v>
      </c>
      <c r="CA247" s="37">
        <v>65.8</v>
      </c>
      <c r="CB247" s="140">
        <v>23</v>
      </c>
      <c r="CC247" s="140">
        <v>21.9</v>
      </c>
      <c r="CD247" s="37">
        <v>9.3000000000000007</v>
      </c>
      <c r="CE247" s="37">
        <v>9.9</v>
      </c>
      <c r="CF247" s="140">
        <v>1.3</v>
      </c>
      <c r="CG247" s="140">
        <v>1.9</v>
      </c>
      <c r="CH247" s="37">
        <v>0.7</v>
      </c>
      <c r="CI247" s="37">
        <v>0.5</v>
      </c>
      <c r="CJ247" s="2" t="b">
        <f t="shared" si="2"/>
        <v>0</v>
      </c>
      <c r="CK247" s="24" t="b">
        <f t="shared" si="122"/>
        <v>1</v>
      </c>
      <c r="CL247" s="4">
        <v>73.48</v>
      </c>
      <c r="CM247" s="25">
        <v>88.5</v>
      </c>
      <c r="CN247" s="25">
        <v>187</v>
      </c>
      <c r="CO247" s="4">
        <v>49.59</v>
      </c>
      <c r="CP247" s="25">
        <v>59.5</v>
      </c>
      <c r="CQ247" s="25">
        <v>0</v>
      </c>
      <c r="CR247" s="26">
        <v>16.98</v>
      </c>
      <c r="CS247" s="192"/>
      <c r="CT247" s="192"/>
      <c r="CU247" s="192"/>
      <c r="CV247" s="192"/>
      <c r="CW247" s="192"/>
      <c r="CX247" s="192"/>
      <c r="CY247" s="213"/>
      <c r="CZ247" s="85"/>
      <c r="DA247" s="85"/>
      <c r="DB247" s="85"/>
    </row>
    <row r="248" spans="1:106" ht="15.75" customHeight="1">
      <c r="A248" s="190">
        <v>2017</v>
      </c>
      <c r="B248" s="471" t="s">
        <v>452</v>
      </c>
      <c r="C248" s="191" t="s">
        <v>177</v>
      </c>
      <c r="D248" s="111">
        <v>34</v>
      </c>
      <c r="E248" s="40">
        <v>82</v>
      </c>
      <c r="F248" s="140">
        <v>2</v>
      </c>
      <c r="G248" s="202" t="s">
        <v>171</v>
      </c>
      <c r="H248" s="35" t="s">
        <v>98</v>
      </c>
      <c r="I248" s="36" t="s">
        <v>103</v>
      </c>
      <c r="J248" s="35" t="s">
        <v>134</v>
      </c>
      <c r="K248" s="36">
        <v>37.5</v>
      </c>
      <c r="L248" s="18">
        <v>62.5</v>
      </c>
      <c r="M248" s="147">
        <v>145</v>
      </c>
      <c r="N248" s="147">
        <v>457</v>
      </c>
      <c r="O248" s="40">
        <v>8</v>
      </c>
      <c r="P248" s="40">
        <v>14</v>
      </c>
      <c r="Q248" s="37">
        <v>0</v>
      </c>
      <c r="R248" s="37">
        <v>0</v>
      </c>
      <c r="S248" s="40">
        <v>431</v>
      </c>
      <c r="T248" s="40">
        <v>572</v>
      </c>
      <c r="U248" s="109">
        <v>34</v>
      </c>
      <c r="V248" s="109">
        <v>60</v>
      </c>
      <c r="W248" s="111">
        <v>4.2</v>
      </c>
      <c r="X248" s="140">
        <v>4.0999999999999996</v>
      </c>
      <c r="Y248" s="109">
        <v>48</v>
      </c>
      <c r="Z248" s="109">
        <v>60</v>
      </c>
      <c r="AA248" s="111">
        <v>31</v>
      </c>
      <c r="AB248" s="140">
        <v>32</v>
      </c>
      <c r="AC248" s="37">
        <v>0</v>
      </c>
      <c r="AD248" s="37">
        <v>0</v>
      </c>
      <c r="AE248" s="211">
        <v>73.900000000000006</v>
      </c>
      <c r="AF248" s="212" t="s">
        <v>187</v>
      </c>
      <c r="AG248" s="37">
        <v>36</v>
      </c>
      <c r="AH248" s="37">
        <v>44</v>
      </c>
      <c r="AI248" s="9">
        <v>1.3</v>
      </c>
      <c r="AJ248" s="9">
        <v>1.2</v>
      </c>
      <c r="AK248" s="9">
        <f t="shared" si="0"/>
        <v>0</v>
      </c>
      <c r="AL248" s="37">
        <v>4.4000000000000004</v>
      </c>
      <c r="AM248" s="37">
        <v>4.8</v>
      </c>
      <c r="AN248" s="40">
        <v>7.6</v>
      </c>
      <c r="AO248" s="40">
        <v>7.4</v>
      </c>
      <c r="AP248" s="40">
        <v>0</v>
      </c>
      <c r="AQ248" s="40">
        <v>0</v>
      </c>
      <c r="AR248" s="37">
        <v>9.4</v>
      </c>
      <c r="AS248" s="37">
        <v>9.3000000000000007</v>
      </c>
      <c r="AT248" s="37">
        <v>4.8</v>
      </c>
      <c r="AU248" s="37">
        <v>4.3</v>
      </c>
      <c r="AV248" s="148">
        <v>95</v>
      </c>
      <c r="AW248" s="148">
        <v>81</v>
      </c>
      <c r="AX248" s="111">
        <v>137</v>
      </c>
      <c r="AY248" s="140">
        <v>133</v>
      </c>
      <c r="AZ248" s="37">
        <v>0</v>
      </c>
      <c r="BA248" s="37">
        <v>0</v>
      </c>
      <c r="BB248" s="40">
        <v>0</v>
      </c>
      <c r="BC248" s="40">
        <v>0</v>
      </c>
      <c r="BD248" s="23">
        <f t="shared" ref="BD248:BE248" si="250">1.86*(AX248+AT248)+1.15*(AV248/18)+(AG248/6)+14</f>
        <v>289.8174444444445</v>
      </c>
      <c r="BE248" s="23">
        <f t="shared" si="250"/>
        <v>281.88633333333337</v>
      </c>
      <c r="BF248" s="37">
        <v>5.14</v>
      </c>
      <c r="BG248" s="37">
        <v>4.91</v>
      </c>
      <c r="BH248" s="140">
        <v>14.1</v>
      </c>
      <c r="BI248" s="140">
        <v>13.6</v>
      </c>
      <c r="BJ248" s="37">
        <v>44.8</v>
      </c>
      <c r="BK248" s="37">
        <v>41.6</v>
      </c>
      <c r="BL248" s="140">
        <v>87.2</v>
      </c>
      <c r="BM248" s="140">
        <v>84.7</v>
      </c>
      <c r="BN248" s="37">
        <v>27.4</v>
      </c>
      <c r="BO248" s="37">
        <v>27.7</v>
      </c>
      <c r="BP248" s="140">
        <v>31.5</v>
      </c>
      <c r="BQ248" s="140">
        <v>32.700000000000003</v>
      </c>
      <c r="BR248" s="37">
        <v>158</v>
      </c>
      <c r="BS248" s="37">
        <v>177</v>
      </c>
      <c r="BT248" s="140">
        <v>13.2</v>
      </c>
      <c r="BU248" s="140">
        <v>13.7</v>
      </c>
      <c r="BV248" s="181">
        <v>0</v>
      </c>
      <c r="BW248" s="181">
        <v>0</v>
      </c>
      <c r="BX248" s="214">
        <v>4.83</v>
      </c>
      <c r="BY248" s="214">
        <v>7.76</v>
      </c>
      <c r="BZ248" s="37">
        <v>37.5</v>
      </c>
      <c r="CA248" s="37">
        <v>54.9</v>
      </c>
      <c r="CB248" s="140">
        <v>49.5</v>
      </c>
      <c r="CC248" s="140">
        <v>33</v>
      </c>
      <c r="CD248" s="37">
        <v>12</v>
      </c>
      <c r="CE248" s="37">
        <v>11.5</v>
      </c>
      <c r="CF248" s="140">
        <v>0.4</v>
      </c>
      <c r="CG248" s="140">
        <v>0.3</v>
      </c>
      <c r="CH248" s="37">
        <v>0.6</v>
      </c>
      <c r="CI248" s="37">
        <v>0.3</v>
      </c>
      <c r="CJ248" s="2" t="b">
        <f t="shared" si="2"/>
        <v>0</v>
      </c>
      <c r="CK248" s="24" t="b">
        <f t="shared" si="122"/>
        <v>0</v>
      </c>
      <c r="CL248" s="4">
        <v>71.67</v>
      </c>
      <c r="CM248" s="25">
        <v>78.599999999999994</v>
      </c>
      <c r="CN248" s="25">
        <v>172</v>
      </c>
      <c r="CO248" s="4">
        <v>51.33</v>
      </c>
      <c r="CP248" s="25">
        <v>48</v>
      </c>
      <c r="CQ248" s="25">
        <v>49</v>
      </c>
      <c r="CR248" s="26">
        <v>8.81</v>
      </c>
      <c r="CS248" s="192"/>
      <c r="CT248" s="192"/>
      <c r="CU248" s="192"/>
      <c r="CV248" s="192"/>
      <c r="CW248" s="192"/>
      <c r="CX248" s="192"/>
      <c r="CY248" s="213"/>
      <c r="CZ248" s="85"/>
      <c r="DA248" s="85"/>
      <c r="DB248" s="85"/>
    </row>
    <row r="249" spans="1:106" ht="15.75" customHeight="1">
      <c r="A249" s="190">
        <v>2017</v>
      </c>
      <c r="B249" s="471" t="s">
        <v>452</v>
      </c>
      <c r="C249" s="191" t="s">
        <v>178</v>
      </c>
      <c r="D249" s="111">
        <v>34</v>
      </c>
      <c r="E249" s="40">
        <v>87</v>
      </c>
      <c r="F249" s="140">
        <v>2</v>
      </c>
      <c r="G249" s="202" t="s">
        <v>97</v>
      </c>
      <c r="H249" s="35" t="s">
        <v>107</v>
      </c>
      <c r="I249" s="36" t="s">
        <v>99</v>
      </c>
      <c r="J249" s="35" t="s">
        <v>132</v>
      </c>
      <c r="K249" s="36">
        <v>37.5</v>
      </c>
      <c r="L249" s="18">
        <v>62.5</v>
      </c>
      <c r="M249" s="147">
        <v>287</v>
      </c>
      <c r="N249" s="147">
        <v>899</v>
      </c>
      <c r="O249" s="40">
        <v>3</v>
      </c>
      <c r="P249" s="40">
        <v>19</v>
      </c>
      <c r="Q249" s="37">
        <v>0</v>
      </c>
      <c r="R249" s="37">
        <v>0</v>
      </c>
      <c r="S249" s="40">
        <v>451</v>
      </c>
      <c r="T249" s="40">
        <v>632</v>
      </c>
      <c r="U249" s="109">
        <v>32</v>
      </c>
      <c r="V249" s="109">
        <v>57</v>
      </c>
      <c r="W249" s="111">
        <v>4.0999999999999996</v>
      </c>
      <c r="X249" s="140">
        <v>4.2</v>
      </c>
      <c r="Y249" s="109">
        <v>42</v>
      </c>
      <c r="Z249" s="109">
        <v>52</v>
      </c>
      <c r="AA249" s="111">
        <v>28</v>
      </c>
      <c r="AB249" s="140">
        <v>28</v>
      </c>
      <c r="AC249" s="37">
        <v>0</v>
      </c>
      <c r="AD249" s="37">
        <v>0</v>
      </c>
      <c r="AE249" s="211">
        <v>114.9</v>
      </c>
      <c r="AF249" s="212" t="s">
        <v>188</v>
      </c>
      <c r="AG249" s="37">
        <v>31</v>
      </c>
      <c r="AH249" s="37">
        <v>29</v>
      </c>
      <c r="AI249" s="9">
        <v>0.9</v>
      </c>
      <c r="AJ249" s="9">
        <v>0.9</v>
      </c>
      <c r="AK249" s="9">
        <f t="shared" si="0"/>
        <v>0</v>
      </c>
      <c r="AL249" s="37">
        <v>4.5999999999999996</v>
      </c>
      <c r="AM249" s="37">
        <v>5.2</v>
      </c>
      <c r="AN249" s="40">
        <v>6.9</v>
      </c>
      <c r="AO249" s="40">
        <v>6.9</v>
      </c>
      <c r="AP249" s="40">
        <v>0</v>
      </c>
      <c r="AQ249" s="40">
        <v>0</v>
      </c>
      <c r="AR249" s="37">
        <v>9.4</v>
      </c>
      <c r="AS249" s="37">
        <v>9.1999999999999993</v>
      </c>
      <c r="AT249" s="37">
        <v>5.3</v>
      </c>
      <c r="AU249" s="37">
        <v>4.4000000000000004</v>
      </c>
      <c r="AV249" s="148">
        <v>102</v>
      </c>
      <c r="AW249" s="148">
        <v>89</v>
      </c>
      <c r="AX249" s="111">
        <v>137</v>
      </c>
      <c r="AY249" s="140">
        <v>134</v>
      </c>
      <c r="AZ249" s="37">
        <v>0</v>
      </c>
      <c r="BA249" s="37">
        <v>0</v>
      </c>
      <c r="BB249" s="40">
        <v>0</v>
      </c>
      <c r="BC249" s="40">
        <v>0</v>
      </c>
      <c r="BD249" s="23">
        <f t="shared" ref="BD249:BE249" si="251">1.86*(AX249+AT249)+1.15*(AV249/18)+(AG249/6)+14</f>
        <v>290.36133333333339</v>
      </c>
      <c r="BE249" s="23">
        <f t="shared" si="251"/>
        <v>281.94344444444448</v>
      </c>
      <c r="BF249" s="37">
        <v>4.8099999999999996</v>
      </c>
      <c r="BG249" s="37">
        <v>4.8099999999999996</v>
      </c>
      <c r="BH249" s="140">
        <v>13.1</v>
      </c>
      <c r="BI249" s="140">
        <v>13.1</v>
      </c>
      <c r="BJ249" s="37">
        <v>41.9</v>
      </c>
      <c r="BK249" s="37">
        <v>40.6</v>
      </c>
      <c r="BL249" s="140">
        <v>87.1</v>
      </c>
      <c r="BM249" s="140">
        <v>84.4</v>
      </c>
      <c r="BN249" s="37">
        <v>27.2</v>
      </c>
      <c r="BO249" s="37">
        <v>27.2</v>
      </c>
      <c r="BP249" s="140">
        <v>31.3</v>
      </c>
      <c r="BQ249" s="140">
        <v>32.299999999999997</v>
      </c>
      <c r="BR249" s="37">
        <v>260</v>
      </c>
      <c r="BS249" s="37">
        <v>259</v>
      </c>
      <c r="BT249" s="140">
        <v>13.1</v>
      </c>
      <c r="BU249" s="140">
        <v>13.7</v>
      </c>
      <c r="BV249" s="181">
        <v>0</v>
      </c>
      <c r="BW249" s="181">
        <v>0</v>
      </c>
      <c r="BX249" s="214">
        <v>4.53</v>
      </c>
      <c r="BY249" s="214">
        <v>8.92</v>
      </c>
      <c r="BZ249" s="37">
        <v>51.9</v>
      </c>
      <c r="CA249" s="37">
        <v>55.1</v>
      </c>
      <c r="CB249" s="140">
        <v>34.200000000000003</v>
      </c>
      <c r="CC249" s="140">
        <v>33.299999999999997</v>
      </c>
      <c r="CD249" s="37">
        <v>9.5</v>
      </c>
      <c r="CE249" s="37">
        <v>9.3000000000000007</v>
      </c>
      <c r="CF249" s="140">
        <v>3.3</v>
      </c>
      <c r="CG249" s="140">
        <v>2</v>
      </c>
      <c r="CH249" s="37">
        <v>1.1000000000000001</v>
      </c>
      <c r="CI249" s="37">
        <v>0.3</v>
      </c>
      <c r="CJ249" s="2" t="b">
        <f t="shared" si="2"/>
        <v>0</v>
      </c>
      <c r="CK249" s="24" t="b">
        <f t="shared" si="122"/>
        <v>0</v>
      </c>
      <c r="CL249" s="4">
        <v>75.63</v>
      </c>
      <c r="CM249" s="25">
        <v>88.4</v>
      </c>
      <c r="CN249" s="25">
        <v>179</v>
      </c>
      <c r="CO249" s="4">
        <v>47.54</v>
      </c>
      <c r="CP249" s="25">
        <v>51.5</v>
      </c>
      <c r="CQ249" s="25">
        <v>50.5</v>
      </c>
      <c r="CR249" s="26">
        <v>14.45</v>
      </c>
      <c r="CS249" s="62"/>
      <c r="CT249" s="62"/>
      <c r="CU249" s="62"/>
      <c r="CV249" s="62"/>
      <c r="CW249" s="62"/>
      <c r="CX249" s="62"/>
      <c r="CZ249" s="85"/>
      <c r="DA249" s="85"/>
      <c r="DB249" s="85"/>
    </row>
    <row r="250" spans="1:106" ht="15.75" customHeight="1">
      <c r="A250" s="190">
        <v>2017</v>
      </c>
      <c r="B250" s="471" t="s">
        <v>452</v>
      </c>
      <c r="C250" s="191" t="s">
        <v>179</v>
      </c>
      <c r="D250" s="111">
        <v>30</v>
      </c>
      <c r="E250" s="40">
        <v>0</v>
      </c>
      <c r="F250" s="140">
        <v>2</v>
      </c>
      <c r="G250" s="202" t="s">
        <v>106</v>
      </c>
      <c r="H250" s="35" t="s">
        <v>107</v>
      </c>
      <c r="I250" s="36" t="s">
        <v>111</v>
      </c>
      <c r="J250" s="35" t="s">
        <v>132</v>
      </c>
      <c r="K250" s="19">
        <v>62.5</v>
      </c>
      <c r="L250" s="35">
        <v>37.5</v>
      </c>
      <c r="M250" s="147">
        <v>302</v>
      </c>
      <c r="N250" s="147">
        <v>1261</v>
      </c>
      <c r="O250" s="40">
        <v>6</v>
      </c>
      <c r="P250" s="40">
        <v>21</v>
      </c>
      <c r="Q250" s="37">
        <v>0</v>
      </c>
      <c r="R250" s="37">
        <v>0</v>
      </c>
      <c r="S250" s="40">
        <v>403</v>
      </c>
      <c r="T250" s="40">
        <v>636</v>
      </c>
      <c r="U250" s="109">
        <v>41</v>
      </c>
      <c r="V250" s="109">
        <v>75</v>
      </c>
      <c r="W250" s="111">
        <v>4.4000000000000004</v>
      </c>
      <c r="X250" s="140">
        <v>4.7</v>
      </c>
      <c r="Y250" s="109">
        <v>54</v>
      </c>
      <c r="Z250" s="109">
        <v>65</v>
      </c>
      <c r="AA250" s="111">
        <v>106</v>
      </c>
      <c r="AB250" s="140">
        <v>93</v>
      </c>
      <c r="AC250" s="37">
        <v>0</v>
      </c>
      <c r="AD250" s="37">
        <v>0</v>
      </c>
      <c r="AE250" s="211">
        <v>117.8</v>
      </c>
      <c r="AF250" s="212" t="s">
        <v>189</v>
      </c>
      <c r="AG250" s="37">
        <v>32</v>
      </c>
      <c r="AH250" s="37">
        <v>35</v>
      </c>
      <c r="AI250" s="9">
        <v>0.9</v>
      </c>
      <c r="AJ250" s="9">
        <v>0.7</v>
      </c>
      <c r="AK250" s="9">
        <f t="shared" si="0"/>
        <v>0</v>
      </c>
      <c r="AL250" s="37">
        <v>4.5999999999999996</v>
      </c>
      <c r="AM250" s="37">
        <v>4.9000000000000004</v>
      </c>
      <c r="AN250" s="40">
        <v>7.2</v>
      </c>
      <c r="AO250" s="40">
        <v>7.4</v>
      </c>
      <c r="AP250" s="40">
        <v>0</v>
      </c>
      <c r="AQ250" s="40">
        <v>0</v>
      </c>
      <c r="AR250" s="37">
        <v>9.5</v>
      </c>
      <c r="AS250" s="37">
        <v>9.5</v>
      </c>
      <c r="AT250" s="37">
        <v>5.2</v>
      </c>
      <c r="AU250" s="37">
        <v>4.0999999999999996</v>
      </c>
      <c r="AV250" s="148">
        <v>98</v>
      </c>
      <c r="AW250" s="148">
        <v>93</v>
      </c>
      <c r="AX250" s="111">
        <v>134</v>
      </c>
      <c r="AY250" s="140">
        <v>133</v>
      </c>
      <c r="AZ250" s="37">
        <v>0</v>
      </c>
      <c r="BA250" s="37">
        <v>0</v>
      </c>
      <c r="BB250" s="40">
        <v>0</v>
      </c>
      <c r="BC250" s="40">
        <v>0</v>
      </c>
      <c r="BD250" s="23">
        <f t="shared" ref="BD250:BE250" si="252">1.86*(AX250+AT250)+1.15*(AV250/18)+(AG250/6)+14</f>
        <v>284.50644444444441</v>
      </c>
      <c r="BE250" s="23">
        <f t="shared" si="252"/>
        <v>280.78100000000001</v>
      </c>
      <c r="BF250" s="37">
        <v>4.8600000000000003</v>
      </c>
      <c r="BG250" s="37">
        <v>4.76</v>
      </c>
      <c r="BH250" s="140">
        <v>15.3</v>
      </c>
      <c r="BI250" s="140">
        <v>15.1</v>
      </c>
      <c r="BJ250" s="37">
        <v>47.4</v>
      </c>
      <c r="BK250" s="37">
        <v>45</v>
      </c>
      <c r="BL250" s="140">
        <v>97.5</v>
      </c>
      <c r="BM250" s="140">
        <v>94.5</v>
      </c>
      <c r="BN250" s="37">
        <v>31.5</v>
      </c>
      <c r="BO250" s="37">
        <v>31.7</v>
      </c>
      <c r="BP250" s="140">
        <v>32.299999999999997</v>
      </c>
      <c r="BQ250" s="140">
        <v>33.6</v>
      </c>
      <c r="BR250" s="37">
        <v>276</v>
      </c>
      <c r="BS250" s="37">
        <v>252</v>
      </c>
      <c r="BT250" s="140">
        <v>11.8</v>
      </c>
      <c r="BU250" s="140">
        <v>12.1</v>
      </c>
      <c r="BV250" s="181">
        <v>0</v>
      </c>
      <c r="BW250" s="181">
        <v>0</v>
      </c>
      <c r="BX250" s="214">
        <v>5.84</v>
      </c>
      <c r="BY250" s="214">
        <v>4.5999999999999996</v>
      </c>
      <c r="BZ250" s="37">
        <v>50.2</v>
      </c>
      <c r="CA250" s="37">
        <v>48.6</v>
      </c>
      <c r="CB250" s="140">
        <v>36.1</v>
      </c>
      <c r="CC250" s="140">
        <v>34.299999999999997</v>
      </c>
      <c r="CD250" s="37">
        <v>10.6</v>
      </c>
      <c r="CE250" s="37">
        <v>13.7</v>
      </c>
      <c r="CF250" s="140">
        <v>2.6</v>
      </c>
      <c r="CG250" s="140">
        <v>3</v>
      </c>
      <c r="CH250" s="37">
        <v>0.5</v>
      </c>
      <c r="CI250" s="37">
        <v>0.4</v>
      </c>
      <c r="CJ250" s="2" t="b">
        <f t="shared" si="2"/>
        <v>0</v>
      </c>
      <c r="CK250" s="24" t="b">
        <f t="shared" si="122"/>
        <v>1</v>
      </c>
      <c r="CL250" s="4">
        <v>60.89</v>
      </c>
      <c r="CM250" s="25">
        <v>70</v>
      </c>
      <c r="CN250" s="25">
        <v>167</v>
      </c>
      <c r="CO250" s="4">
        <v>53.35</v>
      </c>
      <c r="CP250" s="25">
        <v>42.5</v>
      </c>
      <c r="CQ250" s="25">
        <v>38</v>
      </c>
      <c r="CR250" s="26">
        <v>13.02</v>
      </c>
      <c r="CS250" s="62"/>
      <c r="CT250" s="62"/>
      <c r="CU250" s="62"/>
      <c r="CV250" s="62"/>
      <c r="CW250" s="62"/>
      <c r="CX250" s="62"/>
      <c r="CZ250" s="85"/>
      <c r="DA250" s="85"/>
      <c r="DB250" s="85"/>
    </row>
    <row r="251" spans="1:106" ht="15.75" customHeight="1">
      <c r="A251" s="190">
        <v>2017</v>
      </c>
      <c r="B251" s="471" t="s">
        <v>452</v>
      </c>
      <c r="C251" s="191" t="s">
        <v>180</v>
      </c>
      <c r="D251" s="111">
        <v>32</v>
      </c>
      <c r="E251" s="40">
        <v>83</v>
      </c>
      <c r="F251" s="140">
        <v>2</v>
      </c>
      <c r="G251" s="202" t="s">
        <v>102</v>
      </c>
      <c r="H251" s="35" t="s">
        <v>107</v>
      </c>
      <c r="I251" s="36" t="s">
        <v>99</v>
      </c>
      <c r="J251" s="35" t="s">
        <v>134</v>
      </c>
      <c r="K251" s="36">
        <v>50</v>
      </c>
      <c r="L251" s="35">
        <v>50</v>
      </c>
      <c r="M251" s="147">
        <v>1231</v>
      </c>
      <c r="N251" s="147">
        <v>2548</v>
      </c>
      <c r="O251" s="40">
        <v>10</v>
      </c>
      <c r="P251" s="40">
        <v>35</v>
      </c>
      <c r="Q251" s="37">
        <v>0</v>
      </c>
      <c r="R251" s="37">
        <v>0</v>
      </c>
      <c r="S251" s="40">
        <v>538</v>
      </c>
      <c r="T251" s="40">
        <v>893</v>
      </c>
      <c r="U251" s="109">
        <v>53</v>
      </c>
      <c r="V251" s="109">
        <v>97</v>
      </c>
      <c r="W251" s="111">
        <v>4.4000000000000004</v>
      </c>
      <c r="X251" s="140">
        <v>4.2</v>
      </c>
      <c r="Y251" s="109">
        <v>56</v>
      </c>
      <c r="Z251" s="109">
        <v>68</v>
      </c>
      <c r="AA251" s="111">
        <v>18</v>
      </c>
      <c r="AB251" s="140">
        <v>17</v>
      </c>
      <c r="AC251" s="37">
        <v>0</v>
      </c>
      <c r="AD251" s="37">
        <v>0</v>
      </c>
      <c r="AE251" s="211">
        <v>91.5</v>
      </c>
      <c r="AF251" s="102">
        <v>102.6</v>
      </c>
      <c r="AG251" s="37">
        <v>42</v>
      </c>
      <c r="AH251" s="37">
        <v>41</v>
      </c>
      <c r="AI251" s="9">
        <v>1.1000000000000001</v>
      </c>
      <c r="AJ251" s="9">
        <v>1</v>
      </c>
      <c r="AK251" s="9">
        <f t="shared" si="0"/>
        <v>0</v>
      </c>
      <c r="AL251" s="37">
        <v>4.8</v>
      </c>
      <c r="AM251" s="37">
        <v>4.9000000000000004</v>
      </c>
      <c r="AN251" s="40">
        <v>7.5</v>
      </c>
      <c r="AO251" s="40">
        <v>7.2</v>
      </c>
      <c r="AP251" s="40">
        <v>0</v>
      </c>
      <c r="AQ251" s="40">
        <v>0</v>
      </c>
      <c r="AR251" s="37">
        <v>9.3000000000000007</v>
      </c>
      <c r="AS251" s="37">
        <v>9.5</v>
      </c>
      <c r="AT251" s="37">
        <v>5.0999999999999996</v>
      </c>
      <c r="AU251" s="37">
        <v>4.4000000000000004</v>
      </c>
      <c r="AV251" s="148">
        <v>87</v>
      </c>
      <c r="AW251" s="148">
        <v>83</v>
      </c>
      <c r="AX251" s="111">
        <v>137</v>
      </c>
      <c r="AY251" s="140">
        <v>137</v>
      </c>
      <c r="AZ251" s="37">
        <v>0</v>
      </c>
      <c r="BA251" s="37">
        <v>0</v>
      </c>
      <c r="BB251" s="40">
        <v>0</v>
      </c>
      <c r="BC251" s="40">
        <v>0</v>
      </c>
      <c r="BD251" s="23">
        <f t="shared" ref="BD251:BE251" si="253">1.86*(AX251+AT251)+1.15*(AV251/18)+(AG251/6)+14</f>
        <v>290.86433333333332</v>
      </c>
      <c r="BE251" s="23">
        <f t="shared" si="253"/>
        <v>289.14011111111114</v>
      </c>
      <c r="BF251" s="37">
        <v>4.57</v>
      </c>
      <c r="BG251" s="37">
        <v>4.4000000000000004</v>
      </c>
      <c r="BH251" s="140">
        <v>13.6</v>
      </c>
      <c r="BI251" s="140">
        <v>13.1</v>
      </c>
      <c r="BJ251" s="37">
        <v>42.7</v>
      </c>
      <c r="BK251" s="37">
        <v>39.9</v>
      </c>
      <c r="BL251" s="140">
        <v>93.4</v>
      </c>
      <c r="BM251" s="140">
        <v>90.7</v>
      </c>
      <c r="BN251" s="37">
        <v>29.8</v>
      </c>
      <c r="BO251" s="37">
        <v>29.8</v>
      </c>
      <c r="BP251" s="140">
        <v>31.9</v>
      </c>
      <c r="BQ251" s="140">
        <v>32.799999999999997</v>
      </c>
      <c r="BR251" s="37">
        <v>341</v>
      </c>
      <c r="BS251" s="37">
        <v>342</v>
      </c>
      <c r="BT251" s="140">
        <v>12.2</v>
      </c>
      <c r="BU251" s="140">
        <v>13.3</v>
      </c>
      <c r="BV251" s="181">
        <v>0</v>
      </c>
      <c r="BW251" s="181">
        <v>0</v>
      </c>
      <c r="BX251" s="214">
        <v>6.51</v>
      </c>
      <c r="BY251" s="214">
        <v>5.64</v>
      </c>
      <c r="BZ251" s="37">
        <v>43.4</v>
      </c>
      <c r="CA251" s="37">
        <v>49.3</v>
      </c>
      <c r="CB251" s="140">
        <v>30.1</v>
      </c>
      <c r="CC251" s="140">
        <v>25.7</v>
      </c>
      <c r="CD251" s="37">
        <v>8.4</v>
      </c>
      <c r="CE251" s="37">
        <v>10.1</v>
      </c>
      <c r="CF251" s="140">
        <v>17.8</v>
      </c>
      <c r="CG251" s="140">
        <v>14.7</v>
      </c>
      <c r="CH251" s="37">
        <v>0.3</v>
      </c>
      <c r="CI251" s="37">
        <v>0.2</v>
      </c>
      <c r="CJ251" s="2" t="b">
        <f t="shared" si="2"/>
        <v>0</v>
      </c>
      <c r="CK251" s="24" t="b">
        <f t="shared" si="122"/>
        <v>1</v>
      </c>
      <c r="CL251" s="4">
        <v>71.69</v>
      </c>
      <c r="CM251" s="25">
        <v>79.2</v>
      </c>
      <c r="CN251" s="25">
        <v>172.6</v>
      </c>
      <c r="CO251" s="4">
        <v>51.6</v>
      </c>
      <c r="CP251" s="25">
        <v>60</v>
      </c>
      <c r="CQ251" s="25">
        <v>54</v>
      </c>
      <c r="CR251" s="26">
        <v>9.49</v>
      </c>
      <c r="CS251" s="62"/>
      <c r="CT251" s="62"/>
      <c r="CU251" s="62"/>
      <c r="CV251" s="62"/>
      <c r="CW251" s="62"/>
      <c r="CX251" s="62"/>
      <c r="CZ251" s="85"/>
      <c r="DA251" s="85"/>
      <c r="DB251" s="85"/>
    </row>
    <row r="252" spans="1:106" ht="15.75" customHeight="1">
      <c r="A252" s="190">
        <v>2017</v>
      </c>
      <c r="B252" s="471" t="s">
        <v>452</v>
      </c>
      <c r="C252" s="191" t="s">
        <v>181</v>
      </c>
      <c r="D252" s="111">
        <v>31</v>
      </c>
      <c r="E252" s="40">
        <v>85</v>
      </c>
      <c r="F252" s="140">
        <v>2</v>
      </c>
      <c r="G252" s="202" t="s">
        <v>97</v>
      </c>
      <c r="H252" s="35" t="s">
        <v>98</v>
      </c>
      <c r="I252" s="36" t="s">
        <v>111</v>
      </c>
      <c r="J252" s="35" t="s">
        <v>134</v>
      </c>
      <c r="K252" s="36">
        <v>50</v>
      </c>
      <c r="L252" s="35">
        <v>50</v>
      </c>
      <c r="M252" s="147">
        <v>220</v>
      </c>
      <c r="N252" s="147">
        <v>584</v>
      </c>
      <c r="O252" s="40">
        <v>5</v>
      </c>
      <c r="P252" s="40">
        <v>14</v>
      </c>
      <c r="Q252" s="37">
        <v>0</v>
      </c>
      <c r="R252" s="37">
        <v>0</v>
      </c>
      <c r="S252" s="40">
        <v>388</v>
      </c>
      <c r="T252" s="40">
        <v>558</v>
      </c>
      <c r="U252" s="109">
        <v>39</v>
      </c>
      <c r="V252" s="109">
        <v>60</v>
      </c>
      <c r="W252" s="111">
        <v>4.2</v>
      </c>
      <c r="X252" s="140">
        <v>4.5</v>
      </c>
      <c r="Y252" s="109">
        <v>56</v>
      </c>
      <c r="Z252" s="109">
        <v>54</v>
      </c>
      <c r="AA252" s="111">
        <v>20</v>
      </c>
      <c r="AB252" s="140">
        <v>19</v>
      </c>
      <c r="AC252" s="37">
        <v>0</v>
      </c>
      <c r="AD252" s="37">
        <v>0</v>
      </c>
      <c r="AE252" s="215" t="s">
        <v>190</v>
      </c>
      <c r="AF252" s="216">
        <v>92</v>
      </c>
      <c r="AG252" s="37">
        <v>38</v>
      </c>
      <c r="AH252" s="37">
        <v>38</v>
      </c>
      <c r="AI252" s="9">
        <v>1.1000000000000001</v>
      </c>
      <c r="AJ252" s="9">
        <v>1.1000000000000001</v>
      </c>
      <c r="AK252" s="9">
        <f t="shared" si="0"/>
        <v>0</v>
      </c>
      <c r="AL252" s="37">
        <v>4.5</v>
      </c>
      <c r="AM252" s="37">
        <v>5.3</v>
      </c>
      <c r="AN252" s="40">
        <v>7.2</v>
      </c>
      <c r="AO252" s="40">
        <v>7.5</v>
      </c>
      <c r="AP252" s="40">
        <v>0</v>
      </c>
      <c r="AQ252" s="40">
        <v>0</v>
      </c>
      <c r="AR252" s="37">
        <v>9.6</v>
      </c>
      <c r="AS252" s="37">
        <v>10.1</v>
      </c>
      <c r="AT252" s="37">
        <v>5.6</v>
      </c>
      <c r="AU252" s="37">
        <v>4.9000000000000004</v>
      </c>
      <c r="AV252" s="148">
        <v>104</v>
      </c>
      <c r="AW252" s="148">
        <v>93</v>
      </c>
      <c r="AX252" s="111">
        <v>135</v>
      </c>
      <c r="AY252" s="140">
        <v>135</v>
      </c>
      <c r="AZ252" s="37">
        <v>0</v>
      </c>
      <c r="BA252" s="37">
        <v>0</v>
      </c>
      <c r="BB252" s="40">
        <v>0</v>
      </c>
      <c r="BC252" s="40">
        <v>0</v>
      </c>
      <c r="BD252" s="23">
        <f t="shared" ref="BD252:BE252" si="254">1.86*(AX252+AT252)+1.15*(AV252/18)+(AG252/6)+14</f>
        <v>288.49377777777778</v>
      </c>
      <c r="BE252" s="23">
        <f t="shared" si="254"/>
        <v>286.48899999999998</v>
      </c>
      <c r="BF252" s="37">
        <v>5.26</v>
      </c>
      <c r="BG252" s="37">
        <v>5.29</v>
      </c>
      <c r="BH252" s="140">
        <v>14.6</v>
      </c>
      <c r="BI252" s="140">
        <v>14.7</v>
      </c>
      <c r="BJ252" s="37">
        <v>43</v>
      </c>
      <c r="BK252" s="37">
        <v>42.1</v>
      </c>
      <c r="BL252" s="140">
        <v>81.7</v>
      </c>
      <c r="BM252" s="140">
        <v>79.599999999999994</v>
      </c>
      <c r="BN252" s="37">
        <v>27.8</v>
      </c>
      <c r="BO252" s="37">
        <v>27.8</v>
      </c>
      <c r="BP252" s="140">
        <v>34</v>
      </c>
      <c r="BQ252" s="140">
        <v>34.9</v>
      </c>
      <c r="BR252" s="37">
        <v>258</v>
      </c>
      <c r="BS252" s="37">
        <v>327</v>
      </c>
      <c r="BT252" s="140">
        <v>12.9</v>
      </c>
      <c r="BU252" s="140">
        <v>12.8</v>
      </c>
      <c r="BV252" s="181">
        <v>0</v>
      </c>
      <c r="BW252" s="181">
        <v>0</v>
      </c>
      <c r="BX252" s="214">
        <v>6.35</v>
      </c>
      <c r="BY252" s="214">
        <v>7.62</v>
      </c>
      <c r="BZ252" s="37">
        <v>43.8</v>
      </c>
      <c r="CA252" s="37">
        <v>52.2</v>
      </c>
      <c r="CB252" s="140">
        <v>38.1</v>
      </c>
      <c r="CC252" s="140">
        <v>31.5</v>
      </c>
      <c r="CD252" s="37">
        <v>13.2</v>
      </c>
      <c r="CE252" s="37">
        <v>13.3</v>
      </c>
      <c r="CF252" s="140">
        <v>3.8</v>
      </c>
      <c r="CG252" s="140">
        <v>2.5</v>
      </c>
      <c r="CH252" s="37">
        <v>1.1000000000000001</v>
      </c>
      <c r="CI252" s="37">
        <v>0.5</v>
      </c>
      <c r="CJ252" s="2" t="b">
        <f t="shared" si="2"/>
        <v>0</v>
      </c>
      <c r="CK252" s="24" t="b">
        <f t="shared" si="122"/>
        <v>0</v>
      </c>
      <c r="CL252" s="4">
        <v>76.33</v>
      </c>
      <c r="CM252" s="25">
        <v>85</v>
      </c>
      <c r="CN252" s="25">
        <v>181</v>
      </c>
      <c r="CO252" s="4">
        <v>50.68</v>
      </c>
      <c r="CP252" s="25">
        <v>52</v>
      </c>
      <c r="CQ252" s="25">
        <v>55</v>
      </c>
      <c r="CR252" s="26">
        <v>10.199999999999999</v>
      </c>
      <c r="CS252" s="62"/>
      <c r="CT252" s="62"/>
      <c r="CU252" s="62"/>
      <c r="CV252" s="62"/>
      <c r="CW252" s="62"/>
      <c r="CX252" s="62"/>
      <c r="CZ252" s="85"/>
      <c r="DA252" s="85"/>
      <c r="DB252" s="85"/>
    </row>
    <row r="253" spans="1:106" ht="15.75" customHeight="1">
      <c r="A253" s="190">
        <v>2017</v>
      </c>
      <c r="B253" s="471" t="s">
        <v>452</v>
      </c>
      <c r="C253" s="191" t="s">
        <v>182</v>
      </c>
      <c r="D253" s="111">
        <v>31</v>
      </c>
      <c r="E253" s="40">
        <v>80</v>
      </c>
      <c r="F253" s="140">
        <v>2</v>
      </c>
      <c r="G253" s="34" t="s">
        <v>102</v>
      </c>
      <c r="H253" s="35" t="s">
        <v>98</v>
      </c>
      <c r="I253" s="36" t="s">
        <v>111</v>
      </c>
      <c r="J253" s="35" t="s">
        <v>161</v>
      </c>
      <c r="K253" s="19">
        <v>62.5</v>
      </c>
      <c r="L253" s="35">
        <v>37.5</v>
      </c>
      <c r="M253" s="147">
        <v>418</v>
      </c>
      <c r="N253" s="147">
        <v>932</v>
      </c>
      <c r="O253" s="40">
        <v>63</v>
      </c>
      <c r="P253" s="40">
        <v>42</v>
      </c>
      <c r="Q253" s="37">
        <v>0</v>
      </c>
      <c r="R253" s="37">
        <v>0</v>
      </c>
      <c r="S253" s="40">
        <v>494</v>
      </c>
      <c r="T253" s="40">
        <v>600</v>
      </c>
      <c r="U253" s="109">
        <v>43</v>
      </c>
      <c r="V253" s="109">
        <v>55</v>
      </c>
      <c r="W253" s="111">
        <v>4.5999999999999996</v>
      </c>
      <c r="X253" s="140">
        <v>4.2</v>
      </c>
      <c r="Y253" s="109">
        <v>55</v>
      </c>
      <c r="Z253" s="109">
        <v>48</v>
      </c>
      <c r="AA253" s="111">
        <v>22</v>
      </c>
      <c r="AB253" s="140">
        <v>21</v>
      </c>
      <c r="AC253" s="37">
        <v>0</v>
      </c>
      <c r="AD253" s="37">
        <v>0</v>
      </c>
      <c r="AE253" s="102">
        <v>103.2</v>
      </c>
      <c r="AF253" s="102">
        <v>117.1</v>
      </c>
      <c r="AG253" s="37">
        <v>33</v>
      </c>
      <c r="AH253" s="37">
        <v>33</v>
      </c>
      <c r="AI253" s="9">
        <v>1</v>
      </c>
      <c r="AJ253" s="9">
        <v>0.9</v>
      </c>
      <c r="AK253" s="9">
        <f t="shared" si="0"/>
        <v>0</v>
      </c>
      <c r="AL253" s="37">
        <v>3.8</v>
      </c>
      <c r="AM253" s="37">
        <v>4.5999999999999996</v>
      </c>
      <c r="AN253" s="40">
        <v>7.7</v>
      </c>
      <c r="AO253" s="40">
        <v>7.4</v>
      </c>
      <c r="AP253" s="40">
        <v>0</v>
      </c>
      <c r="AQ253" s="40">
        <v>0</v>
      </c>
      <c r="AR253" s="37">
        <v>9.5</v>
      </c>
      <c r="AS253" s="37">
        <v>9.5</v>
      </c>
      <c r="AT253" s="37">
        <v>4.3</v>
      </c>
      <c r="AU253" s="37">
        <v>4.4000000000000004</v>
      </c>
      <c r="AV253" s="148">
        <v>88</v>
      </c>
      <c r="AW253" s="148">
        <v>85</v>
      </c>
      <c r="AX253" s="111">
        <v>135</v>
      </c>
      <c r="AY253" s="140">
        <v>135</v>
      </c>
      <c r="AZ253" s="37">
        <v>0</v>
      </c>
      <c r="BA253" s="37">
        <v>0</v>
      </c>
      <c r="BB253" s="40">
        <v>0</v>
      </c>
      <c r="BC253" s="40">
        <v>0</v>
      </c>
      <c r="BD253" s="23">
        <f t="shared" ref="BD253:BE253" si="255">1.86*(AX253+AT253)+1.15*(AV253/18)+(AG253/6)+14</f>
        <v>284.22022222222222</v>
      </c>
      <c r="BE253" s="23">
        <f t="shared" si="255"/>
        <v>284.21455555555559</v>
      </c>
      <c r="BF253" s="37">
        <v>5.13</v>
      </c>
      <c r="BG253" s="37">
        <v>5.0199999999999996</v>
      </c>
      <c r="BH253" s="140">
        <v>15.3</v>
      </c>
      <c r="BI253" s="140">
        <v>15.1</v>
      </c>
      <c r="BJ253" s="37">
        <v>46.9</v>
      </c>
      <c r="BK253" s="37">
        <v>44.5</v>
      </c>
      <c r="BL253" s="140">
        <v>91.4</v>
      </c>
      <c r="BM253" s="140">
        <v>88.6</v>
      </c>
      <c r="BN253" s="37">
        <v>29.8</v>
      </c>
      <c r="BO253" s="37">
        <v>30.1</v>
      </c>
      <c r="BP253" s="140">
        <v>32.6</v>
      </c>
      <c r="BQ253" s="140">
        <v>33.9</v>
      </c>
      <c r="BR253" s="37">
        <v>192</v>
      </c>
      <c r="BS253" s="37">
        <v>207</v>
      </c>
      <c r="BT253" s="140">
        <v>11.9</v>
      </c>
      <c r="BU253" s="140">
        <v>12.5</v>
      </c>
      <c r="BV253" s="181">
        <v>0</v>
      </c>
      <c r="BW253" s="181">
        <v>0</v>
      </c>
      <c r="BX253" s="214">
        <v>5.68</v>
      </c>
      <c r="BY253" s="214">
        <v>7.22</v>
      </c>
      <c r="BZ253" s="37">
        <v>42.4</v>
      </c>
      <c r="CA253" s="37">
        <v>51.8</v>
      </c>
      <c r="CB253" s="140">
        <v>46.5</v>
      </c>
      <c r="CC253" s="140">
        <v>34.799999999999997</v>
      </c>
      <c r="CD253" s="37">
        <v>9.5</v>
      </c>
      <c r="CE253" s="37">
        <v>10.7</v>
      </c>
      <c r="CF253" s="140">
        <v>1.2</v>
      </c>
      <c r="CG253" s="140">
        <v>2.4</v>
      </c>
      <c r="CH253" s="37">
        <v>0.4</v>
      </c>
      <c r="CI253" s="37">
        <v>0.3</v>
      </c>
      <c r="CJ253" s="2" t="b">
        <f t="shared" si="2"/>
        <v>0</v>
      </c>
      <c r="CK253" s="24" t="b">
        <f t="shared" si="122"/>
        <v>0</v>
      </c>
      <c r="CL253" s="4">
        <v>71.28</v>
      </c>
      <c r="CM253" s="25">
        <v>80.099999999999994</v>
      </c>
      <c r="CN253" s="25">
        <v>184</v>
      </c>
      <c r="CO253" s="4">
        <v>51.35</v>
      </c>
      <c r="CP253" s="25">
        <v>57</v>
      </c>
      <c r="CQ253" s="25">
        <v>55</v>
      </c>
      <c r="CR253" s="26">
        <v>11.01</v>
      </c>
      <c r="CS253" s="62"/>
      <c r="CT253" s="62"/>
      <c r="CU253" s="62"/>
      <c r="CV253" s="62"/>
      <c r="CW253" s="62"/>
      <c r="CX253" s="62"/>
      <c r="CZ253" s="85"/>
      <c r="DA253" s="85"/>
      <c r="DB253" s="85"/>
    </row>
    <row r="254" spans="1:106" ht="15.75" customHeight="1">
      <c r="A254" s="190">
        <v>2017</v>
      </c>
      <c r="B254" s="471" t="s">
        <v>452</v>
      </c>
      <c r="C254" s="191" t="s">
        <v>158</v>
      </c>
      <c r="D254" s="111">
        <v>30</v>
      </c>
      <c r="E254" s="40">
        <v>72</v>
      </c>
      <c r="F254" s="140">
        <v>1</v>
      </c>
      <c r="G254" s="34" t="s">
        <v>106</v>
      </c>
      <c r="H254" s="35" t="s">
        <v>107</v>
      </c>
      <c r="I254" s="36" t="s">
        <v>111</v>
      </c>
      <c r="J254" s="35" t="s">
        <v>134</v>
      </c>
      <c r="K254" s="36">
        <v>50</v>
      </c>
      <c r="L254" s="35">
        <v>50</v>
      </c>
      <c r="M254" s="147">
        <v>1040</v>
      </c>
      <c r="N254" s="147">
        <v>1254</v>
      </c>
      <c r="O254" s="40">
        <v>13</v>
      </c>
      <c r="P254" s="40">
        <v>23</v>
      </c>
      <c r="Q254" s="37">
        <v>0</v>
      </c>
      <c r="R254" s="37">
        <v>0</v>
      </c>
      <c r="S254" s="40">
        <v>516</v>
      </c>
      <c r="T254" s="40">
        <v>657</v>
      </c>
      <c r="U254" s="109">
        <v>53</v>
      </c>
      <c r="V254" s="109">
        <v>61</v>
      </c>
      <c r="W254" s="111">
        <v>4.5999999999999996</v>
      </c>
      <c r="X254" s="140">
        <v>4.4000000000000004</v>
      </c>
      <c r="Y254" s="109">
        <v>45</v>
      </c>
      <c r="Z254" s="109">
        <v>45</v>
      </c>
      <c r="AA254" s="111">
        <v>11</v>
      </c>
      <c r="AB254" s="140">
        <v>10</v>
      </c>
      <c r="AC254" s="37">
        <v>0</v>
      </c>
      <c r="AD254" s="37">
        <v>0</v>
      </c>
      <c r="AE254" s="102">
        <v>103.8</v>
      </c>
      <c r="AF254" s="102">
        <v>103.8</v>
      </c>
      <c r="AG254" s="37">
        <v>55</v>
      </c>
      <c r="AH254" s="37">
        <v>53</v>
      </c>
      <c r="AI254" s="9">
        <v>1</v>
      </c>
      <c r="AJ254" s="9">
        <v>1</v>
      </c>
      <c r="AK254" s="9">
        <f t="shared" si="0"/>
        <v>0</v>
      </c>
      <c r="AL254" s="37">
        <v>4.2</v>
      </c>
      <c r="AM254" s="37">
        <v>4.2</v>
      </c>
      <c r="AN254" s="40">
        <v>7.8</v>
      </c>
      <c r="AO254" s="40">
        <v>7.5</v>
      </c>
      <c r="AP254" s="40">
        <v>0</v>
      </c>
      <c r="AQ254" s="40">
        <v>0</v>
      </c>
      <c r="AR254" s="37">
        <v>9.6999999999999993</v>
      </c>
      <c r="AS254" s="37">
        <v>9.6999999999999993</v>
      </c>
      <c r="AT254" s="37">
        <v>5.3</v>
      </c>
      <c r="AU254" s="37">
        <v>4.5999999999999996</v>
      </c>
      <c r="AV254" s="148">
        <v>88</v>
      </c>
      <c r="AW254" s="148">
        <v>91</v>
      </c>
      <c r="AX254" s="111">
        <v>136</v>
      </c>
      <c r="AY254" s="140">
        <v>134</v>
      </c>
      <c r="AZ254" s="37">
        <v>0</v>
      </c>
      <c r="BA254" s="37">
        <v>0</v>
      </c>
      <c r="BB254" s="40">
        <v>0</v>
      </c>
      <c r="BC254" s="40">
        <v>0</v>
      </c>
      <c r="BD254" s="23">
        <f t="shared" ref="BD254:BE254" si="256">1.86*(AX254+AT254)+1.15*(AV254/18)+(AG254/6)+14</f>
        <v>291.60688888888893</v>
      </c>
      <c r="BE254" s="23">
        <f t="shared" si="256"/>
        <v>286.44322222222218</v>
      </c>
      <c r="BF254" s="37">
        <v>5.16</v>
      </c>
      <c r="BG254" s="37">
        <v>5.0599999999999996</v>
      </c>
      <c r="BH254" s="140">
        <v>15.1</v>
      </c>
      <c r="BI254" s="140">
        <v>14.7</v>
      </c>
      <c r="BJ254" s="37">
        <v>49.2</v>
      </c>
      <c r="BK254" s="37">
        <v>45.2</v>
      </c>
      <c r="BL254" s="140">
        <v>95.3</v>
      </c>
      <c r="BM254" s="140">
        <v>89.3</v>
      </c>
      <c r="BN254" s="37">
        <v>29.3</v>
      </c>
      <c r="BO254" s="37">
        <v>29.1</v>
      </c>
      <c r="BP254" s="140">
        <v>30.7</v>
      </c>
      <c r="BQ254" s="140">
        <v>32.5</v>
      </c>
      <c r="BR254" s="37">
        <v>288</v>
      </c>
      <c r="BS254" s="37">
        <v>335</v>
      </c>
      <c r="BT254" s="140">
        <v>12.7</v>
      </c>
      <c r="BU254" s="140">
        <v>13</v>
      </c>
      <c r="BV254" s="181">
        <v>0</v>
      </c>
      <c r="BW254" s="181">
        <v>0</v>
      </c>
      <c r="BX254" s="214">
        <v>5.18</v>
      </c>
      <c r="BY254" s="214">
        <v>8.48</v>
      </c>
      <c r="BZ254" s="37">
        <v>55.4</v>
      </c>
      <c r="CA254" s="37">
        <v>64</v>
      </c>
      <c r="CB254" s="140">
        <v>29.3</v>
      </c>
      <c r="CC254" s="140">
        <v>19.2</v>
      </c>
      <c r="CD254" s="37">
        <v>11.8</v>
      </c>
      <c r="CE254" s="37">
        <v>11</v>
      </c>
      <c r="CF254" s="140">
        <v>2.7</v>
      </c>
      <c r="CG254" s="140">
        <v>5.2</v>
      </c>
      <c r="CH254" s="37">
        <v>0.8</v>
      </c>
      <c r="CI254" s="37">
        <v>0.6</v>
      </c>
      <c r="CJ254" s="2" t="b">
        <f t="shared" si="2"/>
        <v>0</v>
      </c>
      <c r="CK254" s="24" t="b">
        <f t="shared" si="122"/>
        <v>1</v>
      </c>
      <c r="CL254" s="4">
        <v>66.36</v>
      </c>
      <c r="CM254" s="25">
        <v>72.599999999999994</v>
      </c>
      <c r="CN254" s="25">
        <v>180</v>
      </c>
      <c r="CO254" s="4">
        <v>52.5</v>
      </c>
      <c r="CP254" s="25">
        <v>45</v>
      </c>
      <c r="CQ254" s="25">
        <v>42</v>
      </c>
      <c r="CR254" s="26">
        <v>8.59</v>
      </c>
      <c r="CS254" s="62"/>
      <c r="CT254" s="62"/>
      <c r="CU254" s="62"/>
      <c r="CV254" s="62"/>
      <c r="CW254" s="62"/>
      <c r="CX254" s="62"/>
      <c r="CZ254" s="85"/>
      <c r="DA254" s="85"/>
      <c r="DB254" s="85"/>
    </row>
    <row r="255" spans="1:106" ht="15.75" customHeight="1">
      <c r="A255" s="190">
        <v>2017</v>
      </c>
      <c r="B255" s="471" t="s">
        <v>452</v>
      </c>
      <c r="C255" s="191" t="s">
        <v>159</v>
      </c>
      <c r="D255" s="140">
        <v>29</v>
      </c>
      <c r="E255" s="40">
        <v>70</v>
      </c>
      <c r="F255" s="140">
        <v>2</v>
      </c>
      <c r="G255" s="36" t="s">
        <v>106</v>
      </c>
      <c r="H255" s="194" t="s">
        <v>98</v>
      </c>
      <c r="I255" s="195" t="s">
        <v>111</v>
      </c>
      <c r="J255" s="194" t="s">
        <v>134</v>
      </c>
      <c r="K255" s="196">
        <v>62.5</v>
      </c>
      <c r="L255" s="194">
        <v>37.5</v>
      </c>
      <c r="M255" s="147">
        <v>108</v>
      </c>
      <c r="N255" s="147">
        <v>490</v>
      </c>
      <c r="O255" s="40">
        <v>3</v>
      </c>
      <c r="P255" s="40">
        <v>9</v>
      </c>
      <c r="Q255" s="37">
        <v>0</v>
      </c>
      <c r="R255" s="37">
        <v>0</v>
      </c>
      <c r="S255" s="40">
        <v>445</v>
      </c>
      <c r="T255" s="40">
        <v>670</v>
      </c>
      <c r="U255" s="109">
        <v>29</v>
      </c>
      <c r="V255" s="109">
        <v>66</v>
      </c>
      <c r="W255" s="111">
        <v>4.4000000000000004</v>
      </c>
      <c r="X255" s="140">
        <v>4.5</v>
      </c>
      <c r="Y255" s="109">
        <v>36</v>
      </c>
      <c r="Z255" s="109">
        <v>58</v>
      </c>
      <c r="AA255" s="111">
        <v>14</v>
      </c>
      <c r="AB255" s="140">
        <v>15</v>
      </c>
      <c r="AC255" s="37">
        <v>0</v>
      </c>
      <c r="AD255" s="37">
        <v>0</v>
      </c>
      <c r="AE255" s="102">
        <v>93.2</v>
      </c>
      <c r="AF255" s="102">
        <v>104.5</v>
      </c>
      <c r="AG255" s="37">
        <v>43</v>
      </c>
      <c r="AH255" s="37">
        <v>38</v>
      </c>
      <c r="AI255" s="9">
        <v>1.1000000000000001</v>
      </c>
      <c r="AJ255" s="9">
        <v>1</v>
      </c>
      <c r="AK255" s="9">
        <f t="shared" si="0"/>
        <v>0</v>
      </c>
      <c r="AL255" s="37">
        <v>4</v>
      </c>
      <c r="AM255" s="37">
        <v>5.4</v>
      </c>
      <c r="AN255" s="40">
        <v>6.9</v>
      </c>
      <c r="AO255" s="40">
        <v>7</v>
      </c>
      <c r="AP255" s="40">
        <v>0</v>
      </c>
      <c r="AQ255" s="40">
        <v>0</v>
      </c>
      <c r="AR255" s="37">
        <v>9.6999999999999993</v>
      </c>
      <c r="AS255" s="37">
        <v>10</v>
      </c>
      <c r="AT255" s="37">
        <v>4.9000000000000004</v>
      </c>
      <c r="AU255" s="37">
        <v>4.9000000000000004</v>
      </c>
      <c r="AV255" s="148">
        <v>84</v>
      </c>
      <c r="AW255" s="148">
        <v>83</v>
      </c>
      <c r="AX255" s="111">
        <v>138</v>
      </c>
      <c r="AY255" s="140">
        <v>137</v>
      </c>
      <c r="AZ255" s="37">
        <v>0</v>
      </c>
      <c r="BA255" s="37">
        <v>0</v>
      </c>
      <c r="BB255" s="40">
        <v>0</v>
      </c>
      <c r="BC255" s="40">
        <v>0</v>
      </c>
      <c r="BD255" s="23">
        <f t="shared" ref="BD255:BE255" si="257">1.86*(AX255+AT255)+1.15*(AV255/18)+(AG255/6)+14</f>
        <v>292.3273333333334</v>
      </c>
      <c r="BE255" s="23">
        <f t="shared" si="257"/>
        <v>289.57011111111109</v>
      </c>
      <c r="BF255" s="37">
        <v>4.9000000000000004</v>
      </c>
      <c r="BG255" s="37">
        <v>5.04</v>
      </c>
      <c r="BH255" s="140">
        <v>14.4</v>
      </c>
      <c r="BI255" s="140">
        <v>14.8</v>
      </c>
      <c r="BJ255" s="37">
        <v>43.4</v>
      </c>
      <c r="BK255" s="37">
        <v>43.2</v>
      </c>
      <c r="BL255" s="140">
        <v>88.6</v>
      </c>
      <c r="BM255" s="140">
        <v>85.7</v>
      </c>
      <c r="BN255" s="37">
        <v>29.4</v>
      </c>
      <c r="BO255" s="37">
        <v>29.4</v>
      </c>
      <c r="BP255" s="140">
        <v>33.200000000000003</v>
      </c>
      <c r="BQ255" s="140">
        <v>34.299999999999997</v>
      </c>
      <c r="BR255" s="37">
        <v>172</v>
      </c>
      <c r="BS255" s="37">
        <v>216</v>
      </c>
      <c r="BT255" s="140">
        <v>12.3</v>
      </c>
      <c r="BU255" s="140">
        <v>12.9</v>
      </c>
      <c r="BV255" s="181">
        <v>0</v>
      </c>
      <c r="BW255" s="181">
        <v>0</v>
      </c>
      <c r="BX255" s="214">
        <v>5.12</v>
      </c>
      <c r="BY255" s="214">
        <v>5.49</v>
      </c>
      <c r="BZ255" s="37">
        <v>42.2</v>
      </c>
      <c r="CA255" s="37">
        <v>37</v>
      </c>
      <c r="CB255" s="140">
        <v>35</v>
      </c>
      <c r="CC255" s="140">
        <v>44.6</v>
      </c>
      <c r="CD255" s="37">
        <v>11.9</v>
      </c>
      <c r="CE255" s="37">
        <v>10.7</v>
      </c>
      <c r="CF255" s="140">
        <v>10.5</v>
      </c>
      <c r="CG255" s="140">
        <v>7.3</v>
      </c>
      <c r="CH255" s="37">
        <v>0.4</v>
      </c>
      <c r="CI255" s="37">
        <v>0.4</v>
      </c>
      <c r="CJ255" s="2" t="b">
        <f t="shared" si="2"/>
        <v>0</v>
      </c>
      <c r="CK255" s="24" t="b">
        <f t="shared" si="122"/>
        <v>0</v>
      </c>
      <c r="CL255" s="217"/>
      <c r="CM255" s="217"/>
      <c r="CN255" s="217"/>
      <c r="CO255" s="217"/>
      <c r="CP255" s="217"/>
      <c r="CQ255" s="217"/>
      <c r="CR255" s="217"/>
      <c r="CS255" s="62"/>
      <c r="CT255" s="62"/>
      <c r="CU255" s="62"/>
      <c r="CV255" s="62"/>
      <c r="CW255" s="62"/>
      <c r="CX255" s="62"/>
      <c r="CZ255" s="85"/>
      <c r="DA255" s="85"/>
      <c r="DB255" s="85"/>
    </row>
    <row r="256" spans="1:106" ht="15.75" customHeight="1">
      <c r="A256" s="190">
        <v>2017</v>
      </c>
      <c r="B256" s="471" t="s">
        <v>452</v>
      </c>
      <c r="C256" s="191" t="s">
        <v>160</v>
      </c>
      <c r="D256" s="140">
        <v>28</v>
      </c>
      <c r="E256" s="40">
        <v>75</v>
      </c>
      <c r="F256" s="140">
        <v>1</v>
      </c>
      <c r="G256" s="34" t="s">
        <v>106</v>
      </c>
      <c r="H256" s="35" t="s">
        <v>110</v>
      </c>
      <c r="I256" s="36" t="s">
        <v>111</v>
      </c>
      <c r="J256" s="35" t="s">
        <v>161</v>
      </c>
      <c r="K256" s="19">
        <v>62.5</v>
      </c>
      <c r="L256" s="35">
        <v>37.5</v>
      </c>
      <c r="M256" s="147">
        <v>446</v>
      </c>
      <c r="N256" s="147">
        <v>626</v>
      </c>
      <c r="O256" s="40">
        <v>11</v>
      </c>
      <c r="P256" s="40">
        <v>21</v>
      </c>
      <c r="Q256" s="37">
        <v>0</v>
      </c>
      <c r="R256" s="37">
        <v>0</v>
      </c>
      <c r="S256" s="40">
        <v>559</v>
      </c>
      <c r="T256" s="40">
        <v>668</v>
      </c>
      <c r="U256" s="109">
        <v>36</v>
      </c>
      <c r="V256" s="109">
        <v>50</v>
      </c>
      <c r="W256" s="111">
        <v>4.4000000000000004</v>
      </c>
      <c r="X256" s="140">
        <v>4.4000000000000004</v>
      </c>
      <c r="Y256" s="109">
        <v>47</v>
      </c>
      <c r="Z256" s="109">
        <v>51</v>
      </c>
      <c r="AA256" s="111">
        <v>31</v>
      </c>
      <c r="AB256" s="140">
        <v>35</v>
      </c>
      <c r="AC256" s="37">
        <v>0</v>
      </c>
      <c r="AD256" s="37">
        <v>0</v>
      </c>
      <c r="AE256" s="102">
        <v>105.1</v>
      </c>
      <c r="AF256" s="102">
        <v>93.8</v>
      </c>
      <c r="AG256" s="37">
        <v>29</v>
      </c>
      <c r="AH256" s="37">
        <v>35</v>
      </c>
      <c r="AI256" s="9">
        <v>1</v>
      </c>
      <c r="AJ256" s="9">
        <v>1.1000000000000001</v>
      </c>
      <c r="AK256" s="9">
        <f t="shared" si="0"/>
        <v>0.10000000000000009</v>
      </c>
      <c r="AL256" s="37">
        <v>4.0999999999999996</v>
      </c>
      <c r="AM256" s="37">
        <v>4.0999999999999996</v>
      </c>
      <c r="AN256" s="40">
        <v>7.2</v>
      </c>
      <c r="AO256" s="40">
        <v>7.2</v>
      </c>
      <c r="AP256" s="40">
        <v>0</v>
      </c>
      <c r="AQ256" s="40">
        <v>0</v>
      </c>
      <c r="AR256" s="37">
        <v>9.5</v>
      </c>
      <c r="AS256" s="37">
        <v>9.3000000000000007</v>
      </c>
      <c r="AT256" s="37">
        <v>4.5</v>
      </c>
      <c r="AU256" s="37">
        <v>4.2</v>
      </c>
      <c r="AV256" s="148">
        <v>107</v>
      </c>
      <c r="AW256" s="148">
        <v>91</v>
      </c>
      <c r="AX256" s="111">
        <v>136</v>
      </c>
      <c r="AY256" s="140">
        <v>133</v>
      </c>
      <c r="AZ256" s="37">
        <v>0</v>
      </c>
      <c r="BA256" s="37">
        <v>0</v>
      </c>
      <c r="BB256" s="40">
        <v>0</v>
      </c>
      <c r="BC256" s="40">
        <v>0</v>
      </c>
      <c r="BD256" s="23">
        <f t="shared" ref="BD256:BE256" si="258">1.86*(AX256+AT256)+1.15*(AV256/18)+(AG256/6)+14</f>
        <v>286.99944444444446</v>
      </c>
      <c r="BE256" s="23">
        <f t="shared" si="258"/>
        <v>280.83922222222219</v>
      </c>
      <c r="BF256" s="37">
        <v>4.9000000000000004</v>
      </c>
      <c r="BG256" s="37">
        <v>4.83</v>
      </c>
      <c r="BH256" s="140">
        <v>14.4</v>
      </c>
      <c r="BI256" s="140">
        <v>14.2</v>
      </c>
      <c r="BJ256" s="37">
        <v>44.4</v>
      </c>
      <c r="BK256" s="37">
        <v>42.1</v>
      </c>
      <c r="BL256" s="140">
        <v>90.6</v>
      </c>
      <c r="BM256" s="140">
        <v>87.2</v>
      </c>
      <c r="BN256" s="37">
        <v>29.4</v>
      </c>
      <c r="BO256" s="37">
        <v>29.4</v>
      </c>
      <c r="BP256" s="140">
        <v>32.4</v>
      </c>
      <c r="BQ256" s="140">
        <v>33.700000000000003</v>
      </c>
      <c r="BR256" s="37">
        <v>186</v>
      </c>
      <c r="BS256" s="37">
        <v>253</v>
      </c>
      <c r="BT256" s="140">
        <v>12.9</v>
      </c>
      <c r="BU256" s="140">
        <v>13.3</v>
      </c>
      <c r="BV256" s="181">
        <v>0</v>
      </c>
      <c r="BW256" s="181">
        <v>0</v>
      </c>
      <c r="BX256" s="214">
        <v>3.6</v>
      </c>
      <c r="BY256" s="214">
        <v>6.98</v>
      </c>
      <c r="BZ256" s="37">
        <v>46.9</v>
      </c>
      <c r="CA256" s="37">
        <v>54</v>
      </c>
      <c r="CB256" s="140">
        <v>33.1</v>
      </c>
      <c r="CC256" s="140">
        <v>27.7</v>
      </c>
      <c r="CD256" s="37">
        <v>14.2</v>
      </c>
      <c r="CE256" s="37">
        <v>14.9</v>
      </c>
      <c r="CF256" s="140">
        <v>4.7</v>
      </c>
      <c r="CG256" s="140">
        <v>3</v>
      </c>
      <c r="CH256" s="37">
        <v>1.1000000000000001</v>
      </c>
      <c r="CI256" s="37">
        <v>0.4</v>
      </c>
      <c r="CJ256" s="2" t="b">
        <f t="shared" si="2"/>
        <v>0</v>
      </c>
      <c r="CK256" s="24" t="b">
        <f t="shared" si="122"/>
        <v>0</v>
      </c>
      <c r="CL256" s="4">
        <v>69.239999999999995</v>
      </c>
      <c r="CM256" s="25">
        <v>73.5</v>
      </c>
      <c r="CN256" s="25">
        <v>177</v>
      </c>
      <c r="CO256" s="4">
        <v>53.28</v>
      </c>
      <c r="CP256" s="25">
        <v>52.5</v>
      </c>
      <c r="CQ256" s="25">
        <v>50</v>
      </c>
      <c r="CR256" s="26">
        <v>5.8</v>
      </c>
      <c r="CS256" s="62"/>
      <c r="CT256" s="62"/>
      <c r="CU256" s="62"/>
      <c r="CV256" s="62"/>
      <c r="CW256" s="62"/>
      <c r="CX256" s="62"/>
      <c r="CZ256" s="85"/>
      <c r="DA256" s="85"/>
      <c r="DB256" s="85"/>
    </row>
    <row r="257" spans="1:106" ht="15.75" customHeight="1">
      <c r="A257" s="190">
        <v>2017</v>
      </c>
      <c r="B257" s="471" t="s">
        <v>452</v>
      </c>
      <c r="C257" s="201">
        <v>3123</v>
      </c>
      <c r="D257" s="111">
        <v>27</v>
      </c>
      <c r="E257" s="40">
        <v>86</v>
      </c>
      <c r="F257" s="140">
        <v>1</v>
      </c>
      <c r="G257" s="34" t="s">
        <v>106</v>
      </c>
      <c r="H257" s="35" t="s">
        <v>110</v>
      </c>
      <c r="I257" s="36" t="s">
        <v>99</v>
      </c>
      <c r="J257" s="35" t="s">
        <v>132</v>
      </c>
      <c r="K257" s="36">
        <v>75</v>
      </c>
      <c r="L257" s="35">
        <v>25</v>
      </c>
      <c r="M257" s="147">
        <v>264</v>
      </c>
      <c r="N257" s="147">
        <v>631</v>
      </c>
      <c r="O257" s="40">
        <v>3</v>
      </c>
      <c r="P257" s="40">
        <v>12</v>
      </c>
      <c r="Q257" s="37">
        <v>0</v>
      </c>
      <c r="R257" s="37">
        <v>0</v>
      </c>
      <c r="S257" s="40">
        <v>462</v>
      </c>
      <c r="T257" s="40">
        <v>557</v>
      </c>
      <c r="U257" s="109">
        <v>39</v>
      </c>
      <c r="V257" s="109">
        <v>54</v>
      </c>
      <c r="W257" s="111">
        <v>4.4000000000000004</v>
      </c>
      <c r="X257" s="140">
        <v>4.3</v>
      </c>
      <c r="Y257" s="109">
        <v>45</v>
      </c>
      <c r="Z257" s="109">
        <v>47</v>
      </c>
      <c r="AA257" s="111">
        <v>26</v>
      </c>
      <c r="AB257" s="140">
        <v>24</v>
      </c>
      <c r="AC257" s="37">
        <v>0</v>
      </c>
      <c r="AD257" s="37">
        <v>0</v>
      </c>
      <c r="AE257" s="102">
        <v>120</v>
      </c>
      <c r="AF257" s="102">
        <v>105.8</v>
      </c>
      <c r="AG257" s="37">
        <v>33</v>
      </c>
      <c r="AH257" s="37">
        <v>41</v>
      </c>
      <c r="AI257" s="9">
        <v>0.9</v>
      </c>
      <c r="AJ257" s="9">
        <v>1</v>
      </c>
      <c r="AK257" s="9">
        <f t="shared" ref="AK257:AK345" si="259">IF((AJ257-AI257)&lt;0,0,(AJ257-AI257))</f>
        <v>9.9999999999999978E-2</v>
      </c>
      <c r="AL257" s="37">
        <v>4.4000000000000004</v>
      </c>
      <c r="AM257" s="37">
        <v>4.7</v>
      </c>
      <c r="AN257" s="40">
        <v>8.1</v>
      </c>
      <c r="AO257" s="40">
        <v>7.9</v>
      </c>
      <c r="AP257" s="40">
        <v>0</v>
      </c>
      <c r="AQ257" s="40">
        <v>0</v>
      </c>
      <c r="AR257" s="37">
        <v>9.3000000000000007</v>
      </c>
      <c r="AS257" s="37">
        <v>9.1999999999999993</v>
      </c>
      <c r="AT257" s="37">
        <v>4.8</v>
      </c>
      <c r="AU257" s="37">
        <v>4.7</v>
      </c>
      <c r="AV257" s="148">
        <v>87</v>
      </c>
      <c r="AW257" s="148">
        <v>98</v>
      </c>
      <c r="AX257" s="111">
        <v>136</v>
      </c>
      <c r="AY257" s="140">
        <v>133</v>
      </c>
      <c r="AZ257" s="37">
        <v>0</v>
      </c>
      <c r="BA257" s="37">
        <v>0</v>
      </c>
      <c r="BB257" s="40">
        <v>0</v>
      </c>
      <c r="BC257" s="40">
        <v>0</v>
      </c>
      <c r="BD257" s="23">
        <f t="shared" ref="BD257:BE257" si="260">1.86*(AX257+AT257)+1.15*(AV257/18)+(AG257/6)+14</f>
        <v>286.94633333333337</v>
      </c>
      <c r="BE257" s="23">
        <f t="shared" si="260"/>
        <v>283.21644444444445</v>
      </c>
      <c r="BF257" s="37">
        <v>4.8099999999999996</v>
      </c>
      <c r="BG257" s="37">
        <v>4.7</v>
      </c>
      <c r="BH257" s="140">
        <v>12.7</v>
      </c>
      <c r="BI257" s="140">
        <v>12.5</v>
      </c>
      <c r="BJ257" s="37">
        <v>41.1</v>
      </c>
      <c r="BK257" s="37">
        <v>38.1</v>
      </c>
      <c r="BL257" s="140">
        <v>85.4</v>
      </c>
      <c r="BM257" s="140">
        <v>81.099999999999994</v>
      </c>
      <c r="BN257" s="37">
        <v>26.4</v>
      </c>
      <c r="BO257" s="37">
        <v>26.6</v>
      </c>
      <c r="BP257" s="140">
        <v>30.9</v>
      </c>
      <c r="BQ257" s="140">
        <v>32.799999999999997</v>
      </c>
      <c r="BR257" s="37">
        <v>298</v>
      </c>
      <c r="BS257" s="37">
        <v>301</v>
      </c>
      <c r="BT257" s="140">
        <v>13</v>
      </c>
      <c r="BU257" s="140">
        <v>13.4</v>
      </c>
      <c r="BV257" s="181">
        <v>0</v>
      </c>
      <c r="BW257" s="181">
        <v>0</v>
      </c>
      <c r="BX257" s="214">
        <v>8.48</v>
      </c>
      <c r="BY257" s="214">
        <v>7.4</v>
      </c>
      <c r="BZ257" s="37">
        <v>53.9</v>
      </c>
      <c r="CA257" s="37">
        <v>37.299999999999997</v>
      </c>
      <c r="CB257" s="140">
        <v>32.700000000000003</v>
      </c>
      <c r="CC257" s="140">
        <v>39.1</v>
      </c>
      <c r="CD257" s="37">
        <v>10.6</v>
      </c>
      <c r="CE257" s="37">
        <v>13.9</v>
      </c>
      <c r="CF257" s="140">
        <v>2.6</v>
      </c>
      <c r="CG257" s="140">
        <v>9.1999999999999993</v>
      </c>
      <c r="CH257" s="37">
        <v>0.2</v>
      </c>
      <c r="CI257" s="37">
        <v>0.5</v>
      </c>
      <c r="CJ257" s="2" t="b">
        <f t="shared" ref="CJ257:CJ468" si="261">(AJ257-AI257)&gt;=0.3</f>
        <v>0</v>
      </c>
      <c r="CK257" s="24" t="b">
        <f t="shared" si="122"/>
        <v>0</v>
      </c>
      <c r="CL257" s="4">
        <v>74.05</v>
      </c>
      <c r="CM257" s="25">
        <v>89.6</v>
      </c>
      <c r="CN257" s="25">
        <v>176</v>
      </c>
      <c r="CO257" s="4">
        <v>45.45</v>
      </c>
      <c r="CP257" s="25">
        <v>46.5</v>
      </c>
      <c r="CQ257" s="25">
        <v>42</v>
      </c>
      <c r="CR257" s="26">
        <v>17.36</v>
      </c>
      <c r="CS257" s="62"/>
      <c r="CT257" s="62"/>
      <c r="CU257" s="62"/>
      <c r="CV257" s="62"/>
      <c r="CW257" s="62"/>
      <c r="CX257" s="62"/>
      <c r="CZ257" s="85"/>
      <c r="DA257" s="85"/>
      <c r="DB257" s="85"/>
    </row>
    <row r="258" spans="1:106" ht="15.75" customHeight="1">
      <c r="A258" s="190">
        <v>2017</v>
      </c>
      <c r="B258" s="471" t="s">
        <v>452</v>
      </c>
      <c r="C258" s="191" t="s">
        <v>163</v>
      </c>
      <c r="D258" s="140">
        <v>29</v>
      </c>
      <c r="E258" s="40">
        <v>70</v>
      </c>
      <c r="F258" s="140">
        <v>1</v>
      </c>
      <c r="G258" s="34" t="s">
        <v>97</v>
      </c>
      <c r="H258" s="35" t="s">
        <v>98</v>
      </c>
      <c r="I258" s="36" t="s">
        <v>111</v>
      </c>
      <c r="J258" s="35" t="s">
        <v>134</v>
      </c>
      <c r="K258" s="36">
        <v>50</v>
      </c>
      <c r="L258" s="35">
        <v>50</v>
      </c>
      <c r="M258" s="147">
        <v>161</v>
      </c>
      <c r="N258" s="147">
        <v>444</v>
      </c>
      <c r="O258" s="40">
        <v>4</v>
      </c>
      <c r="P258" s="40">
        <v>6</v>
      </c>
      <c r="Q258" s="37">
        <v>0</v>
      </c>
      <c r="R258" s="37">
        <v>0</v>
      </c>
      <c r="S258" s="40">
        <v>377</v>
      </c>
      <c r="T258" s="40">
        <v>535</v>
      </c>
      <c r="U258" s="109">
        <v>38</v>
      </c>
      <c r="V258" s="109">
        <v>58</v>
      </c>
      <c r="W258" s="111">
        <v>4.5999999999999996</v>
      </c>
      <c r="X258" s="140">
        <v>4.8</v>
      </c>
      <c r="Y258" s="109">
        <v>32</v>
      </c>
      <c r="Z258" s="109">
        <v>42</v>
      </c>
      <c r="AA258" s="111">
        <v>17</v>
      </c>
      <c r="AB258" s="140">
        <v>18</v>
      </c>
      <c r="AC258" s="37">
        <v>0</v>
      </c>
      <c r="AD258" s="37">
        <v>0</v>
      </c>
      <c r="AE258" s="102">
        <v>118.6</v>
      </c>
      <c r="AF258" s="102">
        <v>118.6</v>
      </c>
      <c r="AG258" s="37">
        <v>32</v>
      </c>
      <c r="AH258" s="37">
        <v>41</v>
      </c>
      <c r="AI258" s="9">
        <v>0.9</v>
      </c>
      <c r="AJ258" s="9">
        <v>0.9</v>
      </c>
      <c r="AK258" s="9">
        <f t="shared" si="259"/>
        <v>0</v>
      </c>
      <c r="AL258" s="37">
        <v>4.3</v>
      </c>
      <c r="AM258" s="37">
        <v>4.8</v>
      </c>
      <c r="AN258" s="40">
        <v>7.6</v>
      </c>
      <c r="AO258" s="40">
        <v>7.7</v>
      </c>
      <c r="AP258" s="40">
        <v>0</v>
      </c>
      <c r="AQ258" s="40">
        <v>0</v>
      </c>
      <c r="AR258" s="37">
        <v>9.1</v>
      </c>
      <c r="AS258" s="37">
        <v>9.8000000000000007</v>
      </c>
      <c r="AT258" s="37">
        <v>5</v>
      </c>
      <c r="AU258" s="37">
        <v>4.5</v>
      </c>
      <c r="AV258" s="148">
        <v>105</v>
      </c>
      <c r="AW258" s="148">
        <v>88</v>
      </c>
      <c r="AX258" s="111">
        <v>134</v>
      </c>
      <c r="AY258" s="140">
        <v>134</v>
      </c>
      <c r="AZ258" s="37">
        <v>0</v>
      </c>
      <c r="BA258" s="37">
        <v>0</v>
      </c>
      <c r="BB258" s="40">
        <v>0</v>
      </c>
      <c r="BC258" s="40">
        <v>0</v>
      </c>
      <c r="BD258" s="23">
        <f t="shared" ref="BD258:BE258" si="262">1.86*(AX258+AT258)+1.15*(AV258/18)+(AG258/6)+14</f>
        <v>284.58166666666665</v>
      </c>
      <c r="BE258" s="23">
        <f t="shared" si="262"/>
        <v>284.06555555555553</v>
      </c>
      <c r="BF258" s="37">
        <v>5.22</v>
      </c>
      <c r="BG258" s="37">
        <v>5.24</v>
      </c>
      <c r="BH258" s="140">
        <v>14.9</v>
      </c>
      <c r="BI258" s="140">
        <v>15.2</v>
      </c>
      <c r="BJ258" s="37">
        <v>46.2</v>
      </c>
      <c r="BK258" s="37">
        <v>45</v>
      </c>
      <c r="BL258" s="140">
        <v>88.5</v>
      </c>
      <c r="BM258" s="140">
        <v>85.9</v>
      </c>
      <c r="BN258" s="37">
        <v>28.5</v>
      </c>
      <c r="BO258" s="37">
        <v>29</v>
      </c>
      <c r="BP258" s="140">
        <v>32.299999999999997</v>
      </c>
      <c r="BQ258" s="140">
        <v>33.799999999999997</v>
      </c>
      <c r="BR258" s="37">
        <v>231</v>
      </c>
      <c r="BS258" s="37">
        <v>256</v>
      </c>
      <c r="BT258" s="140">
        <v>12.6</v>
      </c>
      <c r="BU258" s="140">
        <v>13.1</v>
      </c>
      <c r="BV258" s="181">
        <v>0</v>
      </c>
      <c r="BW258" s="181">
        <v>0</v>
      </c>
      <c r="BX258" s="214">
        <v>4.21</v>
      </c>
      <c r="BY258" s="214">
        <v>7.62</v>
      </c>
      <c r="BZ258" s="37">
        <v>53.2</v>
      </c>
      <c r="CA258" s="37">
        <v>69.400000000000006</v>
      </c>
      <c r="CB258" s="140">
        <v>31.8</v>
      </c>
      <c r="CC258" s="140">
        <v>18.100000000000001</v>
      </c>
      <c r="CD258" s="37">
        <v>12.1</v>
      </c>
      <c r="CE258" s="37">
        <v>10.6</v>
      </c>
      <c r="CF258" s="140">
        <v>1.9</v>
      </c>
      <c r="CG258" s="140">
        <v>1.2</v>
      </c>
      <c r="CH258" s="37">
        <v>1</v>
      </c>
      <c r="CI258" s="37">
        <v>0.7</v>
      </c>
      <c r="CJ258" s="2" t="b">
        <f t="shared" si="261"/>
        <v>0</v>
      </c>
      <c r="CK258" s="24" t="b">
        <f t="shared" si="122"/>
        <v>0</v>
      </c>
      <c r="CL258" s="4">
        <v>63.74</v>
      </c>
      <c r="CM258" s="25">
        <v>72.900000000000006</v>
      </c>
      <c r="CN258" s="25">
        <v>168.6</v>
      </c>
      <c r="CO258" s="4">
        <v>48.54</v>
      </c>
      <c r="CP258" s="25">
        <v>50</v>
      </c>
      <c r="CQ258" s="25">
        <v>47</v>
      </c>
      <c r="CR258" s="26">
        <v>12.56</v>
      </c>
      <c r="CS258" s="62"/>
      <c r="CT258" s="62"/>
      <c r="CU258" s="62"/>
      <c r="CV258" s="62"/>
      <c r="CW258" s="62"/>
      <c r="CX258" s="62"/>
      <c r="CZ258" s="85"/>
      <c r="DA258" s="85"/>
      <c r="DB258" s="85"/>
    </row>
    <row r="259" spans="1:106" ht="15.75" customHeight="1">
      <c r="A259" s="190">
        <v>2017</v>
      </c>
      <c r="B259" s="471" t="s">
        <v>452</v>
      </c>
      <c r="C259" s="191" t="s">
        <v>167</v>
      </c>
      <c r="D259" s="111">
        <v>28</v>
      </c>
      <c r="E259" s="40">
        <v>82</v>
      </c>
      <c r="F259" s="140">
        <v>1</v>
      </c>
      <c r="G259" s="202" t="s">
        <v>106</v>
      </c>
      <c r="H259" s="35" t="s">
        <v>107</v>
      </c>
      <c r="I259" s="36" t="s">
        <v>111</v>
      </c>
      <c r="J259" s="35" t="s">
        <v>161</v>
      </c>
      <c r="K259" s="36">
        <v>37.5</v>
      </c>
      <c r="L259" s="18">
        <v>62.5</v>
      </c>
      <c r="M259" s="147">
        <v>200</v>
      </c>
      <c r="N259" s="147">
        <v>466</v>
      </c>
      <c r="O259" s="40">
        <v>4</v>
      </c>
      <c r="P259" s="40">
        <v>12</v>
      </c>
      <c r="Q259" s="37">
        <v>0</v>
      </c>
      <c r="R259" s="37">
        <v>0</v>
      </c>
      <c r="S259" s="40">
        <v>414</v>
      </c>
      <c r="T259" s="40">
        <v>538</v>
      </c>
      <c r="U259" s="109">
        <v>46</v>
      </c>
      <c r="V259" s="109">
        <v>48</v>
      </c>
      <c r="W259" s="111">
        <v>4.5999999999999996</v>
      </c>
      <c r="X259" s="140">
        <v>4.5</v>
      </c>
      <c r="Y259" s="109">
        <v>73</v>
      </c>
      <c r="Z259" s="109">
        <v>58</v>
      </c>
      <c r="AA259" s="111">
        <v>20</v>
      </c>
      <c r="AB259" s="140">
        <v>19</v>
      </c>
      <c r="AC259" s="37">
        <v>0</v>
      </c>
      <c r="AD259" s="37">
        <v>0</v>
      </c>
      <c r="AE259" s="102">
        <v>119.3</v>
      </c>
      <c r="AF259" s="102">
        <v>105.1</v>
      </c>
      <c r="AG259" s="37">
        <v>33</v>
      </c>
      <c r="AH259" s="37">
        <v>41</v>
      </c>
      <c r="AI259" s="9">
        <v>0.9</v>
      </c>
      <c r="AJ259" s="9">
        <v>1</v>
      </c>
      <c r="AK259" s="9">
        <f t="shared" si="259"/>
        <v>9.9999999999999978E-2</v>
      </c>
      <c r="AL259" s="37">
        <v>4.3</v>
      </c>
      <c r="AM259" s="37">
        <v>5.4</v>
      </c>
      <c r="AN259" s="40">
        <v>7.8</v>
      </c>
      <c r="AO259" s="40">
        <v>7.5</v>
      </c>
      <c r="AP259" s="40">
        <v>0</v>
      </c>
      <c r="AQ259" s="40">
        <v>0</v>
      </c>
      <c r="AR259" s="37">
        <v>9.6999999999999993</v>
      </c>
      <c r="AS259" s="37">
        <v>9.4</v>
      </c>
      <c r="AT259" s="37">
        <v>5.2</v>
      </c>
      <c r="AU259" s="37">
        <v>4.7</v>
      </c>
      <c r="AV259" s="148">
        <v>89</v>
      </c>
      <c r="AW259" s="148">
        <v>79</v>
      </c>
      <c r="AX259" s="111">
        <v>135</v>
      </c>
      <c r="AY259" s="140">
        <v>134</v>
      </c>
      <c r="AZ259" s="37">
        <v>0</v>
      </c>
      <c r="BA259" s="37">
        <v>0</v>
      </c>
      <c r="BB259" s="40">
        <v>0</v>
      </c>
      <c r="BC259" s="40">
        <v>0</v>
      </c>
      <c r="BD259" s="23">
        <f t="shared" ref="BD259:BE259" si="263">1.86*(AX259+AT259)+1.15*(AV259/18)+(AG259/6)+14</f>
        <v>285.95811111111112</v>
      </c>
      <c r="BE259" s="23">
        <f t="shared" si="263"/>
        <v>283.8625555555555</v>
      </c>
      <c r="BF259" s="37">
        <v>5.0199999999999996</v>
      </c>
      <c r="BG259" s="37">
        <v>5.09</v>
      </c>
      <c r="BH259" s="140">
        <v>14.1</v>
      </c>
      <c r="BI259" s="140">
        <v>14.2</v>
      </c>
      <c r="BJ259" s="37">
        <v>43.5</v>
      </c>
      <c r="BK259" s="37">
        <v>43.2</v>
      </c>
      <c r="BL259" s="140">
        <v>86.7</v>
      </c>
      <c r="BM259" s="140">
        <v>84.9</v>
      </c>
      <c r="BN259" s="37">
        <v>28.1</v>
      </c>
      <c r="BO259" s="37">
        <v>27.9</v>
      </c>
      <c r="BP259" s="140">
        <v>32.4</v>
      </c>
      <c r="BQ259" s="140">
        <v>32.9</v>
      </c>
      <c r="BR259" s="37">
        <v>223</v>
      </c>
      <c r="BS259" s="37">
        <v>270</v>
      </c>
      <c r="BT259" s="140">
        <v>12.5</v>
      </c>
      <c r="BU259" s="140">
        <v>12.8</v>
      </c>
      <c r="BV259" s="181">
        <v>0</v>
      </c>
      <c r="BW259" s="181">
        <v>0</v>
      </c>
      <c r="BX259" s="214">
        <v>4.9400000000000004</v>
      </c>
      <c r="BY259" s="214">
        <v>5.7</v>
      </c>
      <c r="BZ259" s="37">
        <v>48.8</v>
      </c>
      <c r="CA259" s="37">
        <v>41</v>
      </c>
      <c r="CB259" s="140">
        <v>36</v>
      </c>
      <c r="CC259" s="140">
        <v>40.4</v>
      </c>
      <c r="CD259" s="37">
        <v>8.5</v>
      </c>
      <c r="CE259" s="37">
        <v>10.9</v>
      </c>
      <c r="CF259" s="140">
        <v>5.0999999999999996</v>
      </c>
      <c r="CG259" s="140">
        <v>6.1</v>
      </c>
      <c r="CH259" s="37">
        <v>1.6</v>
      </c>
      <c r="CI259" s="37">
        <v>1.6</v>
      </c>
      <c r="CJ259" s="2" t="b">
        <f t="shared" si="261"/>
        <v>0</v>
      </c>
      <c r="CK259" s="24" t="b">
        <f t="shared" si="122"/>
        <v>0</v>
      </c>
      <c r="CL259" s="4">
        <v>70.599999999999994</v>
      </c>
      <c r="CM259" s="25">
        <v>80.7</v>
      </c>
      <c r="CN259" s="25">
        <v>182.1</v>
      </c>
      <c r="CO259" s="4">
        <v>50.93</v>
      </c>
      <c r="CP259" s="25">
        <v>56</v>
      </c>
      <c r="CQ259" s="25">
        <v>58</v>
      </c>
      <c r="CR259" s="26">
        <v>12.52</v>
      </c>
      <c r="CS259" s="62"/>
      <c r="CT259" s="62"/>
      <c r="CU259" s="62"/>
      <c r="CV259" s="62"/>
      <c r="CW259" s="62"/>
      <c r="CX259" s="62"/>
      <c r="CZ259" s="85"/>
      <c r="DA259" s="85"/>
      <c r="DB259" s="85"/>
    </row>
    <row r="260" spans="1:106" ht="15.75" customHeight="1">
      <c r="A260" s="190">
        <v>2017</v>
      </c>
      <c r="B260" s="471" t="s">
        <v>452</v>
      </c>
      <c r="C260" s="210" t="s">
        <v>169</v>
      </c>
      <c r="D260" s="111">
        <v>28</v>
      </c>
      <c r="E260" s="40">
        <v>79</v>
      </c>
      <c r="F260" s="140">
        <v>1</v>
      </c>
      <c r="G260" s="17" t="s">
        <v>102</v>
      </c>
      <c r="H260" s="18" t="s">
        <v>110</v>
      </c>
      <c r="I260" s="19" t="s">
        <v>111</v>
      </c>
      <c r="J260" s="35" t="s">
        <v>134</v>
      </c>
      <c r="K260" s="19">
        <v>87.5</v>
      </c>
      <c r="L260" s="18">
        <v>12.5</v>
      </c>
      <c r="M260" s="147">
        <v>70</v>
      </c>
      <c r="N260" s="147">
        <v>429</v>
      </c>
      <c r="O260" s="40">
        <v>3</v>
      </c>
      <c r="P260" s="40">
        <v>11</v>
      </c>
      <c r="Q260" s="37">
        <v>0</v>
      </c>
      <c r="R260" s="37">
        <v>0</v>
      </c>
      <c r="S260" s="40">
        <v>347</v>
      </c>
      <c r="T260" s="40">
        <v>583</v>
      </c>
      <c r="U260" s="109">
        <v>21</v>
      </c>
      <c r="V260" s="109">
        <v>52</v>
      </c>
      <c r="W260" s="111">
        <v>4.4000000000000004</v>
      </c>
      <c r="X260" s="140">
        <v>4.7</v>
      </c>
      <c r="Y260" s="109">
        <v>39</v>
      </c>
      <c r="Z260" s="109">
        <v>64</v>
      </c>
      <c r="AA260" s="111">
        <v>46</v>
      </c>
      <c r="AB260" s="140">
        <v>50</v>
      </c>
      <c r="AC260" s="37">
        <v>0</v>
      </c>
      <c r="AD260" s="37">
        <v>0</v>
      </c>
      <c r="AE260" s="102">
        <v>105.1</v>
      </c>
      <c r="AF260" s="102">
        <v>123.6</v>
      </c>
      <c r="AG260" s="37">
        <v>33</v>
      </c>
      <c r="AH260" s="37">
        <v>36</v>
      </c>
      <c r="AI260" s="9">
        <v>1</v>
      </c>
      <c r="AJ260" s="9">
        <v>0.8</v>
      </c>
      <c r="AK260" s="9">
        <f t="shared" si="259"/>
        <v>0</v>
      </c>
      <c r="AL260" s="37">
        <v>3.9</v>
      </c>
      <c r="AM260" s="37">
        <v>4.8</v>
      </c>
      <c r="AN260" s="40">
        <v>7.3</v>
      </c>
      <c r="AO260" s="40">
        <v>7.8</v>
      </c>
      <c r="AP260" s="40">
        <v>0</v>
      </c>
      <c r="AQ260" s="40">
        <v>0</v>
      </c>
      <c r="AR260" s="37">
        <v>9.3000000000000007</v>
      </c>
      <c r="AS260" s="37">
        <v>9.6</v>
      </c>
      <c r="AT260" s="37">
        <v>5.8</v>
      </c>
      <c r="AU260" s="37">
        <v>4.0999999999999996</v>
      </c>
      <c r="AV260" s="148">
        <v>113</v>
      </c>
      <c r="AW260" s="148">
        <v>90</v>
      </c>
      <c r="AX260" s="111">
        <v>135</v>
      </c>
      <c r="AY260" s="140">
        <v>134</v>
      </c>
      <c r="AZ260" s="37">
        <v>0</v>
      </c>
      <c r="BA260" s="37">
        <v>0</v>
      </c>
      <c r="BB260" s="40">
        <v>0</v>
      </c>
      <c r="BC260" s="40">
        <v>0</v>
      </c>
      <c r="BD260" s="23">
        <f t="shared" ref="BD260:BE260" si="264">1.86*(AX260+AT260)+1.15*(AV260/18)+(AG260/6)+14</f>
        <v>288.60744444444447</v>
      </c>
      <c r="BE260" s="23">
        <f t="shared" si="264"/>
        <v>282.61599999999999</v>
      </c>
      <c r="BF260" s="37">
        <v>4.57</v>
      </c>
      <c r="BG260" s="37">
        <v>4.84</v>
      </c>
      <c r="BH260" s="140">
        <v>13.3</v>
      </c>
      <c r="BI260" s="140">
        <v>14</v>
      </c>
      <c r="BJ260" s="37">
        <v>42.1</v>
      </c>
      <c r="BK260" s="37">
        <v>43</v>
      </c>
      <c r="BL260" s="140">
        <v>92.1</v>
      </c>
      <c r="BM260" s="140">
        <v>88.8</v>
      </c>
      <c r="BN260" s="37">
        <v>29.1</v>
      </c>
      <c r="BO260" s="37">
        <v>28.9</v>
      </c>
      <c r="BP260" s="140">
        <v>31.6</v>
      </c>
      <c r="BQ260" s="140">
        <v>32.6</v>
      </c>
      <c r="BR260" s="37">
        <v>209</v>
      </c>
      <c r="BS260" s="37">
        <v>235</v>
      </c>
      <c r="BT260" s="140">
        <v>13</v>
      </c>
      <c r="BU260" s="140">
        <v>13.6</v>
      </c>
      <c r="BV260" s="181">
        <v>0</v>
      </c>
      <c r="BW260" s="181">
        <v>0</v>
      </c>
      <c r="BX260" s="214">
        <v>8.67</v>
      </c>
      <c r="BY260" s="214">
        <v>9.56</v>
      </c>
      <c r="BZ260" s="37">
        <v>57.6</v>
      </c>
      <c r="CA260" s="37">
        <v>55.1</v>
      </c>
      <c r="CB260" s="140">
        <v>27.3</v>
      </c>
      <c r="CC260" s="140">
        <v>33.4</v>
      </c>
      <c r="CD260" s="37">
        <v>8.3000000000000007</v>
      </c>
      <c r="CE260" s="37">
        <v>10.3</v>
      </c>
      <c r="CF260" s="140">
        <v>6.3</v>
      </c>
      <c r="CG260" s="140">
        <v>0.9</v>
      </c>
      <c r="CH260" s="37">
        <v>0.5</v>
      </c>
      <c r="CI260" s="37">
        <v>0.3</v>
      </c>
      <c r="CJ260" s="2" t="b">
        <f t="shared" si="261"/>
        <v>0</v>
      </c>
      <c r="CK260" s="24" t="b">
        <f t="shared" si="122"/>
        <v>0</v>
      </c>
      <c r="CL260" s="4">
        <v>70.25</v>
      </c>
      <c r="CM260" s="25">
        <v>85.4</v>
      </c>
      <c r="CN260" s="25">
        <v>179.3</v>
      </c>
      <c r="CO260" s="4">
        <v>49.65</v>
      </c>
      <c r="CP260" s="25">
        <v>44</v>
      </c>
      <c r="CQ260" s="25">
        <v>35</v>
      </c>
      <c r="CR260" s="26">
        <v>17.739999999999998</v>
      </c>
      <c r="CS260" s="62"/>
      <c r="CT260" s="62"/>
      <c r="CU260" s="62"/>
      <c r="CV260" s="62"/>
      <c r="CW260" s="62"/>
      <c r="CX260" s="62"/>
      <c r="CZ260" s="85"/>
      <c r="DA260" s="85"/>
      <c r="DB260" s="85"/>
    </row>
    <row r="261" spans="1:106" ht="15.75" customHeight="1">
      <c r="A261" s="190">
        <v>2017</v>
      </c>
      <c r="B261" s="471" t="s">
        <v>453</v>
      </c>
      <c r="C261" s="191" t="s">
        <v>172</v>
      </c>
      <c r="D261" s="111">
        <v>29</v>
      </c>
      <c r="E261" s="40">
        <v>74</v>
      </c>
      <c r="F261" s="140">
        <v>2</v>
      </c>
      <c r="G261" s="34" t="s">
        <v>171</v>
      </c>
      <c r="H261" s="35" t="s">
        <v>98</v>
      </c>
      <c r="I261" s="36" t="s">
        <v>103</v>
      </c>
      <c r="J261" s="35" t="s">
        <v>134</v>
      </c>
      <c r="K261" s="36">
        <v>37.5</v>
      </c>
      <c r="L261" s="18">
        <v>62.5</v>
      </c>
      <c r="M261" s="125">
        <v>1600</v>
      </c>
      <c r="N261" s="125">
        <v>2243</v>
      </c>
      <c r="O261" s="127">
        <v>0</v>
      </c>
      <c r="P261" s="127">
        <v>25</v>
      </c>
      <c r="Q261" s="37">
        <v>0</v>
      </c>
      <c r="R261" s="37">
        <v>0</v>
      </c>
      <c r="S261" s="127">
        <v>805</v>
      </c>
      <c r="T261" s="127">
        <v>858</v>
      </c>
      <c r="U261" s="128">
        <v>73</v>
      </c>
      <c r="V261" s="128">
        <v>56</v>
      </c>
      <c r="W261" s="218">
        <v>4.4000000000000004</v>
      </c>
      <c r="X261" s="218">
        <v>4.9000000000000004</v>
      </c>
      <c r="Y261" s="128">
        <v>75</v>
      </c>
      <c r="Z261" s="128">
        <v>54</v>
      </c>
      <c r="AA261" s="219">
        <v>28</v>
      </c>
      <c r="AB261" s="219">
        <v>25</v>
      </c>
      <c r="AC261" s="37">
        <v>0</v>
      </c>
      <c r="AD261" s="37">
        <v>0</v>
      </c>
      <c r="AE261" s="76">
        <v>104.5</v>
      </c>
      <c r="AF261" s="220" t="s">
        <v>191</v>
      </c>
      <c r="AG261" s="131">
        <v>42</v>
      </c>
      <c r="AH261" s="131">
        <v>41</v>
      </c>
      <c r="AI261" s="92">
        <v>1</v>
      </c>
      <c r="AJ261" s="92">
        <v>1.1000000000000001</v>
      </c>
      <c r="AK261" s="92">
        <f t="shared" si="259"/>
        <v>0.10000000000000009</v>
      </c>
      <c r="AL261" s="126">
        <v>5</v>
      </c>
      <c r="AM261" s="126">
        <v>5.0999999999999996</v>
      </c>
      <c r="AN261" s="133">
        <v>7.3</v>
      </c>
      <c r="AO261" s="133">
        <v>7.8</v>
      </c>
      <c r="AP261" s="40">
        <v>0</v>
      </c>
      <c r="AQ261" s="40">
        <v>0</v>
      </c>
      <c r="AR261" s="126">
        <v>9.4</v>
      </c>
      <c r="AS261" s="126">
        <v>9.8000000000000007</v>
      </c>
      <c r="AT261" s="126">
        <v>4.5</v>
      </c>
      <c r="AU261" s="126">
        <v>4.3</v>
      </c>
      <c r="AV261" s="134">
        <v>83</v>
      </c>
      <c r="AW261" s="134">
        <v>111</v>
      </c>
      <c r="AX261" s="219">
        <v>140</v>
      </c>
      <c r="AY261" s="219">
        <v>143</v>
      </c>
      <c r="AZ261" s="37">
        <v>0</v>
      </c>
      <c r="BA261" s="37">
        <v>0</v>
      </c>
      <c r="BB261" s="40">
        <v>0</v>
      </c>
      <c r="BC261" s="40">
        <v>0</v>
      </c>
      <c r="BD261" s="23">
        <f t="shared" ref="BD261:BE261" si="265">1.86*(AX261+AT261)+1.15*(AV261/18)+(AG261/6)+14</f>
        <v>295.07277777777779</v>
      </c>
      <c r="BE261" s="23">
        <f t="shared" si="265"/>
        <v>301.90299999999996</v>
      </c>
      <c r="BF261" s="221">
        <v>5.52</v>
      </c>
      <c r="BG261" s="37">
        <v>5.45</v>
      </c>
      <c r="BH261" s="140">
        <v>16</v>
      </c>
      <c r="BI261" s="140">
        <v>16.100000000000001</v>
      </c>
      <c r="BJ261" s="37">
        <v>47.1</v>
      </c>
      <c r="BK261" s="37">
        <v>45.9</v>
      </c>
      <c r="BL261" s="140">
        <v>85.3</v>
      </c>
      <c r="BM261" s="140">
        <v>84.2</v>
      </c>
      <c r="BN261" s="37">
        <v>29</v>
      </c>
      <c r="BO261" s="37">
        <v>29.5</v>
      </c>
      <c r="BP261" s="140">
        <v>34</v>
      </c>
      <c r="BQ261" s="140">
        <v>35.1</v>
      </c>
      <c r="BR261" s="37">
        <v>296</v>
      </c>
      <c r="BS261" s="37">
        <v>337</v>
      </c>
      <c r="BT261" s="140">
        <v>12.1</v>
      </c>
      <c r="BU261" s="140">
        <v>11.8</v>
      </c>
      <c r="BV261" s="181">
        <v>0</v>
      </c>
      <c r="BW261" s="181">
        <v>0</v>
      </c>
      <c r="BX261" s="214">
        <v>10.24</v>
      </c>
      <c r="BY261" s="214">
        <v>10.53</v>
      </c>
      <c r="BZ261" s="37">
        <v>54.7</v>
      </c>
      <c r="CA261" s="37">
        <v>50.4</v>
      </c>
      <c r="CB261" s="140">
        <v>26.6</v>
      </c>
      <c r="CC261" s="140">
        <v>30.7</v>
      </c>
      <c r="CD261" s="37">
        <v>9</v>
      </c>
      <c r="CE261" s="37">
        <v>11.8</v>
      </c>
      <c r="CF261" s="140">
        <v>8.5</v>
      </c>
      <c r="CG261" s="140">
        <v>6.1</v>
      </c>
      <c r="CH261" s="37">
        <v>1.2</v>
      </c>
      <c r="CI261" s="37">
        <v>1</v>
      </c>
      <c r="CJ261" s="2" t="b">
        <f t="shared" si="261"/>
        <v>0</v>
      </c>
      <c r="CK261" s="24" t="b">
        <f t="shared" si="122"/>
        <v>1</v>
      </c>
      <c r="CL261" s="4">
        <v>64.760000000000005</v>
      </c>
      <c r="CM261" s="25">
        <v>73.900000000000006</v>
      </c>
      <c r="CN261" s="25">
        <v>172.6</v>
      </c>
      <c r="CO261" s="4">
        <v>52.06</v>
      </c>
      <c r="CP261" s="25">
        <v>42</v>
      </c>
      <c r="CQ261" s="25">
        <v>36.5</v>
      </c>
      <c r="CR261" s="26">
        <v>12.37</v>
      </c>
      <c r="CS261" s="62"/>
      <c r="CT261" s="62"/>
      <c r="CU261" s="62"/>
      <c r="CV261" s="62"/>
      <c r="CW261" s="62"/>
      <c r="CX261" s="62"/>
      <c r="CZ261" s="85"/>
      <c r="DA261" s="85"/>
      <c r="DB261" s="85"/>
    </row>
    <row r="262" spans="1:106" ht="15.75" customHeight="1">
      <c r="A262" s="190">
        <v>2017</v>
      </c>
      <c r="B262" s="471" t="s">
        <v>453</v>
      </c>
      <c r="C262" s="191" t="s">
        <v>173</v>
      </c>
      <c r="D262" s="111">
        <v>28</v>
      </c>
      <c r="E262" s="40">
        <v>77</v>
      </c>
      <c r="F262" s="140">
        <v>0</v>
      </c>
      <c r="G262" s="34" t="s">
        <v>97</v>
      </c>
      <c r="H262" s="18" t="s">
        <v>98</v>
      </c>
      <c r="I262" s="36" t="s">
        <v>103</v>
      </c>
      <c r="J262" s="35" t="s">
        <v>132</v>
      </c>
      <c r="K262" s="19">
        <v>37.5</v>
      </c>
      <c r="L262" s="18">
        <v>62.5</v>
      </c>
      <c r="M262" s="125">
        <v>540</v>
      </c>
      <c r="N262" s="125">
        <v>546</v>
      </c>
      <c r="O262" s="127">
        <v>10</v>
      </c>
      <c r="P262" s="127">
        <v>13</v>
      </c>
      <c r="Q262" s="37">
        <v>0</v>
      </c>
      <c r="R262" s="37">
        <v>0</v>
      </c>
      <c r="S262" s="127">
        <v>516</v>
      </c>
      <c r="T262" s="127">
        <v>638</v>
      </c>
      <c r="U262" s="128">
        <v>43</v>
      </c>
      <c r="V262" s="128">
        <v>36</v>
      </c>
      <c r="W262" s="218">
        <v>4.5999999999999996</v>
      </c>
      <c r="X262" s="218">
        <v>4.7</v>
      </c>
      <c r="Y262" s="128">
        <v>34</v>
      </c>
      <c r="Z262" s="128">
        <v>28</v>
      </c>
      <c r="AA262" s="219">
        <v>20</v>
      </c>
      <c r="AB262" s="219">
        <v>15</v>
      </c>
      <c r="AC262" s="37">
        <v>0</v>
      </c>
      <c r="AD262" s="37">
        <v>0</v>
      </c>
      <c r="AE262" s="76">
        <v>93.8</v>
      </c>
      <c r="AF262" s="220" t="s">
        <v>192</v>
      </c>
      <c r="AG262" s="131">
        <v>46</v>
      </c>
      <c r="AH262" s="131">
        <v>54</v>
      </c>
      <c r="AI262" s="92">
        <v>1.1000000000000001</v>
      </c>
      <c r="AJ262" s="92">
        <v>1.2</v>
      </c>
      <c r="AK262" s="92">
        <f t="shared" si="259"/>
        <v>9.9999999999999867E-2</v>
      </c>
      <c r="AL262" s="126">
        <v>5.6</v>
      </c>
      <c r="AM262" s="126">
        <v>5.2</v>
      </c>
      <c r="AN262" s="133">
        <v>7.5</v>
      </c>
      <c r="AO262" s="133">
        <v>7.2</v>
      </c>
      <c r="AP262" s="40">
        <v>0</v>
      </c>
      <c r="AQ262" s="40">
        <v>0</v>
      </c>
      <c r="AR262" s="126">
        <v>9.6999999999999993</v>
      </c>
      <c r="AS262" s="126">
        <v>10.199999999999999</v>
      </c>
      <c r="AT262" s="126">
        <v>4.4000000000000004</v>
      </c>
      <c r="AU262" s="126">
        <v>4.8</v>
      </c>
      <c r="AV262" s="134">
        <v>88</v>
      </c>
      <c r="AW262" s="134">
        <v>89</v>
      </c>
      <c r="AX262" s="219">
        <v>143</v>
      </c>
      <c r="AY262" s="219">
        <v>149</v>
      </c>
      <c r="AZ262" s="37">
        <v>0</v>
      </c>
      <c r="BA262" s="37">
        <v>0</v>
      </c>
      <c r="BB262" s="40">
        <v>0</v>
      </c>
      <c r="BC262" s="40">
        <v>0</v>
      </c>
      <c r="BD262" s="23">
        <f t="shared" ref="BD262:BE262" si="266">1.86*(AX262+AT262)+1.15*(AV262/18)+(AG262/6)+14</f>
        <v>301.45288888888894</v>
      </c>
      <c r="BE262" s="23">
        <f t="shared" si="266"/>
        <v>314.75411111111117</v>
      </c>
      <c r="BF262" s="37">
        <v>4.67</v>
      </c>
      <c r="BG262" s="37">
        <v>4.63</v>
      </c>
      <c r="BH262" s="140">
        <v>14.1</v>
      </c>
      <c r="BI262" s="140">
        <v>13.9</v>
      </c>
      <c r="BJ262" s="37">
        <v>42.6</v>
      </c>
      <c r="BK262" s="37">
        <v>41.3</v>
      </c>
      <c r="BL262" s="140">
        <v>91.2</v>
      </c>
      <c r="BM262" s="140">
        <v>89.2</v>
      </c>
      <c r="BN262" s="37">
        <v>30.2</v>
      </c>
      <c r="BO262" s="37">
        <v>30</v>
      </c>
      <c r="BP262" s="140">
        <v>33.1</v>
      </c>
      <c r="BQ262" s="140">
        <v>33.700000000000003</v>
      </c>
      <c r="BR262" s="37">
        <v>302</v>
      </c>
      <c r="BS262" s="37">
        <v>300</v>
      </c>
      <c r="BT262" s="140">
        <v>12.3</v>
      </c>
      <c r="BU262" s="140">
        <v>11.9</v>
      </c>
      <c r="BV262" s="181">
        <v>0</v>
      </c>
      <c r="BW262" s="181">
        <v>0</v>
      </c>
      <c r="BX262" s="214">
        <v>12.93</v>
      </c>
      <c r="BY262" s="214">
        <v>9.52</v>
      </c>
      <c r="BZ262" s="37">
        <v>67</v>
      </c>
      <c r="CA262" s="37">
        <v>64.7</v>
      </c>
      <c r="CB262" s="140">
        <v>15</v>
      </c>
      <c r="CC262" s="140">
        <v>20.6</v>
      </c>
      <c r="CD262" s="37">
        <v>11.4</v>
      </c>
      <c r="CE262" s="37">
        <v>11.1</v>
      </c>
      <c r="CF262" s="140">
        <v>6.1</v>
      </c>
      <c r="CG262" s="140">
        <v>2.8</v>
      </c>
      <c r="CH262" s="37">
        <v>0.5</v>
      </c>
      <c r="CI262" s="37">
        <v>0.8</v>
      </c>
      <c r="CJ262" s="2" t="b">
        <f t="shared" si="261"/>
        <v>0</v>
      </c>
      <c r="CK262" s="24" t="b">
        <f t="shared" si="122"/>
        <v>0</v>
      </c>
      <c r="CL262" s="4">
        <v>64.739999999999995</v>
      </c>
      <c r="CM262" s="25">
        <v>76.599999999999994</v>
      </c>
      <c r="CN262" s="25">
        <v>177</v>
      </c>
      <c r="CO262" s="4">
        <v>52.21</v>
      </c>
      <c r="CP262" s="25">
        <v>52</v>
      </c>
      <c r="CQ262" s="25">
        <v>49</v>
      </c>
      <c r="CR262" s="26">
        <v>15.49</v>
      </c>
      <c r="CS262" s="62"/>
      <c r="CT262" s="62"/>
      <c r="CU262" s="62"/>
      <c r="CV262" s="62"/>
      <c r="CW262" s="62"/>
      <c r="CX262" s="62"/>
      <c r="CZ262" s="85"/>
      <c r="DA262" s="85"/>
      <c r="DB262" s="85"/>
    </row>
    <row r="263" spans="1:106" ht="15.75" customHeight="1">
      <c r="A263" s="190">
        <v>2017</v>
      </c>
      <c r="B263" s="471" t="s">
        <v>453</v>
      </c>
      <c r="C263" s="191" t="s">
        <v>174</v>
      </c>
      <c r="D263" s="111">
        <v>28</v>
      </c>
      <c r="E263" s="40">
        <v>92</v>
      </c>
      <c r="F263" s="140">
        <v>1</v>
      </c>
      <c r="G263" s="34" t="s">
        <v>102</v>
      </c>
      <c r="H263" s="35" t="s">
        <v>98</v>
      </c>
      <c r="I263" s="36" t="s">
        <v>111</v>
      </c>
      <c r="J263" s="35" t="s">
        <v>161</v>
      </c>
      <c r="K263" s="19">
        <v>62.5</v>
      </c>
      <c r="L263" s="35">
        <v>37.5</v>
      </c>
      <c r="M263" s="125">
        <v>1473</v>
      </c>
      <c r="N263" s="125">
        <v>571</v>
      </c>
      <c r="O263" s="127">
        <v>40</v>
      </c>
      <c r="P263" s="127">
        <v>19</v>
      </c>
      <c r="Q263" s="37">
        <v>0</v>
      </c>
      <c r="R263" s="37">
        <v>0</v>
      </c>
      <c r="S263" s="127">
        <v>651</v>
      </c>
      <c r="T263" s="127">
        <v>656</v>
      </c>
      <c r="U263" s="128">
        <v>77</v>
      </c>
      <c r="V263" s="128">
        <v>34</v>
      </c>
      <c r="W263" s="218">
        <v>4.4000000000000004</v>
      </c>
      <c r="X263" s="218">
        <v>4.9000000000000004</v>
      </c>
      <c r="Y263" s="128">
        <v>40</v>
      </c>
      <c r="Z263" s="128">
        <v>36</v>
      </c>
      <c r="AA263" s="219">
        <v>43</v>
      </c>
      <c r="AB263" s="219">
        <v>55</v>
      </c>
      <c r="AC263" s="37">
        <v>0</v>
      </c>
      <c r="AD263" s="37">
        <v>0</v>
      </c>
      <c r="AE263" s="76">
        <v>105.1</v>
      </c>
      <c r="AF263" s="220" t="s">
        <v>192</v>
      </c>
      <c r="AG263" s="131">
        <v>48</v>
      </c>
      <c r="AH263" s="131">
        <v>49</v>
      </c>
      <c r="AI263" s="92">
        <v>1</v>
      </c>
      <c r="AJ263" s="92">
        <v>1.2</v>
      </c>
      <c r="AK263" s="92">
        <f t="shared" si="259"/>
        <v>0.19999999999999996</v>
      </c>
      <c r="AL263" s="126">
        <v>4.9000000000000004</v>
      </c>
      <c r="AM263" s="126">
        <v>5.5</v>
      </c>
      <c r="AN263" s="133">
        <v>7.7</v>
      </c>
      <c r="AO263" s="133">
        <v>8</v>
      </c>
      <c r="AP263" s="40">
        <v>0</v>
      </c>
      <c r="AQ263" s="40">
        <v>0</v>
      </c>
      <c r="AR263" s="126">
        <v>9.8000000000000007</v>
      </c>
      <c r="AS263" s="126">
        <v>10.9</v>
      </c>
      <c r="AT263" s="126">
        <v>4.8</v>
      </c>
      <c r="AU263" s="126">
        <v>0</v>
      </c>
      <c r="AV263" s="134">
        <v>90</v>
      </c>
      <c r="AW263" s="134">
        <v>91</v>
      </c>
      <c r="AX263" s="219">
        <v>143</v>
      </c>
      <c r="AY263" s="219">
        <v>151</v>
      </c>
      <c r="AZ263" s="37">
        <v>0</v>
      </c>
      <c r="BA263" s="37">
        <v>0</v>
      </c>
      <c r="BB263" s="40">
        <v>0</v>
      </c>
      <c r="BC263" s="40">
        <v>0</v>
      </c>
      <c r="BD263" s="23">
        <f t="shared" ref="BD263:BE263" si="267">1.86*(AX263+AT263)+1.15*(AV263/18)+(AG263/6)+14</f>
        <v>302.65800000000002</v>
      </c>
      <c r="BE263" s="23">
        <f t="shared" si="267"/>
        <v>308.84055555555557</v>
      </c>
      <c r="BF263" s="37">
        <v>4.59</v>
      </c>
      <c r="BG263" s="37">
        <v>4.62</v>
      </c>
      <c r="BH263" s="140">
        <v>13.8</v>
      </c>
      <c r="BI263" s="140">
        <v>13.7</v>
      </c>
      <c r="BJ263" s="37">
        <v>42.3</v>
      </c>
      <c r="BK263" s="37">
        <v>41.9</v>
      </c>
      <c r="BL263" s="140">
        <v>92.2</v>
      </c>
      <c r="BM263" s="140">
        <v>90.7</v>
      </c>
      <c r="BN263" s="37">
        <v>30.1</v>
      </c>
      <c r="BO263" s="37">
        <v>29.7</v>
      </c>
      <c r="BP263" s="140">
        <v>32.6</v>
      </c>
      <c r="BQ263" s="140">
        <v>32.700000000000003</v>
      </c>
      <c r="BR263" s="37">
        <v>314</v>
      </c>
      <c r="BS263" s="37">
        <v>315</v>
      </c>
      <c r="BT263" s="140">
        <v>13.7</v>
      </c>
      <c r="BU263" s="140">
        <v>13.3</v>
      </c>
      <c r="BV263" s="181">
        <v>0</v>
      </c>
      <c r="BW263" s="181">
        <v>0</v>
      </c>
      <c r="BX263" s="214">
        <v>7.73</v>
      </c>
      <c r="BY263" s="214">
        <v>7.64</v>
      </c>
      <c r="BZ263" s="37">
        <v>44.8</v>
      </c>
      <c r="CA263" s="37">
        <v>42.7</v>
      </c>
      <c r="CB263" s="140">
        <v>41.8</v>
      </c>
      <c r="CC263" s="140">
        <v>37.799999999999997</v>
      </c>
      <c r="CD263" s="37">
        <v>7.8</v>
      </c>
      <c r="CE263" s="37">
        <v>11.4</v>
      </c>
      <c r="CF263" s="140">
        <v>4.4000000000000004</v>
      </c>
      <c r="CG263" s="140">
        <v>6.5</v>
      </c>
      <c r="CH263" s="37">
        <v>1.2</v>
      </c>
      <c r="CI263" s="37">
        <v>1.6</v>
      </c>
      <c r="CJ263" s="2" t="b">
        <f t="shared" si="261"/>
        <v>0</v>
      </c>
      <c r="CK263" s="24" t="b">
        <f t="shared" si="122"/>
        <v>1</v>
      </c>
      <c r="CL263" s="4">
        <v>82.19</v>
      </c>
      <c r="CM263" s="25">
        <v>85.6</v>
      </c>
      <c r="CN263" s="25">
        <v>192.5</v>
      </c>
      <c r="CO263" s="4">
        <v>0</v>
      </c>
      <c r="CP263" s="25">
        <v>74</v>
      </c>
      <c r="CQ263" s="25">
        <v>70</v>
      </c>
      <c r="CR263" s="26">
        <v>3.98</v>
      </c>
      <c r="CS263" s="62"/>
      <c r="CT263" s="62"/>
      <c r="CU263" s="62"/>
      <c r="CV263" s="62"/>
      <c r="CW263" s="62"/>
      <c r="CX263" s="62"/>
      <c r="CZ263" s="85"/>
      <c r="DA263" s="85"/>
      <c r="DB263" s="85"/>
    </row>
    <row r="264" spans="1:106" ht="15.75" customHeight="1">
      <c r="A264" s="190">
        <v>2017</v>
      </c>
      <c r="B264" s="471" t="s">
        <v>453</v>
      </c>
      <c r="C264" s="191" t="s">
        <v>175</v>
      </c>
      <c r="D264" s="111">
        <v>28</v>
      </c>
      <c r="E264" s="40">
        <v>85</v>
      </c>
      <c r="F264" s="140">
        <v>2</v>
      </c>
      <c r="G264" s="34" t="s">
        <v>171</v>
      </c>
      <c r="H264" s="35" t="s">
        <v>110</v>
      </c>
      <c r="I264" s="36" t="s">
        <v>99</v>
      </c>
      <c r="J264" s="35" t="s">
        <v>134</v>
      </c>
      <c r="K264" s="19">
        <v>62.5</v>
      </c>
      <c r="L264" s="35">
        <v>37.5</v>
      </c>
      <c r="M264" s="125">
        <v>957</v>
      </c>
      <c r="N264" s="125">
        <v>739</v>
      </c>
      <c r="O264" s="127">
        <v>18</v>
      </c>
      <c r="P264" s="127">
        <v>20</v>
      </c>
      <c r="Q264" s="37">
        <v>0</v>
      </c>
      <c r="R264" s="37">
        <v>0</v>
      </c>
      <c r="S264" s="127">
        <v>648</v>
      </c>
      <c r="T264" s="127">
        <v>900</v>
      </c>
      <c r="U264" s="128">
        <v>35</v>
      </c>
      <c r="V264" s="128">
        <v>30</v>
      </c>
      <c r="W264" s="218">
        <v>4.4000000000000004</v>
      </c>
      <c r="X264" s="218">
        <v>5.0999999999999996</v>
      </c>
      <c r="Y264" s="128">
        <v>41</v>
      </c>
      <c r="Z264" s="128">
        <v>29</v>
      </c>
      <c r="AA264" s="219">
        <v>26</v>
      </c>
      <c r="AB264" s="219">
        <v>23</v>
      </c>
      <c r="AC264" s="37">
        <v>0</v>
      </c>
      <c r="AD264" s="37">
        <v>0</v>
      </c>
      <c r="AE264" s="76">
        <v>84.5</v>
      </c>
      <c r="AF264" s="220" t="s">
        <v>193</v>
      </c>
      <c r="AG264" s="131">
        <v>45</v>
      </c>
      <c r="AH264" s="131">
        <v>48</v>
      </c>
      <c r="AI264" s="92">
        <v>1.2</v>
      </c>
      <c r="AJ264" s="92">
        <v>1.5</v>
      </c>
      <c r="AK264" s="92">
        <f t="shared" si="259"/>
        <v>0.30000000000000004</v>
      </c>
      <c r="AL264" s="126">
        <v>5.0999999999999996</v>
      </c>
      <c r="AM264" s="126">
        <v>5.3</v>
      </c>
      <c r="AN264" s="133">
        <v>7.4</v>
      </c>
      <c r="AO264" s="133">
        <v>8.1999999999999993</v>
      </c>
      <c r="AP264" s="40">
        <v>0</v>
      </c>
      <c r="AQ264" s="40">
        <v>0</v>
      </c>
      <c r="AR264" s="126">
        <v>9.5</v>
      </c>
      <c r="AS264" s="126">
        <v>10.9</v>
      </c>
      <c r="AT264" s="126">
        <v>4.7</v>
      </c>
      <c r="AU264" s="126">
        <v>4.9000000000000004</v>
      </c>
      <c r="AV264" s="134">
        <v>78</v>
      </c>
      <c r="AW264" s="134">
        <v>87</v>
      </c>
      <c r="AX264" s="219">
        <v>141</v>
      </c>
      <c r="AY264" s="219">
        <v>156</v>
      </c>
      <c r="AZ264" s="37">
        <v>0</v>
      </c>
      <c r="BA264" s="37">
        <v>0</v>
      </c>
      <c r="BB264" s="40">
        <v>0</v>
      </c>
      <c r="BC264" s="40">
        <v>0</v>
      </c>
      <c r="BD264" s="23">
        <f t="shared" ref="BD264:BE264" si="268">1.86*(AX264+AT264)+1.15*(AV264/18)+(AG264/6)+14</f>
        <v>297.48533333333336</v>
      </c>
      <c r="BE264" s="23">
        <f t="shared" si="268"/>
        <v>326.83233333333334</v>
      </c>
      <c r="BF264" s="37">
        <v>4.74</v>
      </c>
      <c r="BG264" s="37">
        <v>4.72</v>
      </c>
      <c r="BH264" s="140">
        <v>15.5</v>
      </c>
      <c r="BI264" s="140">
        <v>15.2</v>
      </c>
      <c r="BJ264" s="37">
        <v>47.3</v>
      </c>
      <c r="BK264" s="37">
        <v>46.5</v>
      </c>
      <c r="BL264" s="140">
        <v>99.8</v>
      </c>
      <c r="BM264" s="140">
        <v>98.5</v>
      </c>
      <c r="BN264" s="37">
        <v>32.700000000000003</v>
      </c>
      <c r="BO264" s="37">
        <v>32.200000000000003</v>
      </c>
      <c r="BP264" s="140">
        <v>32.799999999999997</v>
      </c>
      <c r="BQ264" s="140">
        <v>32.700000000000003</v>
      </c>
      <c r="BR264" s="37">
        <v>374</v>
      </c>
      <c r="BS264" s="37">
        <v>364</v>
      </c>
      <c r="BT264" s="140">
        <v>12.4</v>
      </c>
      <c r="BU264" s="140">
        <v>12.2</v>
      </c>
      <c r="BV264" s="181">
        <v>0</v>
      </c>
      <c r="BW264" s="181">
        <v>0</v>
      </c>
      <c r="BX264" s="214">
        <v>5.73</v>
      </c>
      <c r="BY264" s="214">
        <v>8.02</v>
      </c>
      <c r="BZ264" s="37">
        <v>45.7</v>
      </c>
      <c r="CA264" s="37">
        <v>50.7</v>
      </c>
      <c r="CB264" s="140">
        <v>34.4</v>
      </c>
      <c r="CC264" s="140">
        <v>34.4</v>
      </c>
      <c r="CD264" s="37">
        <v>15.9</v>
      </c>
      <c r="CE264" s="37">
        <v>12.5</v>
      </c>
      <c r="CF264" s="140">
        <v>2.6</v>
      </c>
      <c r="CG264" s="140">
        <v>1.7</v>
      </c>
      <c r="CH264" s="37">
        <v>1.4</v>
      </c>
      <c r="CI264" s="37">
        <v>0.7</v>
      </c>
      <c r="CJ264" s="2" t="b">
        <f t="shared" si="261"/>
        <v>1</v>
      </c>
      <c r="CK264" s="24" t="b">
        <f t="shared" si="122"/>
        <v>0</v>
      </c>
      <c r="CL264" s="4">
        <v>78.84</v>
      </c>
      <c r="CM264" s="25">
        <v>86.4</v>
      </c>
      <c r="CN264" s="25">
        <v>184</v>
      </c>
      <c r="CO264" s="4">
        <v>50.17</v>
      </c>
      <c r="CP264" s="25">
        <v>48</v>
      </c>
      <c r="CQ264" s="25">
        <v>42.5</v>
      </c>
      <c r="CR264" s="26">
        <v>8.74</v>
      </c>
      <c r="CS264" s="62"/>
      <c r="CT264" s="62"/>
      <c r="CU264" s="62"/>
      <c r="CV264" s="62"/>
      <c r="CW264" s="62"/>
      <c r="CX264" s="62"/>
      <c r="CZ264" s="85"/>
      <c r="DA264" s="85"/>
      <c r="DB264" s="85"/>
    </row>
    <row r="265" spans="1:106" ht="15.75" customHeight="1">
      <c r="A265" s="190">
        <v>2017</v>
      </c>
      <c r="B265" s="471" t="s">
        <v>453</v>
      </c>
      <c r="C265" s="191" t="s">
        <v>176</v>
      </c>
      <c r="D265" s="111">
        <v>34</v>
      </c>
      <c r="E265" s="40">
        <v>0</v>
      </c>
      <c r="F265" s="140">
        <v>2</v>
      </c>
      <c r="G265" s="202" t="s">
        <v>97</v>
      </c>
      <c r="H265" s="35" t="s">
        <v>98</v>
      </c>
      <c r="I265" s="36" t="s">
        <v>99</v>
      </c>
      <c r="J265" s="35" t="s">
        <v>134</v>
      </c>
      <c r="K265" s="36">
        <v>37.5</v>
      </c>
      <c r="L265" s="18">
        <v>62.5</v>
      </c>
      <c r="M265" s="125">
        <v>819</v>
      </c>
      <c r="N265" s="125">
        <v>1233</v>
      </c>
      <c r="O265" s="127">
        <v>17</v>
      </c>
      <c r="P265" s="127">
        <v>18</v>
      </c>
      <c r="Q265" s="37">
        <v>0</v>
      </c>
      <c r="R265" s="37">
        <v>0</v>
      </c>
      <c r="S265" s="127">
        <v>523</v>
      </c>
      <c r="T265" s="127">
        <v>674</v>
      </c>
      <c r="U265" s="128">
        <v>58</v>
      </c>
      <c r="V265" s="128">
        <v>52</v>
      </c>
      <c r="W265" s="218">
        <v>4.4000000000000004</v>
      </c>
      <c r="X265" s="218">
        <v>4</v>
      </c>
      <c r="Y265" s="128">
        <v>59</v>
      </c>
      <c r="Z265" s="128">
        <v>47</v>
      </c>
      <c r="AA265" s="219">
        <v>63</v>
      </c>
      <c r="AB265" s="219">
        <v>50</v>
      </c>
      <c r="AC265" s="37">
        <v>0</v>
      </c>
      <c r="AD265" s="37">
        <v>0</v>
      </c>
      <c r="AE265" s="76">
        <v>101.3</v>
      </c>
      <c r="AF265" s="220" t="s">
        <v>187</v>
      </c>
      <c r="AG265" s="131">
        <v>48</v>
      </c>
      <c r="AH265" s="131">
        <v>55</v>
      </c>
      <c r="AI265" s="92">
        <v>1</v>
      </c>
      <c r="AJ265" s="92">
        <v>1.2</v>
      </c>
      <c r="AK265" s="92">
        <f t="shared" si="259"/>
        <v>0.19999999999999996</v>
      </c>
      <c r="AL265" s="126">
        <v>4.5999999999999996</v>
      </c>
      <c r="AM265" s="126">
        <v>5</v>
      </c>
      <c r="AN265" s="133">
        <v>7.8</v>
      </c>
      <c r="AO265" s="133">
        <v>7.9</v>
      </c>
      <c r="AP265" s="40">
        <v>0</v>
      </c>
      <c r="AQ265" s="40">
        <v>0</v>
      </c>
      <c r="AR265" s="126">
        <v>9.4</v>
      </c>
      <c r="AS265" s="126">
        <v>9.9</v>
      </c>
      <c r="AT265" s="126">
        <v>5.0999999999999996</v>
      </c>
      <c r="AU265" s="126">
        <v>4.5</v>
      </c>
      <c r="AV265" s="134">
        <v>96</v>
      </c>
      <c r="AW265" s="134">
        <v>101</v>
      </c>
      <c r="AX265" s="219">
        <v>142</v>
      </c>
      <c r="AY265" s="219">
        <v>149</v>
      </c>
      <c r="AZ265" s="37">
        <v>0</v>
      </c>
      <c r="BA265" s="37">
        <v>0</v>
      </c>
      <c r="BB265" s="40">
        <v>0</v>
      </c>
      <c r="BC265" s="40">
        <v>0</v>
      </c>
      <c r="BD265" s="23">
        <f t="shared" ref="BD265:BE265" si="269">1.86*(AX265+AT265)+1.15*(AV265/18)+(AG265/6)+14</f>
        <v>301.73933333333332</v>
      </c>
      <c r="BE265" s="23">
        <f t="shared" si="269"/>
        <v>315.12944444444446</v>
      </c>
      <c r="BF265" s="37">
        <v>5.34</v>
      </c>
      <c r="BG265" s="37">
        <v>5.14</v>
      </c>
      <c r="BH265" s="140">
        <v>16.2</v>
      </c>
      <c r="BI265" s="140">
        <v>15.7</v>
      </c>
      <c r="BJ265" s="37">
        <v>49.3</v>
      </c>
      <c r="BK265" s="37">
        <v>46.5</v>
      </c>
      <c r="BL265" s="140">
        <v>92.3</v>
      </c>
      <c r="BM265" s="140">
        <v>90.5</v>
      </c>
      <c r="BN265" s="37">
        <v>30.3</v>
      </c>
      <c r="BO265" s="37">
        <v>30.5</v>
      </c>
      <c r="BP265" s="140">
        <v>32.9</v>
      </c>
      <c r="BQ265" s="140">
        <v>33.799999999999997</v>
      </c>
      <c r="BR265" s="37">
        <v>273</v>
      </c>
      <c r="BS265" s="37">
        <v>267</v>
      </c>
      <c r="BT265" s="140">
        <v>14.1</v>
      </c>
      <c r="BU265" s="140">
        <v>13.6</v>
      </c>
      <c r="BV265" s="181">
        <v>0</v>
      </c>
      <c r="BW265" s="181">
        <v>0</v>
      </c>
      <c r="BX265" s="214">
        <v>8.14</v>
      </c>
      <c r="BY265" s="214">
        <v>10.54</v>
      </c>
      <c r="BZ265" s="37">
        <v>59.7</v>
      </c>
      <c r="CA265" s="37">
        <v>62.8</v>
      </c>
      <c r="CB265" s="140">
        <v>29.9</v>
      </c>
      <c r="CC265" s="111">
        <v>26.3</v>
      </c>
      <c r="CD265" s="37">
        <v>7.9</v>
      </c>
      <c r="CE265" s="37">
        <v>8.9</v>
      </c>
      <c r="CF265" s="140">
        <v>2</v>
      </c>
      <c r="CG265" s="111">
        <v>1.5</v>
      </c>
      <c r="CH265" s="37">
        <v>0.5</v>
      </c>
      <c r="CI265" s="37">
        <v>0.5</v>
      </c>
      <c r="CJ265" s="2" t="b">
        <f t="shared" si="261"/>
        <v>0</v>
      </c>
      <c r="CK265" s="24" t="b">
        <f t="shared" si="122"/>
        <v>1</v>
      </c>
      <c r="CL265" s="4">
        <v>73.48</v>
      </c>
      <c r="CM265" s="25">
        <v>88.5</v>
      </c>
      <c r="CN265" s="25">
        <v>187</v>
      </c>
      <c r="CO265" s="4">
        <v>49.59</v>
      </c>
      <c r="CP265" s="25">
        <v>59.5</v>
      </c>
      <c r="CQ265" s="25">
        <v>0</v>
      </c>
      <c r="CR265" s="26">
        <v>16.98</v>
      </c>
      <c r="CS265" s="62"/>
      <c r="CT265" s="62"/>
      <c r="CU265" s="62"/>
      <c r="CV265" s="62"/>
      <c r="CW265" s="62"/>
      <c r="CX265" s="62"/>
      <c r="CZ265" s="85"/>
      <c r="DA265" s="85"/>
      <c r="DB265" s="85"/>
    </row>
    <row r="266" spans="1:106" ht="15.75" customHeight="1">
      <c r="A266" s="190">
        <v>2017</v>
      </c>
      <c r="B266" s="471" t="s">
        <v>453</v>
      </c>
      <c r="C266" s="191" t="s">
        <v>177</v>
      </c>
      <c r="D266" s="111">
        <v>34</v>
      </c>
      <c r="E266" s="40">
        <v>80</v>
      </c>
      <c r="F266" s="140">
        <v>2</v>
      </c>
      <c r="G266" s="202" t="s">
        <v>171</v>
      </c>
      <c r="H266" s="35" t="s">
        <v>98</v>
      </c>
      <c r="I266" s="36" t="s">
        <v>103</v>
      </c>
      <c r="J266" s="35" t="s">
        <v>134</v>
      </c>
      <c r="K266" s="36">
        <v>37.5</v>
      </c>
      <c r="L266" s="18">
        <v>62.5</v>
      </c>
      <c r="M266" s="125">
        <v>994</v>
      </c>
      <c r="N266" s="125">
        <v>587</v>
      </c>
      <c r="O266" s="127">
        <v>31</v>
      </c>
      <c r="P266" s="127">
        <v>14</v>
      </c>
      <c r="Q266" s="37">
        <v>0</v>
      </c>
      <c r="R266" s="37">
        <v>0</v>
      </c>
      <c r="S266" s="127">
        <v>607</v>
      </c>
      <c r="T266" s="127">
        <v>501</v>
      </c>
      <c r="U266" s="128">
        <v>78</v>
      </c>
      <c r="V266" s="128">
        <v>28</v>
      </c>
      <c r="W266" s="218">
        <v>4.2</v>
      </c>
      <c r="X266" s="218">
        <v>3.3</v>
      </c>
      <c r="Y266" s="128">
        <v>52</v>
      </c>
      <c r="Z266" s="128">
        <v>35</v>
      </c>
      <c r="AA266" s="219">
        <v>28</v>
      </c>
      <c r="AB266" s="219">
        <v>20</v>
      </c>
      <c r="AC266" s="37">
        <v>0</v>
      </c>
      <c r="AD266" s="37">
        <v>0</v>
      </c>
      <c r="AE266" s="76">
        <v>81.400000000000006</v>
      </c>
      <c r="AF266" s="220" t="s">
        <v>194</v>
      </c>
      <c r="AG266" s="131">
        <v>39</v>
      </c>
      <c r="AH266" s="131">
        <v>34</v>
      </c>
      <c r="AI266" s="92">
        <v>1.2</v>
      </c>
      <c r="AJ266" s="92">
        <v>1</v>
      </c>
      <c r="AK266" s="9">
        <f t="shared" si="259"/>
        <v>0</v>
      </c>
      <c r="AL266" s="126">
        <v>5</v>
      </c>
      <c r="AM266" s="126">
        <v>4</v>
      </c>
      <c r="AN266" s="133">
        <v>7.3</v>
      </c>
      <c r="AO266" s="133">
        <v>5.6</v>
      </c>
      <c r="AP266" s="40">
        <v>0</v>
      </c>
      <c r="AQ266" s="40">
        <v>0</v>
      </c>
      <c r="AR266" s="126">
        <v>9.5</v>
      </c>
      <c r="AS266" s="126">
        <v>7.6</v>
      </c>
      <c r="AT266" s="126">
        <v>4.8</v>
      </c>
      <c r="AU266" s="126">
        <v>3.9</v>
      </c>
      <c r="AV266" s="134">
        <v>94</v>
      </c>
      <c r="AW266" s="134">
        <v>69</v>
      </c>
      <c r="AX266" s="219">
        <v>141</v>
      </c>
      <c r="AY266" s="219">
        <v>120</v>
      </c>
      <c r="AZ266" s="37">
        <v>0</v>
      </c>
      <c r="BA266" s="37">
        <v>0</v>
      </c>
      <c r="BB266" s="40">
        <v>0</v>
      </c>
      <c r="BC266" s="40">
        <v>0</v>
      </c>
      <c r="BD266" s="23">
        <f t="shared" ref="BD266:BE266" si="270">1.86*(AX266+AT266)+1.15*(AV266/18)+(AG266/6)+14</f>
        <v>297.69355555555558</v>
      </c>
      <c r="BE266" s="23">
        <f t="shared" si="270"/>
        <v>254.52900000000002</v>
      </c>
      <c r="BF266" s="37">
        <v>5.13</v>
      </c>
      <c r="BG266" s="37">
        <v>5.86</v>
      </c>
      <c r="BH266" s="140">
        <v>14.1</v>
      </c>
      <c r="BI266" s="140">
        <v>16.399999999999999</v>
      </c>
      <c r="BJ266" s="37">
        <v>43.4</v>
      </c>
      <c r="BK266" s="37">
        <v>48.9</v>
      </c>
      <c r="BL266" s="140">
        <v>84.6</v>
      </c>
      <c r="BM266" s="140">
        <v>83.4</v>
      </c>
      <c r="BN266" s="37">
        <v>27.5</v>
      </c>
      <c r="BO266" s="37">
        <v>28</v>
      </c>
      <c r="BP266" s="140">
        <v>32.5</v>
      </c>
      <c r="BQ266" s="140">
        <v>33.5</v>
      </c>
      <c r="BR266" s="37">
        <v>165</v>
      </c>
      <c r="BS266" s="37">
        <v>190</v>
      </c>
      <c r="BT266" s="140">
        <v>13.4</v>
      </c>
      <c r="BU266" s="140">
        <v>13.1</v>
      </c>
      <c r="BV266" s="181">
        <v>0</v>
      </c>
      <c r="BW266" s="181">
        <v>0</v>
      </c>
      <c r="BX266" s="214">
        <v>5.93</v>
      </c>
      <c r="BY266" s="214">
        <v>7.17</v>
      </c>
      <c r="BZ266" s="37">
        <v>41.7</v>
      </c>
      <c r="CA266" s="37">
        <v>50.8</v>
      </c>
      <c r="CB266" s="140">
        <v>43.7</v>
      </c>
      <c r="CC266" s="140">
        <v>37.799999999999997</v>
      </c>
      <c r="CD266" s="37">
        <v>13.8</v>
      </c>
      <c r="CE266" s="37">
        <v>10.6</v>
      </c>
      <c r="CF266" s="140">
        <v>0.5</v>
      </c>
      <c r="CG266" s="140">
        <v>0.7</v>
      </c>
      <c r="CH266" s="37">
        <v>0.3</v>
      </c>
      <c r="CI266" s="37">
        <v>0.1</v>
      </c>
      <c r="CJ266" s="2" t="b">
        <f t="shared" si="261"/>
        <v>0</v>
      </c>
      <c r="CK266" s="24" t="b">
        <f t="shared" si="122"/>
        <v>0</v>
      </c>
      <c r="CL266" s="4">
        <v>71.67</v>
      </c>
      <c r="CM266" s="25">
        <v>78.599999999999994</v>
      </c>
      <c r="CN266" s="25">
        <v>172</v>
      </c>
      <c r="CO266" s="4">
        <v>51.33</v>
      </c>
      <c r="CP266" s="25">
        <v>48</v>
      </c>
      <c r="CQ266" s="25">
        <v>49</v>
      </c>
      <c r="CR266" s="26">
        <v>8.81</v>
      </c>
      <c r="CS266" s="62"/>
      <c r="CT266" s="62"/>
      <c r="CU266" s="62"/>
      <c r="CV266" s="62"/>
      <c r="CW266" s="62"/>
      <c r="CX266" s="62"/>
      <c r="CZ266" s="85"/>
      <c r="DA266" s="85"/>
      <c r="DB266" s="85"/>
    </row>
    <row r="267" spans="1:106" ht="15.75" customHeight="1">
      <c r="A267" s="190">
        <v>2017</v>
      </c>
      <c r="B267" s="471" t="s">
        <v>453</v>
      </c>
      <c r="C267" s="191" t="s">
        <v>178</v>
      </c>
      <c r="D267" s="111">
        <v>34</v>
      </c>
      <c r="E267" s="40">
        <v>87</v>
      </c>
      <c r="F267" s="140">
        <v>2</v>
      </c>
      <c r="G267" s="202" t="s">
        <v>97</v>
      </c>
      <c r="H267" s="35" t="s">
        <v>107</v>
      </c>
      <c r="I267" s="36" t="s">
        <v>99</v>
      </c>
      <c r="J267" s="35" t="s">
        <v>132</v>
      </c>
      <c r="K267" s="36">
        <v>37.5</v>
      </c>
      <c r="L267" s="18">
        <v>62.5</v>
      </c>
      <c r="M267" s="125">
        <v>1515</v>
      </c>
      <c r="N267" s="125">
        <v>1344</v>
      </c>
      <c r="O267" s="127">
        <v>34</v>
      </c>
      <c r="P267" s="127">
        <v>19</v>
      </c>
      <c r="Q267" s="37">
        <v>0</v>
      </c>
      <c r="R267" s="37">
        <v>0</v>
      </c>
      <c r="S267" s="127">
        <v>670</v>
      </c>
      <c r="T267" s="127">
        <v>644</v>
      </c>
      <c r="U267" s="128">
        <v>77</v>
      </c>
      <c r="V267" s="128">
        <v>60</v>
      </c>
      <c r="W267" s="218">
        <v>4.4000000000000004</v>
      </c>
      <c r="X267" s="218">
        <v>4.8</v>
      </c>
      <c r="Y267" s="128">
        <v>58</v>
      </c>
      <c r="Z267" s="128">
        <v>35</v>
      </c>
      <c r="AA267" s="219">
        <v>32</v>
      </c>
      <c r="AB267" s="219">
        <v>22</v>
      </c>
      <c r="AC267" s="37">
        <v>0</v>
      </c>
      <c r="AD267" s="37">
        <v>0</v>
      </c>
      <c r="AE267" s="76">
        <v>114.9</v>
      </c>
      <c r="AF267" s="220" t="s">
        <v>194</v>
      </c>
      <c r="AG267" s="131">
        <v>30</v>
      </c>
      <c r="AH267" s="131">
        <v>34</v>
      </c>
      <c r="AI267" s="92">
        <v>0.9</v>
      </c>
      <c r="AJ267" s="92">
        <v>1</v>
      </c>
      <c r="AK267" s="92">
        <f t="shared" si="259"/>
        <v>9.9999999999999978E-2</v>
      </c>
      <c r="AL267" s="126">
        <v>5</v>
      </c>
      <c r="AM267" s="126">
        <v>4.9000000000000004</v>
      </c>
      <c r="AN267" s="133">
        <v>7.4</v>
      </c>
      <c r="AO267" s="133">
        <v>7.6</v>
      </c>
      <c r="AP267" s="40">
        <v>0</v>
      </c>
      <c r="AQ267" s="40">
        <v>0</v>
      </c>
      <c r="AR267" s="126">
        <v>9.6</v>
      </c>
      <c r="AS267" s="126">
        <v>10.1</v>
      </c>
      <c r="AT267" s="126">
        <v>5</v>
      </c>
      <c r="AU267" s="126">
        <v>5.3</v>
      </c>
      <c r="AV267" s="134">
        <v>94</v>
      </c>
      <c r="AW267" s="134">
        <v>89</v>
      </c>
      <c r="AX267" s="219">
        <v>145</v>
      </c>
      <c r="AY267" s="219">
        <v>146</v>
      </c>
      <c r="AZ267" s="37">
        <v>0</v>
      </c>
      <c r="BA267" s="37">
        <v>0</v>
      </c>
      <c r="BB267" s="40">
        <v>0</v>
      </c>
      <c r="BC267" s="40">
        <v>0</v>
      </c>
      <c r="BD267" s="23">
        <f t="shared" ref="BD267:BE267" si="271">1.86*(AX267+AT267)+1.15*(AV267/18)+(AG267/6)+14</f>
        <v>304.00555555555553</v>
      </c>
      <c r="BE267" s="23">
        <f t="shared" si="271"/>
        <v>306.77077777777788</v>
      </c>
      <c r="BF267" s="37">
        <v>5.36</v>
      </c>
      <c r="BG267" s="37">
        <v>5.01</v>
      </c>
      <c r="BH267" s="140">
        <v>14.6</v>
      </c>
      <c r="BI267" s="140">
        <v>13.7</v>
      </c>
      <c r="BJ267" s="37">
        <v>44.9</v>
      </c>
      <c r="BK267" s="37">
        <v>42</v>
      </c>
      <c r="BL267" s="140">
        <v>83.8</v>
      </c>
      <c r="BM267" s="140">
        <v>83.8</v>
      </c>
      <c r="BN267" s="37">
        <v>27.2</v>
      </c>
      <c r="BO267" s="37">
        <v>27.3</v>
      </c>
      <c r="BP267" s="140">
        <v>32.5</v>
      </c>
      <c r="BQ267" s="140">
        <v>32.6</v>
      </c>
      <c r="BR267" s="37">
        <v>259</v>
      </c>
      <c r="BS267" s="37">
        <v>245</v>
      </c>
      <c r="BT267" s="140">
        <v>13.2</v>
      </c>
      <c r="BU267" s="140">
        <v>12.8</v>
      </c>
      <c r="BV267" s="181">
        <v>0</v>
      </c>
      <c r="BW267" s="181">
        <v>0</v>
      </c>
      <c r="BX267" s="214">
        <v>9.49</v>
      </c>
      <c r="BY267" s="214">
        <v>8.4600000000000009</v>
      </c>
      <c r="BZ267" s="37">
        <v>57.7</v>
      </c>
      <c r="CA267" s="37">
        <v>56.9</v>
      </c>
      <c r="CB267" s="140">
        <v>31</v>
      </c>
      <c r="CC267" s="140">
        <v>31.6</v>
      </c>
      <c r="CD267" s="37">
        <v>8.6</v>
      </c>
      <c r="CE267" s="37">
        <v>8.5</v>
      </c>
      <c r="CF267" s="140">
        <v>2.2000000000000002</v>
      </c>
      <c r="CG267" s="140">
        <v>2.4</v>
      </c>
      <c r="CH267" s="37">
        <v>0.5</v>
      </c>
      <c r="CI267" s="37">
        <v>0.6</v>
      </c>
      <c r="CJ267" s="2" t="b">
        <f t="shared" si="261"/>
        <v>0</v>
      </c>
      <c r="CK267" s="24" t="b">
        <f t="shared" si="122"/>
        <v>1</v>
      </c>
      <c r="CL267" s="4">
        <v>75.63</v>
      </c>
      <c r="CM267" s="25">
        <v>88.4</v>
      </c>
      <c r="CN267" s="25">
        <v>179</v>
      </c>
      <c r="CO267" s="4">
        <v>47.54</v>
      </c>
      <c r="CP267" s="25">
        <v>51.5</v>
      </c>
      <c r="CQ267" s="25">
        <v>50.5</v>
      </c>
      <c r="CR267" s="26">
        <v>14.45</v>
      </c>
      <c r="CS267" s="62"/>
      <c r="CT267" s="62"/>
      <c r="CU267" s="62"/>
      <c r="CV267" s="62"/>
      <c r="CW267" s="62"/>
      <c r="CX267" s="62"/>
      <c r="CZ267" s="85"/>
      <c r="DA267" s="85"/>
      <c r="DB267" s="85"/>
    </row>
    <row r="268" spans="1:106" ht="15.75" customHeight="1">
      <c r="A268" s="190">
        <v>2017</v>
      </c>
      <c r="B268" s="471" t="s">
        <v>453</v>
      </c>
      <c r="C268" s="191" t="s">
        <v>180</v>
      </c>
      <c r="D268" s="111">
        <v>32</v>
      </c>
      <c r="E268" s="40">
        <v>83</v>
      </c>
      <c r="F268" s="140">
        <v>2</v>
      </c>
      <c r="G268" s="202" t="s">
        <v>102</v>
      </c>
      <c r="H268" s="35" t="s">
        <v>107</v>
      </c>
      <c r="I268" s="36" t="s">
        <v>99</v>
      </c>
      <c r="J268" s="35" t="s">
        <v>134</v>
      </c>
      <c r="K268" s="36">
        <v>50</v>
      </c>
      <c r="L268" s="35">
        <v>50</v>
      </c>
      <c r="M268" s="125">
        <v>4687</v>
      </c>
      <c r="N268" s="125">
        <v>1451</v>
      </c>
      <c r="O268" s="127">
        <v>47</v>
      </c>
      <c r="P268" s="127">
        <v>15</v>
      </c>
      <c r="Q268" s="37">
        <v>0</v>
      </c>
      <c r="R268" s="37">
        <v>0</v>
      </c>
      <c r="S268" s="127">
        <v>743</v>
      </c>
      <c r="T268" s="127">
        <v>591</v>
      </c>
      <c r="U268" s="128">
        <v>90</v>
      </c>
      <c r="V268" s="128">
        <v>34</v>
      </c>
      <c r="W268" s="218">
        <v>4.2</v>
      </c>
      <c r="X268" s="218">
        <v>3.4</v>
      </c>
      <c r="Y268" s="128">
        <v>52</v>
      </c>
      <c r="Z268" s="128">
        <v>34</v>
      </c>
      <c r="AA268" s="219">
        <v>17</v>
      </c>
      <c r="AB268" s="219">
        <v>10</v>
      </c>
      <c r="AC268" s="37">
        <v>0</v>
      </c>
      <c r="AD268" s="37">
        <v>0</v>
      </c>
      <c r="AE268" s="76">
        <v>116.4</v>
      </c>
      <c r="AF268" s="76">
        <v>102.6</v>
      </c>
      <c r="AG268" s="131">
        <v>44</v>
      </c>
      <c r="AH268" s="131">
        <v>41</v>
      </c>
      <c r="AI268" s="92">
        <v>0.9</v>
      </c>
      <c r="AJ268" s="92">
        <v>1</v>
      </c>
      <c r="AK268" s="92">
        <f t="shared" si="259"/>
        <v>9.9999999999999978E-2</v>
      </c>
      <c r="AL268" s="126">
        <v>4.7</v>
      </c>
      <c r="AM268" s="126">
        <v>4.3</v>
      </c>
      <c r="AN268" s="133">
        <v>7.3</v>
      </c>
      <c r="AO268" s="133">
        <v>5.7</v>
      </c>
      <c r="AP268" s="40">
        <v>0</v>
      </c>
      <c r="AQ268" s="40">
        <v>0</v>
      </c>
      <c r="AR268" s="126">
        <v>9.1</v>
      </c>
      <c r="AS268" s="126">
        <v>8</v>
      </c>
      <c r="AT268" s="126">
        <v>4.7</v>
      </c>
      <c r="AU268" s="126">
        <v>4.0999999999999996</v>
      </c>
      <c r="AV268" s="134">
        <v>85</v>
      </c>
      <c r="AW268" s="134">
        <v>68</v>
      </c>
      <c r="AX268" s="219">
        <v>140</v>
      </c>
      <c r="AY268" s="219">
        <v>129</v>
      </c>
      <c r="AZ268" s="37">
        <v>0</v>
      </c>
      <c r="BA268" s="37">
        <v>0</v>
      </c>
      <c r="BB268" s="40">
        <v>0</v>
      </c>
      <c r="BC268" s="40">
        <v>0</v>
      </c>
      <c r="BD268" s="23">
        <f t="shared" ref="BD268:BE268" si="272">1.86*(AX268+AT268)+1.15*(AV268/18)+(AG268/6)+14</f>
        <v>295.90588888888885</v>
      </c>
      <c r="BE268" s="23">
        <f t="shared" si="272"/>
        <v>272.74377777777778</v>
      </c>
      <c r="BF268" s="37">
        <v>4.45</v>
      </c>
      <c r="BG268" s="37">
        <v>4.28</v>
      </c>
      <c r="BH268" s="140">
        <v>13.3</v>
      </c>
      <c r="BI268" s="140">
        <v>12.9</v>
      </c>
      <c r="BJ268" s="37">
        <v>40.200000000000003</v>
      </c>
      <c r="BK268" s="37">
        <v>38.5</v>
      </c>
      <c r="BL268" s="140">
        <v>90.3</v>
      </c>
      <c r="BM268" s="140">
        <v>90</v>
      </c>
      <c r="BN268" s="37">
        <v>29.9</v>
      </c>
      <c r="BO268" s="37">
        <v>30.1</v>
      </c>
      <c r="BP268" s="140">
        <v>33.1</v>
      </c>
      <c r="BQ268" s="140">
        <v>33.5</v>
      </c>
      <c r="BR268" s="37">
        <v>290</v>
      </c>
      <c r="BS268" s="37">
        <v>325</v>
      </c>
      <c r="BT268" s="140">
        <v>12.9</v>
      </c>
      <c r="BU268" s="140">
        <v>12.5</v>
      </c>
      <c r="BV268" s="181">
        <v>0</v>
      </c>
      <c r="BW268" s="181">
        <v>0</v>
      </c>
      <c r="BX268" s="214">
        <v>5.68</v>
      </c>
      <c r="BY268" s="214">
        <v>6.46</v>
      </c>
      <c r="BZ268" s="37">
        <v>44.9</v>
      </c>
      <c r="CA268" s="37">
        <v>47.5</v>
      </c>
      <c r="CB268" s="140">
        <v>26.2</v>
      </c>
      <c r="CC268" s="140">
        <v>27.6</v>
      </c>
      <c r="CD268" s="37">
        <v>8.5</v>
      </c>
      <c r="CE268" s="37">
        <v>10.199999999999999</v>
      </c>
      <c r="CF268" s="140">
        <v>20.2</v>
      </c>
      <c r="CG268" s="140">
        <v>14.4</v>
      </c>
      <c r="CH268" s="37">
        <v>0.2</v>
      </c>
      <c r="CI268" s="37">
        <v>0.3</v>
      </c>
      <c r="CJ268" s="2" t="b">
        <f t="shared" si="261"/>
        <v>0</v>
      </c>
      <c r="CK268" s="24" t="b">
        <f t="shared" si="122"/>
        <v>1</v>
      </c>
      <c r="CL268" s="4">
        <v>71.69</v>
      </c>
      <c r="CM268" s="25">
        <v>79.2</v>
      </c>
      <c r="CN268" s="25">
        <v>172.6</v>
      </c>
      <c r="CO268" s="4">
        <v>51.6</v>
      </c>
      <c r="CP268" s="25">
        <v>60</v>
      </c>
      <c r="CQ268" s="25">
        <v>54</v>
      </c>
      <c r="CR268" s="26">
        <v>9.49</v>
      </c>
      <c r="CS268" s="62"/>
      <c r="CT268" s="62"/>
      <c r="CU268" s="62"/>
      <c r="CV268" s="62"/>
      <c r="CW268" s="62"/>
      <c r="CX268" s="62"/>
      <c r="CZ268" s="85"/>
      <c r="DA268" s="85"/>
      <c r="DB268" s="85"/>
    </row>
    <row r="269" spans="1:106" ht="15.75" customHeight="1">
      <c r="A269" s="190">
        <v>2017</v>
      </c>
      <c r="B269" s="471" t="s">
        <v>453</v>
      </c>
      <c r="C269" s="191" t="s">
        <v>181</v>
      </c>
      <c r="D269" s="111">
        <v>31</v>
      </c>
      <c r="E269" s="40">
        <v>85</v>
      </c>
      <c r="F269" s="140">
        <v>2</v>
      </c>
      <c r="G269" s="202" t="s">
        <v>97</v>
      </c>
      <c r="H269" s="35" t="s">
        <v>98</v>
      </c>
      <c r="I269" s="36" t="s">
        <v>111</v>
      </c>
      <c r="J269" s="35" t="s">
        <v>134</v>
      </c>
      <c r="K269" s="36">
        <v>50</v>
      </c>
      <c r="L269" s="35">
        <v>50</v>
      </c>
      <c r="M269" s="125">
        <v>378</v>
      </c>
      <c r="N269" s="125">
        <v>592</v>
      </c>
      <c r="O269" s="127">
        <v>17</v>
      </c>
      <c r="P269" s="127">
        <v>21</v>
      </c>
      <c r="Q269" s="37">
        <v>0</v>
      </c>
      <c r="R269" s="37">
        <v>0</v>
      </c>
      <c r="S269" s="127">
        <v>426</v>
      </c>
      <c r="T269" s="127">
        <v>484</v>
      </c>
      <c r="U269" s="128">
        <v>36</v>
      </c>
      <c r="V269" s="128">
        <v>44</v>
      </c>
      <c r="W269" s="218">
        <v>4.3</v>
      </c>
      <c r="X269" s="218">
        <v>5</v>
      </c>
      <c r="Y269" s="128">
        <v>42</v>
      </c>
      <c r="Z269" s="128">
        <v>44</v>
      </c>
      <c r="AA269" s="219">
        <v>17</v>
      </c>
      <c r="AB269" s="219">
        <v>16</v>
      </c>
      <c r="AC269" s="37">
        <v>0</v>
      </c>
      <c r="AD269" s="37">
        <v>0</v>
      </c>
      <c r="AE269" s="76">
        <v>103.2</v>
      </c>
      <c r="AF269" s="76">
        <v>82.9</v>
      </c>
      <c r="AG269" s="131">
        <v>39</v>
      </c>
      <c r="AH269" s="131">
        <v>53</v>
      </c>
      <c r="AI269" s="92">
        <v>1</v>
      </c>
      <c r="AJ269" s="92">
        <v>1.2</v>
      </c>
      <c r="AK269" s="92">
        <f t="shared" si="259"/>
        <v>0.19999999999999996</v>
      </c>
      <c r="AL269" s="126">
        <v>5.3</v>
      </c>
      <c r="AM269" s="126">
        <v>5.7</v>
      </c>
      <c r="AN269" s="133">
        <v>7.2</v>
      </c>
      <c r="AO269" s="133">
        <v>8</v>
      </c>
      <c r="AP269" s="40">
        <v>0</v>
      </c>
      <c r="AQ269" s="40">
        <v>0</v>
      </c>
      <c r="AR269" s="126">
        <v>9.4</v>
      </c>
      <c r="AS269" s="126">
        <v>11.2</v>
      </c>
      <c r="AT269" s="126">
        <v>6.2</v>
      </c>
      <c r="AU269" s="126">
        <v>5.3</v>
      </c>
      <c r="AV269" s="134">
        <v>92</v>
      </c>
      <c r="AW269" s="134">
        <v>95</v>
      </c>
      <c r="AX269" s="219">
        <v>142</v>
      </c>
      <c r="AY269" s="219">
        <v>154</v>
      </c>
      <c r="AZ269" s="37">
        <v>0</v>
      </c>
      <c r="BA269" s="37">
        <v>0</v>
      </c>
      <c r="BB269" s="40">
        <v>0</v>
      </c>
      <c r="BC269" s="40">
        <v>0</v>
      </c>
      <c r="BD269" s="23">
        <f t="shared" ref="BD269:BE269" si="273">1.86*(AX269+AT269)+1.15*(AV269/18)+(AG269/6)+14</f>
        <v>302.02977777777778</v>
      </c>
      <c r="BE269" s="23">
        <f t="shared" si="273"/>
        <v>325.20077777777783</v>
      </c>
      <c r="BF269" s="37">
        <v>5.15</v>
      </c>
      <c r="BG269" s="37">
        <v>4.99</v>
      </c>
      <c r="BH269" s="140">
        <v>14.2</v>
      </c>
      <c r="BI269" s="140">
        <v>13.9</v>
      </c>
      <c r="BJ269" s="37">
        <v>41.4</v>
      </c>
      <c r="BK269" s="37">
        <v>40</v>
      </c>
      <c r="BL269" s="140">
        <v>80.400000000000006</v>
      </c>
      <c r="BM269" s="140">
        <v>80.2</v>
      </c>
      <c r="BN269" s="37">
        <v>27.6</v>
      </c>
      <c r="BO269" s="37">
        <v>27.9</v>
      </c>
      <c r="BP269" s="140">
        <v>34.299999999999997</v>
      </c>
      <c r="BQ269" s="140">
        <v>34.799999999999997</v>
      </c>
      <c r="BR269" s="37">
        <v>301</v>
      </c>
      <c r="BS269" s="37">
        <v>295</v>
      </c>
      <c r="BT269" s="140">
        <v>12.6</v>
      </c>
      <c r="BU269" s="140">
        <v>12.7</v>
      </c>
      <c r="BV269" s="181">
        <v>0</v>
      </c>
      <c r="BW269" s="181">
        <v>0</v>
      </c>
      <c r="BX269" s="214">
        <v>7.68</v>
      </c>
      <c r="BY269" s="214">
        <v>9.26</v>
      </c>
      <c r="BZ269" s="37">
        <v>47.6</v>
      </c>
      <c r="CA269" s="37">
        <v>51.5</v>
      </c>
      <c r="CB269" s="140">
        <v>37.1</v>
      </c>
      <c r="CC269" s="140">
        <v>32.299999999999997</v>
      </c>
      <c r="CD269" s="37">
        <v>11.1</v>
      </c>
      <c r="CE269" s="37">
        <v>12.3</v>
      </c>
      <c r="CF269" s="140">
        <v>3.5</v>
      </c>
      <c r="CG269" s="140">
        <v>3.3</v>
      </c>
      <c r="CH269" s="37">
        <v>0.7</v>
      </c>
      <c r="CI269" s="37">
        <v>0.6</v>
      </c>
      <c r="CJ269" s="2" t="b">
        <f t="shared" si="261"/>
        <v>0</v>
      </c>
      <c r="CK269" s="24" t="b">
        <f t="shared" si="122"/>
        <v>0</v>
      </c>
      <c r="CL269" s="4">
        <v>76.33</v>
      </c>
      <c r="CM269" s="25">
        <v>85</v>
      </c>
      <c r="CN269" s="25">
        <v>181</v>
      </c>
      <c r="CO269" s="4">
        <v>50.68</v>
      </c>
      <c r="CP269" s="25">
        <v>52</v>
      </c>
      <c r="CQ269" s="25">
        <v>55</v>
      </c>
      <c r="CR269" s="26">
        <v>10.199999999999999</v>
      </c>
      <c r="CS269" s="62"/>
      <c r="CT269" s="62"/>
      <c r="CU269" s="62"/>
      <c r="CV269" s="62"/>
      <c r="CW269" s="62"/>
      <c r="CX269" s="62"/>
      <c r="CZ269" s="85"/>
      <c r="DA269" s="85"/>
      <c r="DB269" s="85"/>
    </row>
    <row r="270" spans="1:106" ht="15.75" customHeight="1">
      <c r="A270" s="190">
        <v>2017</v>
      </c>
      <c r="B270" s="471" t="s">
        <v>453</v>
      </c>
      <c r="C270" s="191" t="s">
        <v>182</v>
      </c>
      <c r="D270" s="111">
        <v>31</v>
      </c>
      <c r="E270" s="40">
        <v>81</v>
      </c>
      <c r="F270" s="140">
        <v>2</v>
      </c>
      <c r="G270" s="34" t="s">
        <v>102</v>
      </c>
      <c r="H270" s="35" t="s">
        <v>98</v>
      </c>
      <c r="I270" s="36" t="s">
        <v>111</v>
      </c>
      <c r="J270" s="35" t="s">
        <v>161</v>
      </c>
      <c r="K270" s="19">
        <v>62.5</v>
      </c>
      <c r="L270" s="35">
        <v>37.5</v>
      </c>
      <c r="M270" s="125">
        <v>1142</v>
      </c>
      <c r="N270" s="125">
        <v>949</v>
      </c>
      <c r="O270" s="127">
        <v>27</v>
      </c>
      <c r="P270" s="127">
        <v>24</v>
      </c>
      <c r="Q270" s="37">
        <v>0</v>
      </c>
      <c r="R270" s="37">
        <v>0</v>
      </c>
      <c r="S270" s="127">
        <v>608</v>
      </c>
      <c r="T270" s="127">
        <v>692</v>
      </c>
      <c r="U270" s="128">
        <v>56</v>
      </c>
      <c r="V270" s="128">
        <v>36</v>
      </c>
      <c r="W270" s="218">
        <v>4.5</v>
      </c>
      <c r="X270" s="218">
        <v>4.7</v>
      </c>
      <c r="Y270" s="128">
        <v>59</v>
      </c>
      <c r="Z270" s="128">
        <v>36</v>
      </c>
      <c r="AA270" s="219">
        <v>23</v>
      </c>
      <c r="AB270" s="219">
        <v>16</v>
      </c>
      <c r="AC270" s="37">
        <v>0</v>
      </c>
      <c r="AD270" s="37">
        <v>0</v>
      </c>
      <c r="AE270" s="76">
        <v>117.1</v>
      </c>
      <c r="AF270" s="76">
        <v>92</v>
      </c>
      <c r="AG270" s="131">
        <v>45</v>
      </c>
      <c r="AH270" s="131">
        <v>50</v>
      </c>
      <c r="AI270" s="92">
        <v>0.9</v>
      </c>
      <c r="AJ270" s="92">
        <v>1.1000000000000001</v>
      </c>
      <c r="AK270" s="92">
        <f t="shared" si="259"/>
        <v>0.20000000000000007</v>
      </c>
      <c r="AL270" s="126">
        <v>4.4000000000000004</v>
      </c>
      <c r="AM270" s="126">
        <v>4.5</v>
      </c>
      <c r="AN270" s="133">
        <v>7.6</v>
      </c>
      <c r="AO270" s="133">
        <v>7.2</v>
      </c>
      <c r="AP270" s="40">
        <v>0</v>
      </c>
      <c r="AQ270" s="40">
        <v>0</v>
      </c>
      <c r="AR270" s="126">
        <v>9.1</v>
      </c>
      <c r="AS270" s="126">
        <v>9.4</v>
      </c>
      <c r="AT270" s="126">
        <v>4.7</v>
      </c>
      <c r="AU270" s="126">
        <v>4.2</v>
      </c>
      <c r="AV270" s="134">
        <v>87</v>
      </c>
      <c r="AW270" s="134">
        <v>88</v>
      </c>
      <c r="AX270" s="219">
        <v>141</v>
      </c>
      <c r="AY270" s="219">
        <v>141</v>
      </c>
      <c r="AZ270" s="37">
        <v>0</v>
      </c>
      <c r="BA270" s="37">
        <v>0</v>
      </c>
      <c r="BB270" s="40">
        <v>0</v>
      </c>
      <c r="BC270" s="40">
        <v>0</v>
      </c>
      <c r="BD270" s="23">
        <f t="shared" ref="BD270:BE270" si="274">1.86*(AX270+AT270)+1.15*(AV270/18)+(AG270/6)+14</f>
        <v>298.06033333333335</v>
      </c>
      <c r="BE270" s="23">
        <f t="shared" si="274"/>
        <v>298.02755555555552</v>
      </c>
      <c r="BF270" s="37">
        <v>4.97</v>
      </c>
      <c r="BG270" s="37">
        <v>4.8600000000000003</v>
      </c>
      <c r="BH270" s="140">
        <v>14.8</v>
      </c>
      <c r="BI270" s="140">
        <v>14.6</v>
      </c>
      <c r="BJ270" s="37">
        <v>44.2</v>
      </c>
      <c r="BK270" s="37">
        <v>42.7</v>
      </c>
      <c r="BL270" s="140">
        <v>88.9</v>
      </c>
      <c r="BM270" s="140">
        <v>87.9</v>
      </c>
      <c r="BN270" s="37">
        <v>29.8</v>
      </c>
      <c r="BO270" s="37">
        <v>30</v>
      </c>
      <c r="BP270" s="140">
        <v>33.5</v>
      </c>
      <c r="BQ270" s="140">
        <v>34.200000000000003</v>
      </c>
      <c r="BR270" s="37">
        <v>175</v>
      </c>
      <c r="BS270" s="37">
        <v>204</v>
      </c>
      <c r="BT270" s="140">
        <v>12.4</v>
      </c>
      <c r="BU270" s="140">
        <v>12.1</v>
      </c>
      <c r="BV270" s="181">
        <v>0</v>
      </c>
      <c r="BW270" s="181">
        <v>0</v>
      </c>
      <c r="BX270" s="214">
        <v>7.28</v>
      </c>
      <c r="BY270" s="214">
        <v>8.34</v>
      </c>
      <c r="BZ270" s="37">
        <v>57</v>
      </c>
      <c r="CA270" s="37">
        <v>56.8</v>
      </c>
      <c r="CB270" s="140">
        <v>33.200000000000003</v>
      </c>
      <c r="CC270" s="140">
        <v>29.9</v>
      </c>
      <c r="CD270" s="37">
        <v>8.5</v>
      </c>
      <c r="CE270" s="37">
        <v>12.2</v>
      </c>
      <c r="CF270" s="140">
        <v>1.2</v>
      </c>
      <c r="CG270" s="140">
        <v>1</v>
      </c>
      <c r="CH270" s="37">
        <v>0.1</v>
      </c>
      <c r="CI270" s="37">
        <v>0.1</v>
      </c>
      <c r="CJ270" s="2" t="b">
        <f t="shared" si="261"/>
        <v>0</v>
      </c>
      <c r="CK270" s="24" t="b">
        <f t="shared" si="122"/>
        <v>1</v>
      </c>
      <c r="CL270" s="4">
        <v>71.28</v>
      </c>
      <c r="CM270" s="25">
        <v>80.099999999999994</v>
      </c>
      <c r="CN270" s="25">
        <v>184</v>
      </c>
      <c r="CO270" s="4">
        <v>51.35</v>
      </c>
      <c r="CP270" s="25">
        <v>57</v>
      </c>
      <c r="CQ270" s="25">
        <v>55</v>
      </c>
      <c r="CR270" s="26">
        <v>11.01</v>
      </c>
      <c r="CS270" s="62"/>
      <c r="CT270" s="62"/>
      <c r="CU270" s="62"/>
      <c r="CV270" s="62"/>
      <c r="CW270" s="62"/>
      <c r="CX270" s="62"/>
      <c r="CZ270" s="85"/>
      <c r="DA270" s="85"/>
      <c r="DB270" s="85"/>
    </row>
    <row r="271" spans="1:106" ht="15.75" customHeight="1">
      <c r="A271" s="190">
        <v>2017</v>
      </c>
      <c r="B271" s="471" t="s">
        <v>453</v>
      </c>
      <c r="C271" s="191" t="s">
        <v>158</v>
      </c>
      <c r="D271" s="111">
        <v>30</v>
      </c>
      <c r="E271" s="40">
        <v>72</v>
      </c>
      <c r="F271" s="140">
        <v>1</v>
      </c>
      <c r="G271" s="34" t="s">
        <v>106</v>
      </c>
      <c r="H271" s="35" t="s">
        <v>107</v>
      </c>
      <c r="I271" s="36" t="s">
        <v>111</v>
      </c>
      <c r="J271" s="35" t="s">
        <v>134</v>
      </c>
      <c r="K271" s="36">
        <v>50</v>
      </c>
      <c r="L271" s="35">
        <v>50</v>
      </c>
      <c r="M271" s="125">
        <v>1531</v>
      </c>
      <c r="N271" s="125">
        <v>1139</v>
      </c>
      <c r="O271" s="127">
        <v>28</v>
      </c>
      <c r="P271" s="127">
        <v>17</v>
      </c>
      <c r="Q271" s="37">
        <v>0</v>
      </c>
      <c r="R271" s="37">
        <v>0</v>
      </c>
      <c r="S271" s="127">
        <v>538</v>
      </c>
      <c r="T271" s="127">
        <v>461</v>
      </c>
      <c r="U271" s="128">
        <v>49</v>
      </c>
      <c r="V271" s="128">
        <v>27</v>
      </c>
      <c r="W271" s="218">
        <v>4.3</v>
      </c>
      <c r="X271" s="218">
        <v>3.8</v>
      </c>
      <c r="Y271" s="128">
        <v>35</v>
      </c>
      <c r="Z271" s="128">
        <v>26</v>
      </c>
      <c r="AA271" s="219">
        <v>10</v>
      </c>
      <c r="AB271" s="219">
        <v>10</v>
      </c>
      <c r="AC271" s="37">
        <v>0</v>
      </c>
      <c r="AD271" s="37">
        <v>0</v>
      </c>
      <c r="AE271" s="76">
        <v>122.1</v>
      </c>
      <c r="AF271" s="76">
        <v>117.8</v>
      </c>
      <c r="AG271" s="131">
        <v>47</v>
      </c>
      <c r="AH271" s="131">
        <v>41</v>
      </c>
      <c r="AI271" s="92">
        <v>0.8</v>
      </c>
      <c r="AJ271" s="92">
        <v>0.9</v>
      </c>
      <c r="AK271" s="92">
        <f t="shared" si="259"/>
        <v>9.9999999999999978E-2</v>
      </c>
      <c r="AL271" s="126">
        <v>4.5999999999999996</v>
      </c>
      <c r="AM271" s="126">
        <v>3.7</v>
      </c>
      <c r="AN271" s="133">
        <v>7.2</v>
      </c>
      <c r="AO271" s="133">
        <v>6</v>
      </c>
      <c r="AP271" s="40">
        <v>0</v>
      </c>
      <c r="AQ271" s="40">
        <v>0</v>
      </c>
      <c r="AR271" s="126">
        <v>9.6</v>
      </c>
      <c r="AS271" s="126">
        <v>8.8000000000000007</v>
      </c>
      <c r="AT271" s="126">
        <v>6.1</v>
      </c>
      <c r="AU271" s="126">
        <v>3.8</v>
      </c>
      <c r="AV271" s="134">
        <v>82</v>
      </c>
      <c r="AW271" s="134">
        <v>70</v>
      </c>
      <c r="AX271" s="219">
        <v>142</v>
      </c>
      <c r="AY271" s="219">
        <v>142</v>
      </c>
      <c r="AZ271" s="37">
        <v>0</v>
      </c>
      <c r="BA271" s="37">
        <v>0</v>
      </c>
      <c r="BB271" s="40">
        <v>0</v>
      </c>
      <c r="BC271" s="40">
        <v>0</v>
      </c>
      <c r="BD271" s="23">
        <f t="shared" ref="BD271:BE271" si="275">1.86*(AX271+AT271)+1.15*(AV271/18)+(AG271/6)+14</f>
        <v>302.5382222222222</v>
      </c>
      <c r="BE271" s="23">
        <f t="shared" si="275"/>
        <v>296.49355555555559</v>
      </c>
      <c r="BF271" s="37">
        <v>5.08</v>
      </c>
      <c r="BG271" s="37">
        <v>4.99</v>
      </c>
      <c r="BH271" s="140">
        <v>14.7</v>
      </c>
      <c r="BI271" s="140">
        <v>14.5</v>
      </c>
      <c r="BJ271" s="37">
        <v>45.8</v>
      </c>
      <c r="BK271" s="37">
        <v>44.5</v>
      </c>
      <c r="BL271" s="140">
        <v>90.2</v>
      </c>
      <c r="BM271" s="140">
        <v>89.2</v>
      </c>
      <c r="BN271" s="37">
        <v>28.9</v>
      </c>
      <c r="BO271" s="37">
        <v>29.1</v>
      </c>
      <c r="BP271" s="140">
        <v>32.1</v>
      </c>
      <c r="BQ271" s="140">
        <v>32.6</v>
      </c>
      <c r="BR271" s="37">
        <v>293</v>
      </c>
      <c r="BS271" s="37">
        <v>315</v>
      </c>
      <c r="BT271" s="140">
        <v>13</v>
      </c>
      <c r="BU271" s="140">
        <v>12.3</v>
      </c>
      <c r="BV271" s="181">
        <v>0</v>
      </c>
      <c r="BW271" s="181">
        <v>0</v>
      </c>
      <c r="BX271" s="214">
        <v>6.12</v>
      </c>
      <c r="BY271" s="214">
        <v>8.68</v>
      </c>
      <c r="BZ271" s="37">
        <v>55.9</v>
      </c>
      <c r="CA271" s="37">
        <v>58.6</v>
      </c>
      <c r="CB271" s="140">
        <v>30.9</v>
      </c>
      <c r="CC271" s="140">
        <v>30.4</v>
      </c>
      <c r="CD271" s="37">
        <v>9.8000000000000007</v>
      </c>
      <c r="CE271" s="37">
        <v>8.1999999999999993</v>
      </c>
      <c r="CF271" s="140">
        <v>3.1</v>
      </c>
      <c r="CG271" s="140">
        <v>2.2000000000000002</v>
      </c>
      <c r="CH271" s="37">
        <v>0.3</v>
      </c>
      <c r="CI271" s="37">
        <v>0.6</v>
      </c>
      <c r="CJ271" s="2" t="b">
        <f t="shared" si="261"/>
        <v>0</v>
      </c>
      <c r="CK271" s="24" t="b">
        <f t="shared" si="122"/>
        <v>1</v>
      </c>
      <c r="CL271" s="4">
        <v>66.36</v>
      </c>
      <c r="CM271" s="25">
        <v>72.599999999999994</v>
      </c>
      <c r="CN271" s="25">
        <v>180</v>
      </c>
      <c r="CO271" s="4">
        <v>52.5</v>
      </c>
      <c r="CP271" s="25">
        <v>45</v>
      </c>
      <c r="CQ271" s="25">
        <v>42</v>
      </c>
      <c r="CR271" s="26">
        <v>8.59</v>
      </c>
      <c r="CS271" s="62"/>
      <c r="CT271" s="62"/>
      <c r="CU271" s="62"/>
      <c r="CV271" s="62"/>
      <c r="CW271" s="62"/>
      <c r="CX271" s="62"/>
      <c r="CZ271" s="85"/>
      <c r="DA271" s="85"/>
      <c r="DB271" s="85"/>
    </row>
    <row r="272" spans="1:106" ht="15.75" customHeight="1">
      <c r="A272" s="190">
        <v>2017</v>
      </c>
      <c r="B272" s="471" t="s">
        <v>453</v>
      </c>
      <c r="C272" s="191" t="s">
        <v>159</v>
      </c>
      <c r="D272" s="140">
        <v>29</v>
      </c>
      <c r="E272" s="40">
        <v>70</v>
      </c>
      <c r="F272" s="140">
        <v>2</v>
      </c>
      <c r="G272" s="36" t="s">
        <v>106</v>
      </c>
      <c r="H272" s="194" t="s">
        <v>98</v>
      </c>
      <c r="I272" s="195" t="s">
        <v>111</v>
      </c>
      <c r="J272" s="194" t="s">
        <v>134</v>
      </c>
      <c r="K272" s="196">
        <v>62.5</v>
      </c>
      <c r="L272" s="194">
        <v>37.5</v>
      </c>
      <c r="M272" s="125">
        <v>307</v>
      </c>
      <c r="N272" s="125">
        <v>320</v>
      </c>
      <c r="O272" s="127">
        <v>17</v>
      </c>
      <c r="P272" s="127">
        <v>15</v>
      </c>
      <c r="Q272" s="37">
        <v>0</v>
      </c>
      <c r="R272" s="37">
        <v>0</v>
      </c>
      <c r="S272" s="127">
        <v>529</v>
      </c>
      <c r="T272" s="127">
        <v>514</v>
      </c>
      <c r="U272" s="128">
        <v>35</v>
      </c>
      <c r="V272" s="128">
        <v>30</v>
      </c>
      <c r="W272" s="218">
        <v>4.5999999999999996</v>
      </c>
      <c r="X272" s="218">
        <v>4.8</v>
      </c>
      <c r="Y272" s="128">
        <v>35</v>
      </c>
      <c r="Z272" s="128">
        <v>24</v>
      </c>
      <c r="AA272" s="219">
        <v>15</v>
      </c>
      <c r="AB272" s="219">
        <v>11</v>
      </c>
      <c r="AC272" s="37">
        <v>0</v>
      </c>
      <c r="AD272" s="37">
        <v>0</v>
      </c>
      <c r="AE272" s="76">
        <v>118.6</v>
      </c>
      <c r="AF272" s="76">
        <v>93.2</v>
      </c>
      <c r="AG272" s="131">
        <v>52</v>
      </c>
      <c r="AH272" s="131">
        <v>40</v>
      </c>
      <c r="AI272" s="92">
        <v>0.9</v>
      </c>
      <c r="AJ272" s="92">
        <v>1.1000000000000001</v>
      </c>
      <c r="AK272" s="92">
        <f t="shared" si="259"/>
        <v>0.20000000000000007</v>
      </c>
      <c r="AL272" s="126">
        <v>5.4</v>
      </c>
      <c r="AM272" s="126">
        <v>5</v>
      </c>
      <c r="AN272" s="133">
        <v>7.2</v>
      </c>
      <c r="AO272" s="133">
        <v>7.2</v>
      </c>
      <c r="AP272" s="40">
        <v>0</v>
      </c>
      <c r="AQ272" s="40">
        <v>0</v>
      </c>
      <c r="AR272" s="126">
        <v>9.6</v>
      </c>
      <c r="AS272" s="126">
        <v>10.3</v>
      </c>
      <c r="AT272" s="126">
        <v>5.5</v>
      </c>
      <c r="AU272" s="126">
        <v>4.9000000000000004</v>
      </c>
      <c r="AV272" s="134">
        <v>92</v>
      </c>
      <c r="AW272" s="134">
        <v>107</v>
      </c>
      <c r="AX272" s="219">
        <v>143</v>
      </c>
      <c r="AY272" s="219">
        <v>140</v>
      </c>
      <c r="AZ272" s="37">
        <v>0</v>
      </c>
      <c r="BA272" s="37">
        <v>0</v>
      </c>
      <c r="BB272" s="40">
        <v>0</v>
      </c>
      <c r="BC272" s="40">
        <v>0</v>
      </c>
      <c r="BD272" s="23">
        <f t="shared" ref="BD272:BE272" si="276">1.86*(AX272+AT272)+1.15*(AV272/18)+(AG272/6)+14</f>
        <v>304.75444444444452</v>
      </c>
      <c r="BE272" s="23">
        <f t="shared" si="276"/>
        <v>297.0167777777778</v>
      </c>
      <c r="BF272" s="37">
        <v>4.93</v>
      </c>
      <c r="BG272" s="37">
        <v>5.13</v>
      </c>
      <c r="BH272" s="140">
        <v>14.8</v>
      </c>
      <c r="BI272" s="140">
        <v>15.1</v>
      </c>
      <c r="BJ272" s="37">
        <v>42.3</v>
      </c>
      <c r="BK272" s="37">
        <v>43.7</v>
      </c>
      <c r="BL272" s="140">
        <v>85.8</v>
      </c>
      <c r="BM272" s="140">
        <v>85.2</v>
      </c>
      <c r="BN272" s="37">
        <v>30</v>
      </c>
      <c r="BO272" s="37">
        <v>29.4</v>
      </c>
      <c r="BP272" s="140">
        <v>35</v>
      </c>
      <c r="BQ272" s="140">
        <v>34.6</v>
      </c>
      <c r="BR272" s="37">
        <v>184</v>
      </c>
      <c r="BS272" s="37">
        <v>204</v>
      </c>
      <c r="BT272" s="140">
        <v>13</v>
      </c>
      <c r="BU272" s="140">
        <v>12.7</v>
      </c>
      <c r="BV272" s="181">
        <v>0</v>
      </c>
      <c r="BW272" s="181">
        <v>0</v>
      </c>
      <c r="BX272" s="214">
        <v>5.66</v>
      </c>
      <c r="BY272" s="214">
        <v>7.29</v>
      </c>
      <c r="BZ272" s="37">
        <v>42.1</v>
      </c>
      <c r="CA272" s="37">
        <v>46.8</v>
      </c>
      <c r="CB272" s="140">
        <v>39.799999999999997</v>
      </c>
      <c r="CC272" s="140">
        <v>37.700000000000003</v>
      </c>
      <c r="CD272" s="37">
        <v>8.6999999999999993</v>
      </c>
      <c r="CE272" s="37">
        <v>8.9</v>
      </c>
      <c r="CF272" s="140">
        <v>9</v>
      </c>
      <c r="CG272" s="140">
        <v>6.3</v>
      </c>
      <c r="CH272" s="37">
        <v>0.4</v>
      </c>
      <c r="CI272" s="37">
        <v>0.3</v>
      </c>
      <c r="CJ272" s="2" t="b">
        <f t="shared" si="261"/>
        <v>0</v>
      </c>
      <c r="CK272" s="24" t="b">
        <f t="shared" si="122"/>
        <v>0</v>
      </c>
      <c r="CL272" s="217"/>
      <c r="CM272" s="217"/>
      <c r="CN272" s="217"/>
      <c r="CO272" s="217"/>
      <c r="CP272" s="217"/>
      <c r="CQ272" s="217"/>
      <c r="CR272" s="217"/>
      <c r="CS272" s="62"/>
      <c r="CT272" s="62"/>
      <c r="CU272" s="62"/>
      <c r="CV272" s="62"/>
      <c r="CW272" s="62"/>
      <c r="CX272" s="62"/>
      <c r="CZ272" s="85"/>
      <c r="DA272" s="85"/>
      <c r="DB272" s="85"/>
    </row>
    <row r="273" spans="1:106" ht="15.75" customHeight="1">
      <c r="A273" s="190">
        <v>2017</v>
      </c>
      <c r="B273" s="471" t="s">
        <v>453</v>
      </c>
      <c r="C273" s="191" t="s">
        <v>160</v>
      </c>
      <c r="D273" s="140">
        <v>28</v>
      </c>
      <c r="E273" s="40">
        <v>75</v>
      </c>
      <c r="F273" s="140">
        <v>1</v>
      </c>
      <c r="G273" s="34" t="s">
        <v>106</v>
      </c>
      <c r="H273" s="35" t="s">
        <v>110</v>
      </c>
      <c r="I273" s="36" t="s">
        <v>111</v>
      </c>
      <c r="J273" s="35" t="s">
        <v>161</v>
      </c>
      <c r="K273" s="19">
        <v>62.5</v>
      </c>
      <c r="L273" s="35">
        <v>37.5</v>
      </c>
      <c r="M273" s="125">
        <v>587</v>
      </c>
      <c r="N273" s="125">
        <v>12218</v>
      </c>
      <c r="O273" s="127">
        <v>13</v>
      </c>
      <c r="P273" s="127">
        <v>31</v>
      </c>
      <c r="Q273" s="37">
        <v>0</v>
      </c>
      <c r="R273" s="37">
        <v>0</v>
      </c>
      <c r="S273" s="127">
        <v>601</v>
      </c>
      <c r="T273" s="127">
        <v>1907</v>
      </c>
      <c r="U273" s="128">
        <v>35</v>
      </c>
      <c r="V273" s="128">
        <v>152</v>
      </c>
      <c r="W273" s="218">
        <v>4.2</v>
      </c>
      <c r="X273" s="218">
        <v>4.4000000000000004</v>
      </c>
      <c r="Y273" s="128">
        <v>40</v>
      </c>
      <c r="Z273" s="128">
        <v>51</v>
      </c>
      <c r="AA273" s="219">
        <v>30</v>
      </c>
      <c r="AB273" s="219">
        <v>26</v>
      </c>
      <c r="AC273" s="37">
        <v>0</v>
      </c>
      <c r="AD273" s="37">
        <v>0</v>
      </c>
      <c r="AE273" s="76">
        <v>105.1</v>
      </c>
      <c r="AF273" s="76">
        <v>84.5</v>
      </c>
      <c r="AG273" s="131">
        <v>42</v>
      </c>
      <c r="AH273" s="131">
        <v>45</v>
      </c>
      <c r="AI273" s="92">
        <v>1</v>
      </c>
      <c r="AJ273" s="92">
        <v>1.2</v>
      </c>
      <c r="AK273" s="92">
        <f t="shared" si="259"/>
        <v>0.19999999999999996</v>
      </c>
      <c r="AL273" s="126">
        <v>4.3</v>
      </c>
      <c r="AM273" s="126">
        <v>3.8</v>
      </c>
      <c r="AN273" s="133">
        <v>7</v>
      </c>
      <c r="AO273" s="133">
        <v>6.9</v>
      </c>
      <c r="AP273" s="40">
        <v>0</v>
      </c>
      <c r="AQ273" s="40">
        <v>0</v>
      </c>
      <c r="AR273" s="126">
        <v>8.6999999999999993</v>
      </c>
      <c r="AS273" s="126">
        <v>9.1</v>
      </c>
      <c r="AT273" s="126">
        <v>6.4</v>
      </c>
      <c r="AU273" s="126">
        <v>4</v>
      </c>
      <c r="AV273" s="134">
        <v>97</v>
      </c>
      <c r="AW273" s="134">
        <v>86</v>
      </c>
      <c r="AX273" s="219">
        <v>139</v>
      </c>
      <c r="AY273" s="219">
        <v>137</v>
      </c>
      <c r="AZ273" s="37">
        <v>0</v>
      </c>
      <c r="BA273" s="37">
        <v>0</v>
      </c>
      <c r="BB273" s="40">
        <v>0</v>
      </c>
      <c r="BC273" s="40">
        <v>0</v>
      </c>
      <c r="BD273" s="23">
        <f t="shared" ref="BD273:BE273" si="277">1.86*(AX273+AT273)+1.15*(AV273/18)+(AG273/6)+14</f>
        <v>297.64122222222221</v>
      </c>
      <c r="BE273" s="23">
        <f t="shared" si="277"/>
        <v>289.25444444444446</v>
      </c>
      <c r="BF273" s="37">
        <v>4.84</v>
      </c>
      <c r="BG273" s="37">
        <v>4.96</v>
      </c>
      <c r="BH273" s="140">
        <v>14.2</v>
      </c>
      <c r="BI273" s="140">
        <v>14.5</v>
      </c>
      <c r="BJ273" s="37">
        <v>42.6</v>
      </c>
      <c r="BK273" s="37">
        <v>43</v>
      </c>
      <c r="BL273" s="140">
        <v>88</v>
      </c>
      <c r="BM273" s="140">
        <v>86.7</v>
      </c>
      <c r="BN273" s="37">
        <v>29.3</v>
      </c>
      <c r="BO273" s="37">
        <v>29.2</v>
      </c>
      <c r="BP273" s="140">
        <v>33.299999999999997</v>
      </c>
      <c r="BQ273" s="140">
        <v>33.700000000000003</v>
      </c>
      <c r="BR273" s="37">
        <v>253</v>
      </c>
      <c r="BS273" s="37">
        <v>224</v>
      </c>
      <c r="BT273" s="140">
        <v>13.1</v>
      </c>
      <c r="BU273" s="140">
        <v>12.9</v>
      </c>
      <c r="BV273" s="181">
        <v>0</v>
      </c>
      <c r="BW273" s="181">
        <v>0</v>
      </c>
      <c r="BX273" s="214">
        <v>5.39</v>
      </c>
      <c r="BY273" s="214">
        <v>8.39</v>
      </c>
      <c r="BZ273" s="37">
        <v>50.2</v>
      </c>
      <c r="CA273" s="37">
        <v>64.599999999999994</v>
      </c>
      <c r="CB273" s="140">
        <v>35.299999999999997</v>
      </c>
      <c r="CC273" s="140">
        <v>21.6</v>
      </c>
      <c r="CD273" s="37">
        <v>10.4</v>
      </c>
      <c r="CE273" s="37">
        <v>12.9</v>
      </c>
      <c r="CF273" s="140">
        <v>3.5</v>
      </c>
      <c r="CG273" s="140">
        <v>0.7</v>
      </c>
      <c r="CH273" s="37">
        <v>0.6</v>
      </c>
      <c r="CI273" s="37">
        <v>0.2</v>
      </c>
      <c r="CJ273" s="2" t="b">
        <f t="shared" si="261"/>
        <v>0</v>
      </c>
      <c r="CK273" s="24" t="b">
        <f t="shared" si="122"/>
        <v>1</v>
      </c>
      <c r="CL273" s="4">
        <v>69.239999999999995</v>
      </c>
      <c r="CM273" s="25">
        <v>73.5</v>
      </c>
      <c r="CN273" s="25">
        <v>177</v>
      </c>
      <c r="CO273" s="4">
        <v>53.28</v>
      </c>
      <c r="CP273" s="25">
        <v>52.5</v>
      </c>
      <c r="CQ273" s="25">
        <v>50</v>
      </c>
      <c r="CR273" s="26">
        <v>5.8</v>
      </c>
      <c r="CS273" s="62"/>
      <c r="CT273" s="62"/>
      <c r="CU273" s="62"/>
      <c r="CV273" s="62"/>
      <c r="CW273" s="62"/>
      <c r="CX273" s="62"/>
      <c r="CZ273" s="85"/>
      <c r="DA273" s="85"/>
      <c r="DB273" s="85"/>
    </row>
    <row r="274" spans="1:106" ht="15.75" customHeight="1">
      <c r="A274" s="190">
        <v>2017</v>
      </c>
      <c r="B274" s="471" t="s">
        <v>453</v>
      </c>
      <c r="C274" s="201">
        <v>3123</v>
      </c>
      <c r="D274" s="111">
        <v>27</v>
      </c>
      <c r="E274" s="40">
        <v>86</v>
      </c>
      <c r="F274" s="140">
        <v>1</v>
      </c>
      <c r="G274" s="34" t="s">
        <v>106</v>
      </c>
      <c r="H274" s="35" t="s">
        <v>110</v>
      </c>
      <c r="I274" s="36" t="s">
        <v>99</v>
      </c>
      <c r="J274" s="35" t="s">
        <v>132</v>
      </c>
      <c r="K274" s="36">
        <v>75</v>
      </c>
      <c r="L274" s="35">
        <v>25</v>
      </c>
      <c r="M274" s="125">
        <v>343</v>
      </c>
      <c r="N274" s="125">
        <v>377</v>
      </c>
      <c r="O274" s="127">
        <v>13</v>
      </c>
      <c r="P274" s="127">
        <v>17</v>
      </c>
      <c r="Q274" s="37">
        <v>0</v>
      </c>
      <c r="R274" s="37">
        <v>0</v>
      </c>
      <c r="S274" s="127">
        <v>443</v>
      </c>
      <c r="T274" s="127">
        <v>580</v>
      </c>
      <c r="U274" s="128">
        <v>33</v>
      </c>
      <c r="V274" s="128">
        <v>32</v>
      </c>
      <c r="W274" s="218">
        <v>4.3</v>
      </c>
      <c r="X274" s="218">
        <v>5.2</v>
      </c>
      <c r="Y274" s="128">
        <v>38</v>
      </c>
      <c r="Z274" s="128">
        <v>31</v>
      </c>
      <c r="AA274" s="219">
        <v>22</v>
      </c>
      <c r="AB274" s="219">
        <v>20</v>
      </c>
      <c r="AC274" s="37">
        <v>0</v>
      </c>
      <c r="AD274" s="37">
        <v>0</v>
      </c>
      <c r="AE274" s="76">
        <v>120</v>
      </c>
      <c r="AF274" s="76">
        <v>77.2</v>
      </c>
      <c r="AG274" s="131">
        <v>45</v>
      </c>
      <c r="AH274" s="131">
        <v>54</v>
      </c>
      <c r="AI274" s="92">
        <v>0.9</v>
      </c>
      <c r="AJ274" s="92">
        <v>1.3</v>
      </c>
      <c r="AK274" s="92">
        <f t="shared" si="259"/>
        <v>0.4</v>
      </c>
      <c r="AL274" s="126">
        <v>4.5999999999999996</v>
      </c>
      <c r="AM274" s="126">
        <v>5.8</v>
      </c>
      <c r="AN274" s="133">
        <v>8</v>
      </c>
      <c r="AO274" s="133">
        <v>9.1999999999999993</v>
      </c>
      <c r="AP274" s="40">
        <v>0</v>
      </c>
      <c r="AQ274" s="40">
        <v>0</v>
      </c>
      <c r="AR274" s="126">
        <v>9</v>
      </c>
      <c r="AS274" s="126">
        <v>10.5</v>
      </c>
      <c r="AT274" s="126">
        <v>6.6</v>
      </c>
      <c r="AU274" s="126">
        <v>4.8</v>
      </c>
      <c r="AV274" s="134">
        <v>95</v>
      </c>
      <c r="AW274" s="134">
        <v>99</v>
      </c>
      <c r="AX274" s="219">
        <v>137</v>
      </c>
      <c r="AY274" s="219">
        <v>157</v>
      </c>
      <c r="AZ274" s="37">
        <v>0</v>
      </c>
      <c r="BA274" s="37">
        <v>0</v>
      </c>
      <c r="BB274" s="40">
        <v>0</v>
      </c>
      <c r="BC274" s="40">
        <v>0</v>
      </c>
      <c r="BD274" s="23">
        <f t="shared" ref="BD274:BE274" si="278">1.86*(AX274+AT274)+1.15*(AV274/18)+(AG274/6)+14</f>
        <v>294.66544444444446</v>
      </c>
      <c r="BE274" s="23">
        <f t="shared" si="278"/>
        <v>330.27300000000002</v>
      </c>
      <c r="BF274" s="37">
        <v>4.7699999999999996</v>
      </c>
      <c r="BG274" s="37">
        <v>4.96</v>
      </c>
      <c r="BH274" s="140">
        <v>12.6</v>
      </c>
      <c r="BI274" s="140">
        <v>13.1</v>
      </c>
      <c r="BJ274" s="37">
        <v>39</v>
      </c>
      <c r="BK274" s="37">
        <v>40.4</v>
      </c>
      <c r="BL274" s="140">
        <v>81.8</v>
      </c>
      <c r="BM274" s="140">
        <v>81.5</v>
      </c>
      <c r="BN274" s="37">
        <v>26.4</v>
      </c>
      <c r="BO274" s="37">
        <v>26.4</v>
      </c>
      <c r="BP274" s="140">
        <v>32.299999999999997</v>
      </c>
      <c r="BQ274" s="140">
        <v>32.4</v>
      </c>
      <c r="BR274" s="37">
        <v>312</v>
      </c>
      <c r="BS274" s="37">
        <v>326</v>
      </c>
      <c r="BT274" s="140">
        <v>13.2</v>
      </c>
      <c r="BU274" s="140">
        <v>13</v>
      </c>
      <c r="BV274" s="181">
        <v>0</v>
      </c>
      <c r="BW274" s="181">
        <v>0</v>
      </c>
      <c r="BX274" s="214">
        <v>8.07</v>
      </c>
      <c r="BY274" s="214">
        <v>10.02</v>
      </c>
      <c r="BZ274" s="37">
        <v>45.4</v>
      </c>
      <c r="CA274" s="37">
        <v>48.2</v>
      </c>
      <c r="CB274" s="140">
        <v>37.9</v>
      </c>
      <c r="CC274" s="140">
        <v>37.4</v>
      </c>
      <c r="CD274" s="37">
        <v>11.8</v>
      </c>
      <c r="CE274" s="37">
        <v>11.8</v>
      </c>
      <c r="CF274" s="140">
        <v>4.7</v>
      </c>
      <c r="CG274" s="140">
        <v>2.2999999999999998</v>
      </c>
      <c r="CH274" s="37">
        <v>0.2</v>
      </c>
      <c r="CI274" s="37">
        <v>0.3</v>
      </c>
      <c r="CJ274" s="2" t="b">
        <f t="shared" si="261"/>
        <v>1</v>
      </c>
      <c r="CK274" s="24" t="b">
        <f t="shared" si="122"/>
        <v>0</v>
      </c>
      <c r="CL274" s="4">
        <v>74.05</v>
      </c>
      <c r="CM274" s="25">
        <v>89.6</v>
      </c>
      <c r="CN274" s="25">
        <v>176</v>
      </c>
      <c r="CO274" s="4">
        <v>45.45</v>
      </c>
      <c r="CP274" s="25">
        <v>46.5</v>
      </c>
      <c r="CQ274" s="25">
        <v>42</v>
      </c>
      <c r="CR274" s="26">
        <v>17.36</v>
      </c>
      <c r="CS274" s="62"/>
      <c r="CT274" s="62"/>
      <c r="CU274" s="62"/>
      <c r="CV274" s="62"/>
      <c r="CW274" s="62"/>
      <c r="CX274" s="62"/>
      <c r="CZ274" s="85"/>
      <c r="DA274" s="85"/>
      <c r="DB274" s="85"/>
    </row>
    <row r="275" spans="1:106" ht="15.75" customHeight="1">
      <c r="A275" s="190">
        <v>2017</v>
      </c>
      <c r="B275" s="471" t="s">
        <v>453</v>
      </c>
      <c r="C275" s="191" t="s">
        <v>163</v>
      </c>
      <c r="D275" s="140">
        <v>29</v>
      </c>
      <c r="E275" s="40">
        <v>70</v>
      </c>
      <c r="F275" s="140">
        <v>1</v>
      </c>
      <c r="G275" s="34" t="s">
        <v>97</v>
      </c>
      <c r="H275" s="35" t="s">
        <v>98</v>
      </c>
      <c r="I275" s="36" t="s">
        <v>111</v>
      </c>
      <c r="J275" s="35" t="s">
        <v>134</v>
      </c>
      <c r="K275" s="36">
        <v>50</v>
      </c>
      <c r="L275" s="35">
        <v>50</v>
      </c>
      <c r="M275" s="125">
        <v>160</v>
      </c>
      <c r="N275" s="125">
        <v>304</v>
      </c>
      <c r="O275" s="127">
        <v>13</v>
      </c>
      <c r="P275" s="127">
        <v>10</v>
      </c>
      <c r="Q275" s="37">
        <v>0</v>
      </c>
      <c r="R275" s="37">
        <v>0</v>
      </c>
      <c r="S275" s="127">
        <v>417</v>
      </c>
      <c r="T275" s="127">
        <v>305</v>
      </c>
      <c r="U275" s="128">
        <v>33</v>
      </c>
      <c r="V275" s="128">
        <v>23</v>
      </c>
      <c r="W275" s="218">
        <v>4.4000000000000004</v>
      </c>
      <c r="X275" s="218">
        <v>2.9</v>
      </c>
      <c r="Y275" s="128">
        <v>29</v>
      </c>
      <c r="Z275" s="128">
        <v>26</v>
      </c>
      <c r="AA275" s="219">
        <v>17</v>
      </c>
      <c r="AB275" s="219">
        <v>10</v>
      </c>
      <c r="AC275" s="37">
        <v>0</v>
      </c>
      <c r="AD275" s="37">
        <v>0</v>
      </c>
      <c r="AE275" s="76">
        <v>118.6</v>
      </c>
      <c r="AF275" s="76">
        <v>122.9</v>
      </c>
      <c r="AG275" s="131">
        <v>37</v>
      </c>
      <c r="AH275" s="131">
        <v>36</v>
      </c>
      <c r="AI275" s="92">
        <v>0.9</v>
      </c>
      <c r="AJ275" s="92">
        <v>0.8</v>
      </c>
      <c r="AK275" s="9">
        <f t="shared" si="259"/>
        <v>0</v>
      </c>
      <c r="AL275" s="126">
        <v>5</v>
      </c>
      <c r="AM275" s="126">
        <v>4.0999999999999996</v>
      </c>
      <c r="AN275" s="133">
        <v>7.4</v>
      </c>
      <c r="AO275" s="133">
        <v>5</v>
      </c>
      <c r="AP275" s="40">
        <v>0</v>
      </c>
      <c r="AQ275" s="40">
        <v>0</v>
      </c>
      <c r="AR275" s="126">
        <v>9.3000000000000007</v>
      </c>
      <c r="AS275" s="126">
        <v>7.1</v>
      </c>
      <c r="AT275" s="126">
        <v>4.7</v>
      </c>
      <c r="AU275" s="126">
        <v>3.8</v>
      </c>
      <c r="AV275" s="134">
        <v>75</v>
      </c>
      <c r="AW275" s="134">
        <v>59</v>
      </c>
      <c r="AX275" s="219">
        <v>142</v>
      </c>
      <c r="AY275" s="219">
        <v>115</v>
      </c>
      <c r="AZ275" s="37">
        <v>0</v>
      </c>
      <c r="BA275" s="37">
        <v>0</v>
      </c>
      <c r="BB275" s="40">
        <v>0</v>
      </c>
      <c r="BC275" s="40">
        <v>0</v>
      </c>
      <c r="BD275" s="23">
        <f t="shared" ref="BD275:BE275" si="279">1.86*(AX275+AT275)+1.15*(AV275/18)+(AG275/6)+14</f>
        <v>297.82033333333334</v>
      </c>
      <c r="BE275" s="23">
        <f t="shared" si="279"/>
        <v>244.73744444444446</v>
      </c>
      <c r="BF275" s="37">
        <v>5.31</v>
      </c>
      <c r="BG275" s="37">
        <v>5.13</v>
      </c>
      <c r="BH275" s="140">
        <v>15.3</v>
      </c>
      <c r="BI275" s="140">
        <v>14.8</v>
      </c>
      <c r="BJ275" s="37">
        <v>46.1</v>
      </c>
      <c r="BK275" s="37">
        <v>43.7</v>
      </c>
      <c r="BL275" s="140">
        <v>86.8</v>
      </c>
      <c r="BM275" s="140">
        <v>85.2</v>
      </c>
      <c r="BN275" s="37">
        <v>28.8</v>
      </c>
      <c r="BO275" s="37">
        <v>28.8</v>
      </c>
      <c r="BP275" s="140">
        <v>33.200000000000003</v>
      </c>
      <c r="BQ275" s="140">
        <v>33.9</v>
      </c>
      <c r="BR275" s="37">
        <v>238</v>
      </c>
      <c r="BS275" s="37">
        <v>208</v>
      </c>
      <c r="BT275" s="140">
        <v>13</v>
      </c>
      <c r="BU275" s="140">
        <v>12.6</v>
      </c>
      <c r="BV275" s="181">
        <v>0</v>
      </c>
      <c r="BW275" s="181">
        <v>0</v>
      </c>
      <c r="BX275" s="214">
        <v>5.36</v>
      </c>
      <c r="BY275" s="214">
        <v>7.2</v>
      </c>
      <c r="BZ275" s="37">
        <v>57.8</v>
      </c>
      <c r="CA275" s="37">
        <v>62.8</v>
      </c>
      <c r="CB275" s="140">
        <v>27.8</v>
      </c>
      <c r="CC275" s="140">
        <v>25</v>
      </c>
      <c r="CD275" s="37">
        <v>11.8</v>
      </c>
      <c r="CE275" s="37">
        <v>10.4</v>
      </c>
      <c r="CF275" s="140">
        <v>1.9</v>
      </c>
      <c r="CG275" s="140">
        <v>1.1000000000000001</v>
      </c>
      <c r="CH275" s="37">
        <v>0.7</v>
      </c>
      <c r="CI275" s="37">
        <v>0.7</v>
      </c>
      <c r="CJ275" s="2" t="b">
        <f t="shared" si="261"/>
        <v>0</v>
      </c>
      <c r="CK275" s="24" t="b">
        <f t="shared" si="122"/>
        <v>0</v>
      </c>
      <c r="CL275" s="4">
        <v>63.74</v>
      </c>
      <c r="CM275" s="25">
        <v>72.900000000000006</v>
      </c>
      <c r="CN275" s="25">
        <v>168.6</v>
      </c>
      <c r="CO275" s="4">
        <v>48.54</v>
      </c>
      <c r="CP275" s="25">
        <v>50</v>
      </c>
      <c r="CQ275" s="25">
        <v>47</v>
      </c>
      <c r="CR275" s="26">
        <v>12.56</v>
      </c>
      <c r="CS275" s="62"/>
      <c r="CT275" s="62"/>
      <c r="CU275" s="62"/>
      <c r="CV275" s="62"/>
      <c r="CW275" s="62"/>
      <c r="CX275" s="62"/>
      <c r="CZ275" s="85"/>
      <c r="DA275" s="85"/>
      <c r="DB275" s="85"/>
    </row>
    <row r="276" spans="1:106" ht="15.75" customHeight="1">
      <c r="A276" s="190">
        <v>2017</v>
      </c>
      <c r="B276" s="471" t="s">
        <v>453</v>
      </c>
      <c r="C276" s="191" t="s">
        <v>167</v>
      </c>
      <c r="D276" s="111">
        <v>28</v>
      </c>
      <c r="E276" s="40">
        <v>82</v>
      </c>
      <c r="F276" s="140">
        <v>1</v>
      </c>
      <c r="G276" s="202" t="s">
        <v>106</v>
      </c>
      <c r="H276" s="35" t="s">
        <v>107</v>
      </c>
      <c r="I276" s="36" t="s">
        <v>111</v>
      </c>
      <c r="J276" s="35" t="s">
        <v>161</v>
      </c>
      <c r="K276" s="36">
        <v>37.5</v>
      </c>
      <c r="L276" s="18">
        <v>62.5</v>
      </c>
      <c r="M276" s="125">
        <v>278</v>
      </c>
      <c r="N276" s="125">
        <v>315</v>
      </c>
      <c r="O276" s="127">
        <v>16</v>
      </c>
      <c r="P276" s="127">
        <v>16</v>
      </c>
      <c r="Q276" s="37">
        <v>0</v>
      </c>
      <c r="R276" s="37">
        <v>0</v>
      </c>
      <c r="S276" s="127">
        <v>446</v>
      </c>
      <c r="T276" s="127">
        <v>564</v>
      </c>
      <c r="U276" s="128">
        <v>35</v>
      </c>
      <c r="V276" s="128">
        <v>30</v>
      </c>
      <c r="W276" s="218">
        <v>4.4000000000000004</v>
      </c>
      <c r="X276" s="218">
        <v>4.9000000000000004</v>
      </c>
      <c r="Y276" s="128">
        <v>42</v>
      </c>
      <c r="Z276" s="128">
        <v>29</v>
      </c>
      <c r="AA276" s="219">
        <v>17</v>
      </c>
      <c r="AB276" s="219">
        <v>14</v>
      </c>
      <c r="AC276" s="37">
        <v>0</v>
      </c>
      <c r="AD276" s="37">
        <v>0</v>
      </c>
      <c r="AE276" s="76">
        <v>119.3</v>
      </c>
      <c r="AF276" s="76">
        <v>93.8</v>
      </c>
      <c r="AG276" s="131">
        <v>43</v>
      </c>
      <c r="AH276" s="131">
        <v>39</v>
      </c>
      <c r="AI276" s="92">
        <v>0.9</v>
      </c>
      <c r="AJ276" s="92">
        <v>1.1000000000000001</v>
      </c>
      <c r="AK276" s="92">
        <f t="shared" si="259"/>
        <v>0.20000000000000007</v>
      </c>
      <c r="AL276" s="126">
        <v>5.7</v>
      </c>
      <c r="AM276" s="126">
        <v>5.8</v>
      </c>
      <c r="AN276" s="133">
        <v>7.4</v>
      </c>
      <c r="AO276" s="133">
        <v>7.7</v>
      </c>
      <c r="AP276" s="40">
        <v>0</v>
      </c>
      <c r="AQ276" s="40">
        <v>0</v>
      </c>
      <c r="AR276" s="126">
        <v>9.8000000000000007</v>
      </c>
      <c r="AS276" s="126">
        <v>10.1</v>
      </c>
      <c r="AT276" s="126">
        <v>6.8</v>
      </c>
      <c r="AU276" s="126">
        <v>4.5999999999999996</v>
      </c>
      <c r="AV276" s="134">
        <v>80</v>
      </c>
      <c r="AW276" s="134">
        <v>80</v>
      </c>
      <c r="AX276" s="219">
        <v>142</v>
      </c>
      <c r="AY276" s="219">
        <v>146</v>
      </c>
      <c r="AZ276" s="37">
        <v>0</v>
      </c>
      <c r="BA276" s="37">
        <v>0</v>
      </c>
      <c r="BB276" s="40">
        <v>0</v>
      </c>
      <c r="BC276" s="40">
        <v>0</v>
      </c>
      <c r="BD276" s="23">
        <f t="shared" ref="BD276:BE276" si="280">1.86*(AX276+AT276)+1.15*(AV276/18)+(AG276/6)+14</f>
        <v>303.0457777777778</v>
      </c>
      <c r="BE276" s="23">
        <f t="shared" si="280"/>
        <v>305.72711111111107</v>
      </c>
      <c r="BF276" s="37">
        <v>5.27</v>
      </c>
      <c r="BG276" s="37">
        <v>5.09</v>
      </c>
      <c r="BH276" s="140">
        <v>14.8</v>
      </c>
      <c r="BI276" s="111">
        <v>14.3</v>
      </c>
      <c r="BJ276" s="37">
        <v>45</v>
      </c>
      <c r="BK276" s="37">
        <v>42.9</v>
      </c>
      <c r="BL276" s="140">
        <v>85.4</v>
      </c>
      <c r="BM276" s="111">
        <v>84.3</v>
      </c>
      <c r="BN276" s="37">
        <v>28.1</v>
      </c>
      <c r="BO276" s="37">
        <v>28.1</v>
      </c>
      <c r="BP276" s="140">
        <v>32.9</v>
      </c>
      <c r="BQ276" s="111">
        <v>33.299999999999997</v>
      </c>
      <c r="BR276" s="37">
        <v>256</v>
      </c>
      <c r="BS276" s="37">
        <v>270</v>
      </c>
      <c r="BT276" s="140">
        <v>13</v>
      </c>
      <c r="BU276" s="111">
        <v>12.6</v>
      </c>
      <c r="BV276" s="181">
        <v>0</v>
      </c>
      <c r="BW276" s="181">
        <v>0</v>
      </c>
      <c r="BX276" s="214">
        <v>6.1</v>
      </c>
      <c r="BY276" s="70">
        <v>5.67</v>
      </c>
      <c r="BZ276" s="37">
        <v>45.2</v>
      </c>
      <c r="CA276" s="37">
        <v>41.8</v>
      </c>
      <c r="CB276" s="140">
        <v>38.700000000000003</v>
      </c>
      <c r="CC276" s="111">
        <v>43</v>
      </c>
      <c r="CD276" s="37">
        <v>9.5</v>
      </c>
      <c r="CE276" s="37">
        <v>10.1</v>
      </c>
      <c r="CF276" s="140">
        <v>5.0999999999999996</v>
      </c>
      <c r="CG276" s="111">
        <v>3.5</v>
      </c>
      <c r="CH276" s="37">
        <v>1.5</v>
      </c>
      <c r="CI276" s="37">
        <v>1.6</v>
      </c>
      <c r="CJ276" s="2" t="b">
        <f t="shared" si="261"/>
        <v>0</v>
      </c>
      <c r="CK276" s="24" t="b">
        <f t="shared" si="122"/>
        <v>0</v>
      </c>
      <c r="CL276" s="4">
        <v>70.599999999999994</v>
      </c>
      <c r="CM276" s="25">
        <v>80.7</v>
      </c>
      <c r="CN276" s="25">
        <v>182.1</v>
      </c>
      <c r="CO276" s="4">
        <v>50.93</v>
      </c>
      <c r="CP276" s="25">
        <v>56</v>
      </c>
      <c r="CQ276" s="25">
        <v>58</v>
      </c>
      <c r="CR276" s="26">
        <v>12.52</v>
      </c>
      <c r="CS276" s="62"/>
      <c r="CT276" s="62"/>
      <c r="CU276" s="62"/>
      <c r="CV276" s="62"/>
      <c r="CW276" s="62"/>
      <c r="CX276" s="62"/>
      <c r="CZ276" s="85"/>
      <c r="DA276" s="85"/>
      <c r="DB276" s="85"/>
    </row>
    <row r="277" spans="1:106" ht="15.75" customHeight="1">
      <c r="A277" s="190">
        <v>2017</v>
      </c>
      <c r="B277" s="471" t="s">
        <v>453</v>
      </c>
      <c r="C277" s="210" t="s">
        <v>169</v>
      </c>
      <c r="D277" s="111">
        <v>28</v>
      </c>
      <c r="E277" s="40">
        <v>85</v>
      </c>
      <c r="F277" s="140">
        <v>1</v>
      </c>
      <c r="G277" s="17" t="s">
        <v>102</v>
      </c>
      <c r="H277" s="18" t="s">
        <v>110</v>
      </c>
      <c r="I277" s="19" t="s">
        <v>111</v>
      </c>
      <c r="J277" s="35" t="s">
        <v>134</v>
      </c>
      <c r="K277" s="19">
        <v>87.5</v>
      </c>
      <c r="L277" s="18">
        <v>12.5</v>
      </c>
      <c r="M277" s="125">
        <v>140</v>
      </c>
      <c r="N277" s="125">
        <v>193</v>
      </c>
      <c r="O277" s="127">
        <v>6</v>
      </c>
      <c r="P277" s="127">
        <v>16</v>
      </c>
      <c r="Q277" s="37">
        <v>0</v>
      </c>
      <c r="R277" s="37">
        <v>0</v>
      </c>
      <c r="S277" s="127">
        <v>398</v>
      </c>
      <c r="T277" s="127">
        <v>474</v>
      </c>
      <c r="U277" s="128">
        <v>27</v>
      </c>
      <c r="V277" s="128">
        <v>25</v>
      </c>
      <c r="W277" s="218">
        <v>4.5</v>
      </c>
      <c r="X277" s="218">
        <v>5.3</v>
      </c>
      <c r="Y277" s="128">
        <v>43</v>
      </c>
      <c r="Z277" s="128">
        <v>27</v>
      </c>
      <c r="AA277" s="219">
        <v>49</v>
      </c>
      <c r="AB277" s="219">
        <v>45</v>
      </c>
      <c r="AC277" s="37">
        <v>0</v>
      </c>
      <c r="AD277" s="37">
        <v>0</v>
      </c>
      <c r="AE277" s="76">
        <v>123.6</v>
      </c>
      <c r="AF277" s="76">
        <v>93.8</v>
      </c>
      <c r="AG277" s="131">
        <v>34</v>
      </c>
      <c r="AH277" s="131">
        <v>43</v>
      </c>
      <c r="AI277" s="92">
        <v>0.8</v>
      </c>
      <c r="AJ277" s="92">
        <v>1.1000000000000001</v>
      </c>
      <c r="AK277" s="92">
        <f t="shared" si="259"/>
        <v>0.30000000000000004</v>
      </c>
      <c r="AL277" s="126">
        <v>4.5999999999999996</v>
      </c>
      <c r="AM277" s="126">
        <v>5.0999999999999996</v>
      </c>
      <c r="AN277" s="133">
        <v>7.6</v>
      </c>
      <c r="AO277" s="133">
        <v>8.3000000000000007</v>
      </c>
      <c r="AP277" s="40">
        <v>0</v>
      </c>
      <c r="AQ277" s="40">
        <v>0</v>
      </c>
      <c r="AR277" s="126">
        <v>9.1999999999999993</v>
      </c>
      <c r="AS277" s="126">
        <v>10.7</v>
      </c>
      <c r="AT277" s="126">
        <v>4.8</v>
      </c>
      <c r="AU277" s="126">
        <v>4.5</v>
      </c>
      <c r="AV277" s="134">
        <v>97</v>
      </c>
      <c r="AW277" s="134">
        <v>114</v>
      </c>
      <c r="AX277" s="219">
        <v>142</v>
      </c>
      <c r="AY277" s="219">
        <v>151</v>
      </c>
      <c r="AZ277" s="37">
        <v>0</v>
      </c>
      <c r="BA277" s="37">
        <v>0</v>
      </c>
      <c r="BB277" s="40">
        <v>0</v>
      </c>
      <c r="BC277" s="40">
        <v>0</v>
      </c>
      <c r="BD277" s="23">
        <f t="shared" ref="BD277:BE277" si="281">1.86*(AX277+AT277)+1.15*(AV277/18)+(AG277/6)+14</f>
        <v>298.91188888888894</v>
      </c>
      <c r="BE277" s="23">
        <f t="shared" si="281"/>
        <v>317.68000000000006</v>
      </c>
      <c r="BF277" s="37">
        <v>4.8</v>
      </c>
      <c r="BG277" s="37">
        <v>4.9000000000000004</v>
      </c>
      <c r="BH277" s="140">
        <v>13.9</v>
      </c>
      <c r="BI277" s="140">
        <v>14.1</v>
      </c>
      <c r="BJ277" s="37">
        <v>43.1</v>
      </c>
      <c r="BK277" s="37">
        <v>43.6</v>
      </c>
      <c r="BL277" s="140">
        <v>89.8</v>
      </c>
      <c r="BM277" s="140">
        <v>89</v>
      </c>
      <c r="BN277" s="37">
        <v>29</v>
      </c>
      <c r="BO277" s="37">
        <v>28.8</v>
      </c>
      <c r="BP277" s="140">
        <v>32.299999999999997</v>
      </c>
      <c r="BQ277" s="140">
        <v>32.299999999999997</v>
      </c>
      <c r="BR277" s="37">
        <v>235</v>
      </c>
      <c r="BS277" s="37">
        <v>229</v>
      </c>
      <c r="BT277" s="140">
        <v>13.2</v>
      </c>
      <c r="BU277" s="140">
        <v>12.9</v>
      </c>
      <c r="BV277" s="181">
        <v>0</v>
      </c>
      <c r="BW277" s="181">
        <v>0</v>
      </c>
      <c r="BX277" s="214">
        <v>7.82</v>
      </c>
      <c r="BY277" s="214">
        <v>9.8699999999999992</v>
      </c>
      <c r="BZ277" s="37">
        <v>43.6</v>
      </c>
      <c r="CA277" s="37">
        <v>49.6</v>
      </c>
      <c r="CB277" s="140">
        <v>43.5</v>
      </c>
      <c r="CC277" s="140">
        <v>38.299999999999997</v>
      </c>
      <c r="CD277" s="37">
        <v>10.199999999999999</v>
      </c>
      <c r="CE277" s="37">
        <v>10.199999999999999</v>
      </c>
      <c r="CF277" s="140">
        <v>2.4</v>
      </c>
      <c r="CG277" s="140">
        <v>1.6</v>
      </c>
      <c r="CH277" s="37">
        <v>0.3</v>
      </c>
      <c r="CI277" s="37">
        <v>0.3</v>
      </c>
      <c r="CJ277" s="2" t="b">
        <f t="shared" si="261"/>
        <v>1</v>
      </c>
      <c r="CK277" s="24" t="b">
        <f t="shared" si="122"/>
        <v>0</v>
      </c>
      <c r="CL277" s="4">
        <v>70.25</v>
      </c>
      <c r="CM277" s="25">
        <v>85.4</v>
      </c>
      <c r="CN277" s="25">
        <v>179.3</v>
      </c>
      <c r="CO277" s="4">
        <v>49.65</v>
      </c>
      <c r="CP277" s="25">
        <v>44</v>
      </c>
      <c r="CQ277" s="25">
        <v>35</v>
      </c>
      <c r="CR277" s="26">
        <v>17.739999999999998</v>
      </c>
      <c r="CS277" s="62"/>
      <c r="CT277" s="62"/>
      <c r="CU277" s="62"/>
      <c r="CV277" s="62"/>
      <c r="CW277" s="62"/>
      <c r="CX277" s="62"/>
      <c r="CZ277" s="85"/>
      <c r="DA277" s="85"/>
      <c r="DB277" s="85"/>
    </row>
    <row r="278" spans="1:106" ht="15.75" customHeight="1">
      <c r="A278" s="190">
        <v>2017</v>
      </c>
      <c r="B278" s="471" t="s">
        <v>454</v>
      </c>
      <c r="C278" s="191" t="s">
        <v>172</v>
      </c>
      <c r="D278" s="111">
        <v>29</v>
      </c>
      <c r="E278" s="40">
        <v>74</v>
      </c>
      <c r="F278" s="140">
        <v>2</v>
      </c>
      <c r="G278" s="34" t="s">
        <v>171</v>
      </c>
      <c r="H278" s="35" t="s">
        <v>98</v>
      </c>
      <c r="I278" s="36" t="s">
        <v>103</v>
      </c>
      <c r="J278" s="35" t="s">
        <v>134</v>
      </c>
      <c r="K278" s="36">
        <v>37.5</v>
      </c>
      <c r="L278" s="18">
        <v>62.5</v>
      </c>
      <c r="M278" s="125">
        <v>1495</v>
      </c>
      <c r="N278" s="125">
        <v>3200</v>
      </c>
      <c r="O278" s="127">
        <v>40</v>
      </c>
      <c r="P278" s="127">
        <v>179</v>
      </c>
      <c r="Q278" s="37">
        <v>0</v>
      </c>
      <c r="R278" s="37">
        <v>0</v>
      </c>
      <c r="S278" s="127">
        <v>807</v>
      </c>
      <c r="T278" s="127">
        <v>1503</v>
      </c>
      <c r="U278" s="128">
        <v>63</v>
      </c>
      <c r="V278" s="128">
        <v>211</v>
      </c>
      <c r="W278" s="218">
        <v>4.2</v>
      </c>
      <c r="X278" s="218">
        <v>5.0999999999999996</v>
      </c>
      <c r="Y278" s="128">
        <v>64</v>
      </c>
      <c r="Z278" s="128">
        <v>89</v>
      </c>
      <c r="AA278" s="219">
        <v>22</v>
      </c>
      <c r="AB278" s="219">
        <v>26</v>
      </c>
      <c r="AC278" s="37">
        <v>0</v>
      </c>
      <c r="AD278" s="37">
        <v>0</v>
      </c>
      <c r="AE278" s="76">
        <v>122.9</v>
      </c>
      <c r="AF278" s="76">
        <v>122.9</v>
      </c>
      <c r="AG278" s="131">
        <v>27</v>
      </c>
      <c r="AH278" s="131">
        <v>44</v>
      </c>
      <c r="AI278" s="92">
        <v>0.8</v>
      </c>
      <c r="AJ278" s="92">
        <v>1.1000000000000001</v>
      </c>
      <c r="AK278" s="92">
        <f t="shared" si="259"/>
        <v>0.30000000000000004</v>
      </c>
      <c r="AL278" s="126">
        <v>3.9</v>
      </c>
      <c r="AM278" s="126">
        <v>5.4</v>
      </c>
      <c r="AN278" s="133">
        <v>7.1</v>
      </c>
      <c r="AO278" s="133">
        <v>8.3000000000000007</v>
      </c>
      <c r="AP278" s="40">
        <v>0</v>
      </c>
      <c r="AQ278" s="40">
        <v>0</v>
      </c>
      <c r="AR278" s="126">
        <v>9.5</v>
      </c>
      <c r="AS278" s="126">
        <v>9.9</v>
      </c>
      <c r="AT278" s="126">
        <v>4.8</v>
      </c>
      <c r="AU278" s="126">
        <v>4.0999999999999996</v>
      </c>
      <c r="AV278" s="134">
        <v>89</v>
      </c>
      <c r="AW278" s="134">
        <v>99</v>
      </c>
      <c r="AX278" s="219">
        <v>138</v>
      </c>
      <c r="AY278" s="219">
        <v>140</v>
      </c>
      <c r="AZ278" s="37">
        <v>0</v>
      </c>
      <c r="BA278" s="37">
        <v>0</v>
      </c>
      <c r="BB278" s="40">
        <v>0</v>
      </c>
      <c r="BC278" s="40">
        <v>0</v>
      </c>
      <c r="BD278" s="23">
        <f t="shared" ref="BD278:BE278" si="282">1.86*(AX278+AT278)+1.15*(AV278/18)+(AG278/6)+14</f>
        <v>289.79411111111119</v>
      </c>
      <c r="BE278" s="23">
        <f t="shared" si="282"/>
        <v>295.68433333333331</v>
      </c>
      <c r="BF278" s="126">
        <v>4.84</v>
      </c>
      <c r="BG278" s="37">
        <v>5.41</v>
      </c>
      <c r="BH278" s="218">
        <v>14.4</v>
      </c>
      <c r="BI278" s="111">
        <v>16.5</v>
      </c>
      <c r="BJ278" s="126">
        <v>46.6</v>
      </c>
      <c r="BK278" s="37">
        <v>46.4</v>
      </c>
      <c r="BL278" s="218">
        <v>96.3</v>
      </c>
      <c r="BM278" s="111">
        <v>85.8</v>
      </c>
      <c r="BN278" s="126">
        <v>29.8</v>
      </c>
      <c r="BO278" s="37">
        <v>30.5</v>
      </c>
      <c r="BP278" s="218">
        <v>30.9</v>
      </c>
      <c r="BQ278" s="111">
        <v>35.6</v>
      </c>
      <c r="BR278" s="131">
        <v>267</v>
      </c>
      <c r="BS278" s="37">
        <v>324</v>
      </c>
      <c r="BT278" s="218">
        <v>13.3</v>
      </c>
      <c r="BU278" s="111">
        <v>12.6</v>
      </c>
      <c r="BV278" s="181">
        <v>0</v>
      </c>
      <c r="BW278" s="181">
        <v>0</v>
      </c>
      <c r="BX278" s="214">
        <v>7.64</v>
      </c>
      <c r="BY278" s="70">
        <v>6.42</v>
      </c>
      <c r="BZ278" s="126">
        <v>63.481675392670155</v>
      </c>
      <c r="CA278" s="37">
        <v>39.6</v>
      </c>
      <c r="CB278" s="218">
        <v>20.549738219895289</v>
      </c>
      <c r="CC278" s="140">
        <v>36.299999999999997</v>
      </c>
      <c r="CD278" s="126">
        <v>6.9371727748691105</v>
      </c>
      <c r="CE278" s="126">
        <v>20.2</v>
      </c>
      <c r="CF278" s="218">
        <v>7.8534031413612571</v>
      </c>
      <c r="CG278" s="140">
        <v>1.1000000000000001</v>
      </c>
      <c r="CH278" s="126">
        <v>1.1780104712041886</v>
      </c>
      <c r="CI278" s="37">
        <v>2.8</v>
      </c>
      <c r="CJ278" s="2" t="b">
        <f t="shared" si="261"/>
        <v>1</v>
      </c>
      <c r="CK278" s="24" t="b">
        <f t="shared" si="122"/>
        <v>1</v>
      </c>
      <c r="CL278" s="4">
        <v>64.760000000000005</v>
      </c>
      <c r="CM278" s="25">
        <v>73.900000000000006</v>
      </c>
      <c r="CN278" s="25">
        <v>172.6</v>
      </c>
      <c r="CO278" s="4">
        <v>52.06</v>
      </c>
      <c r="CP278" s="25">
        <v>42</v>
      </c>
      <c r="CQ278" s="25">
        <v>36.5</v>
      </c>
      <c r="CR278" s="26">
        <v>12.37</v>
      </c>
      <c r="CS278" s="62"/>
      <c r="CT278" s="62"/>
      <c r="CU278" s="62"/>
      <c r="CV278" s="62"/>
      <c r="CW278" s="62"/>
      <c r="CX278" s="62"/>
      <c r="CZ278" s="85"/>
      <c r="DA278" s="85"/>
      <c r="DB278" s="85"/>
    </row>
    <row r="279" spans="1:106" ht="15.75" customHeight="1">
      <c r="A279" s="190">
        <v>2017</v>
      </c>
      <c r="B279" s="471" t="s">
        <v>454</v>
      </c>
      <c r="C279" s="191" t="s">
        <v>173</v>
      </c>
      <c r="D279" s="111">
        <v>28</v>
      </c>
      <c r="E279" s="40">
        <v>77</v>
      </c>
      <c r="F279" s="140">
        <v>0</v>
      </c>
      <c r="G279" s="34" t="s">
        <v>97</v>
      </c>
      <c r="H279" s="18" t="s">
        <v>98</v>
      </c>
      <c r="I279" s="36" t="s">
        <v>103</v>
      </c>
      <c r="J279" s="35" t="s">
        <v>132</v>
      </c>
      <c r="K279" s="19">
        <v>37.5</v>
      </c>
      <c r="L279" s="18">
        <v>62.5</v>
      </c>
      <c r="M279" s="125">
        <v>151</v>
      </c>
      <c r="N279" s="125">
        <v>3033</v>
      </c>
      <c r="O279" s="127">
        <v>16</v>
      </c>
      <c r="P279" s="127">
        <v>68</v>
      </c>
      <c r="Q279" s="37">
        <v>0</v>
      </c>
      <c r="R279" s="37">
        <v>0</v>
      </c>
      <c r="S279" s="127">
        <v>508</v>
      </c>
      <c r="T279" s="127">
        <v>1352</v>
      </c>
      <c r="U279" s="128">
        <v>24</v>
      </c>
      <c r="V279" s="128">
        <v>118</v>
      </c>
      <c r="W279" s="218">
        <v>4.2</v>
      </c>
      <c r="X279" s="218">
        <v>4.8</v>
      </c>
      <c r="Y279" s="128">
        <v>24</v>
      </c>
      <c r="Z279" s="128">
        <v>41</v>
      </c>
      <c r="AA279" s="219">
        <v>12</v>
      </c>
      <c r="AB279" s="219">
        <v>14</v>
      </c>
      <c r="AC279" s="37">
        <v>0</v>
      </c>
      <c r="AD279" s="37">
        <v>0</v>
      </c>
      <c r="AE279" s="76">
        <v>119.3</v>
      </c>
      <c r="AF279" s="76">
        <v>105.1</v>
      </c>
      <c r="AG279" s="131">
        <v>45</v>
      </c>
      <c r="AH279" s="131">
        <v>37</v>
      </c>
      <c r="AI279" s="92">
        <v>0.9</v>
      </c>
      <c r="AJ279" s="92">
        <v>1</v>
      </c>
      <c r="AK279" s="92">
        <f t="shared" si="259"/>
        <v>9.9999999999999978E-2</v>
      </c>
      <c r="AL279" s="126">
        <v>4.0999999999999996</v>
      </c>
      <c r="AM279" s="126">
        <v>4.4000000000000004</v>
      </c>
      <c r="AN279" s="133">
        <v>6.8</v>
      </c>
      <c r="AO279" s="133">
        <v>7.4</v>
      </c>
      <c r="AP279" s="40">
        <v>0</v>
      </c>
      <c r="AQ279" s="40">
        <v>0</v>
      </c>
      <c r="AR279" s="126">
        <v>9.5</v>
      </c>
      <c r="AS279" s="126">
        <v>9.8000000000000007</v>
      </c>
      <c r="AT279" s="126">
        <v>4.5</v>
      </c>
      <c r="AU279" s="126">
        <v>4</v>
      </c>
      <c r="AV279" s="134">
        <v>103</v>
      </c>
      <c r="AW279" s="134">
        <v>112</v>
      </c>
      <c r="AX279" s="219">
        <v>143</v>
      </c>
      <c r="AY279" s="219">
        <v>138</v>
      </c>
      <c r="AZ279" s="37">
        <v>0</v>
      </c>
      <c r="BA279" s="37">
        <v>0</v>
      </c>
      <c r="BB279" s="40">
        <v>0</v>
      </c>
      <c r="BC279" s="40">
        <v>0</v>
      </c>
      <c r="BD279" s="23">
        <f t="shared" ref="BD279:BE279" si="283">1.86*(AX279+AT279)+1.15*(AV279/18)+(AG279/6)+14</f>
        <v>302.4305555555556</v>
      </c>
      <c r="BE279" s="23">
        <f t="shared" si="283"/>
        <v>291.44222222222226</v>
      </c>
      <c r="BF279" s="126">
        <v>4.1100000000000003</v>
      </c>
      <c r="BG279" s="221">
        <v>4.43</v>
      </c>
      <c r="BH279" s="218">
        <v>12.4</v>
      </c>
      <c r="BI279" s="218">
        <v>13.6</v>
      </c>
      <c r="BJ279" s="126">
        <v>41</v>
      </c>
      <c r="BK279" s="126">
        <v>39.799999999999997</v>
      </c>
      <c r="BL279" s="218">
        <v>99.8</v>
      </c>
      <c r="BM279" s="218">
        <v>89.8</v>
      </c>
      <c r="BN279" s="126">
        <v>30.2</v>
      </c>
      <c r="BO279" s="126">
        <v>30.7</v>
      </c>
      <c r="BP279" s="218">
        <v>30.2</v>
      </c>
      <c r="BQ279" s="218">
        <v>34.200000000000003</v>
      </c>
      <c r="BR279" s="131">
        <v>246</v>
      </c>
      <c r="BS279" s="131">
        <v>270</v>
      </c>
      <c r="BT279" s="218">
        <v>13.7</v>
      </c>
      <c r="BU279" s="218">
        <v>12.9</v>
      </c>
      <c r="BV279" s="181">
        <v>0</v>
      </c>
      <c r="BW279" s="181">
        <v>0</v>
      </c>
      <c r="BX279" s="214">
        <v>6.33</v>
      </c>
      <c r="BY279" s="214">
        <v>8.76</v>
      </c>
      <c r="BZ279" s="126">
        <v>65.876777251184834</v>
      </c>
      <c r="CA279" s="37">
        <v>69.8</v>
      </c>
      <c r="CB279" s="218">
        <v>20.379146919431278</v>
      </c>
      <c r="CC279" s="140">
        <v>12.2</v>
      </c>
      <c r="CD279" s="126">
        <v>7.8988941548183256</v>
      </c>
      <c r="CE279" s="126">
        <v>17.2</v>
      </c>
      <c r="CF279" s="218">
        <v>5.2132701421800949</v>
      </c>
      <c r="CG279" s="140">
        <v>0.1</v>
      </c>
      <c r="CH279" s="126">
        <v>0.63191153238546605</v>
      </c>
      <c r="CI279" s="37">
        <v>0.7</v>
      </c>
      <c r="CJ279" s="2" t="b">
        <f t="shared" si="261"/>
        <v>0</v>
      </c>
      <c r="CK279" s="24" t="b">
        <f t="shared" si="122"/>
        <v>1</v>
      </c>
      <c r="CL279" s="4">
        <v>64.739999999999995</v>
      </c>
      <c r="CM279" s="25">
        <v>76.599999999999994</v>
      </c>
      <c r="CN279" s="25">
        <v>177</v>
      </c>
      <c r="CO279" s="4">
        <v>52.21</v>
      </c>
      <c r="CP279" s="25">
        <v>52</v>
      </c>
      <c r="CQ279" s="25">
        <v>49</v>
      </c>
      <c r="CR279" s="26">
        <v>15.49</v>
      </c>
      <c r="CS279" s="62"/>
      <c r="CT279" s="62"/>
      <c r="CU279" s="62"/>
      <c r="CV279" s="62"/>
      <c r="CW279" s="62"/>
      <c r="CX279" s="62"/>
      <c r="CZ279" s="85"/>
      <c r="DA279" s="85"/>
      <c r="DB279" s="85"/>
    </row>
    <row r="280" spans="1:106" ht="15.75" customHeight="1">
      <c r="A280" s="190">
        <v>2017</v>
      </c>
      <c r="B280" s="471" t="s">
        <v>454</v>
      </c>
      <c r="C280" s="191" t="s">
        <v>174</v>
      </c>
      <c r="D280" s="111">
        <v>28</v>
      </c>
      <c r="E280" s="40">
        <v>90</v>
      </c>
      <c r="F280" s="140">
        <v>1</v>
      </c>
      <c r="G280" s="34" t="s">
        <v>102</v>
      </c>
      <c r="H280" s="35" t="s">
        <v>98</v>
      </c>
      <c r="I280" s="36" t="s">
        <v>111</v>
      </c>
      <c r="J280" s="35" t="s">
        <v>161</v>
      </c>
      <c r="K280" s="19">
        <v>62.5</v>
      </c>
      <c r="L280" s="35">
        <v>37.5</v>
      </c>
      <c r="M280" s="125">
        <v>298</v>
      </c>
      <c r="N280" s="125">
        <v>2204</v>
      </c>
      <c r="O280" s="127">
        <v>27</v>
      </c>
      <c r="P280" s="127">
        <v>72</v>
      </c>
      <c r="Q280" s="37">
        <v>0</v>
      </c>
      <c r="R280" s="37">
        <v>0</v>
      </c>
      <c r="S280" s="127">
        <v>577</v>
      </c>
      <c r="T280" s="127">
        <v>1195</v>
      </c>
      <c r="U280" s="128">
        <v>27</v>
      </c>
      <c r="V280" s="128">
        <v>84</v>
      </c>
      <c r="W280" s="218">
        <v>4</v>
      </c>
      <c r="X280" s="218">
        <v>5.0999999999999996</v>
      </c>
      <c r="Y280" s="128">
        <v>31</v>
      </c>
      <c r="Z280" s="128">
        <v>45</v>
      </c>
      <c r="AA280" s="219">
        <v>84</v>
      </c>
      <c r="AB280" s="219">
        <v>83</v>
      </c>
      <c r="AC280" s="37">
        <v>0</v>
      </c>
      <c r="AD280" s="37">
        <v>0</v>
      </c>
      <c r="AE280" s="76">
        <v>93.8</v>
      </c>
      <c r="AF280" s="76">
        <v>105.1</v>
      </c>
      <c r="AG280" s="131">
        <v>47</v>
      </c>
      <c r="AH280" s="131">
        <v>36</v>
      </c>
      <c r="AI280" s="92">
        <v>1.1000000000000001</v>
      </c>
      <c r="AJ280" s="92">
        <v>1</v>
      </c>
      <c r="AK280" s="9">
        <f t="shared" si="259"/>
        <v>0</v>
      </c>
      <c r="AL280" s="126">
        <v>4.4000000000000004</v>
      </c>
      <c r="AM280" s="126">
        <v>3.7</v>
      </c>
      <c r="AN280" s="133">
        <v>7</v>
      </c>
      <c r="AO280" s="133">
        <v>8.3000000000000007</v>
      </c>
      <c r="AP280" s="40">
        <v>0</v>
      </c>
      <c r="AQ280" s="40">
        <v>0</v>
      </c>
      <c r="AR280" s="126">
        <v>9.5</v>
      </c>
      <c r="AS280" s="126">
        <v>10.1</v>
      </c>
      <c r="AT280" s="126">
        <v>4.5999999999999996</v>
      </c>
      <c r="AU280" s="126">
        <v>4.3</v>
      </c>
      <c r="AV280" s="134">
        <v>103</v>
      </c>
      <c r="AW280" s="134">
        <v>98</v>
      </c>
      <c r="AX280" s="219">
        <v>141</v>
      </c>
      <c r="AY280" s="219">
        <v>137</v>
      </c>
      <c r="AZ280" s="37">
        <v>0</v>
      </c>
      <c r="BA280" s="37">
        <v>0</v>
      </c>
      <c r="BB280" s="40">
        <v>0</v>
      </c>
      <c r="BC280" s="40">
        <v>0</v>
      </c>
      <c r="BD280" s="23">
        <f t="shared" ref="BD280:BE280" si="284">1.86*(AX280+AT280)+1.15*(AV280/18)+(AG280/6)+14</f>
        <v>299.22988888888892</v>
      </c>
      <c r="BE280" s="23">
        <f t="shared" si="284"/>
        <v>289.07911111111116</v>
      </c>
      <c r="BF280" s="126">
        <v>4.4400000000000004</v>
      </c>
      <c r="BG280" s="221">
        <v>4.1900000000000004</v>
      </c>
      <c r="BH280" s="218">
        <v>13.2</v>
      </c>
      <c r="BI280" s="218">
        <v>15</v>
      </c>
      <c r="BJ280" s="126">
        <v>40.9</v>
      </c>
      <c r="BK280" s="126">
        <v>44.9</v>
      </c>
      <c r="BL280" s="218">
        <v>92.1</v>
      </c>
      <c r="BM280" s="218">
        <v>90.3</v>
      </c>
      <c r="BN280" s="126">
        <v>29.7</v>
      </c>
      <c r="BO280" s="126">
        <v>30.2</v>
      </c>
      <c r="BP280" s="218">
        <v>32.299999999999997</v>
      </c>
      <c r="BQ280" s="218">
        <v>33.4</v>
      </c>
      <c r="BR280" s="131">
        <v>304</v>
      </c>
      <c r="BS280" s="131">
        <v>325</v>
      </c>
      <c r="BT280" s="218">
        <v>14</v>
      </c>
      <c r="BU280" s="218">
        <v>11.4</v>
      </c>
      <c r="BV280" s="181">
        <v>0</v>
      </c>
      <c r="BW280" s="181">
        <v>0</v>
      </c>
      <c r="BX280" s="214">
        <v>8.24</v>
      </c>
      <c r="BY280" s="214">
        <v>5.4</v>
      </c>
      <c r="BZ280" s="126">
        <v>41.990291262135919</v>
      </c>
      <c r="CA280" s="37">
        <v>45.6</v>
      </c>
      <c r="CB280" s="218">
        <v>37.621359223300971</v>
      </c>
      <c r="CC280" s="140">
        <v>40.200000000000003</v>
      </c>
      <c r="CD280" s="126">
        <v>10.922330097087379</v>
      </c>
      <c r="CE280" s="126">
        <v>11.9</v>
      </c>
      <c r="CF280" s="218">
        <v>8.3737864077669908</v>
      </c>
      <c r="CG280" s="140">
        <v>0.6</v>
      </c>
      <c r="CH280" s="126">
        <v>1.0922330097087378</v>
      </c>
      <c r="CI280" s="37">
        <v>1.7</v>
      </c>
      <c r="CJ280" s="2" t="b">
        <f t="shared" si="261"/>
        <v>0</v>
      </c>
      <c r="CK280" s="24" t="b">
        <f t="shared" si="122"/>
        <v>1</v>
      </c>
      <c r="CL280" s="4">
        <v>82.19</v>
      </c>
      <c r="CM280" s="25">
        <v>85.6</v>
      </c>
      <c r="CN280" s="25">
        <v>192.5</v>
      </c>
      <c r="CO280" s="4">
        <v>0</v>
      </c>
      <c r="CP280" s="25">
        <v>74</v>
      </c>
      <c r="CQ280" s="25">
        <v>70</v>
      </c>
      <c r="CR280" s="26">
        <v>3.98</v>
      </c>
      <c r="CS280" s="62"/>
      <c r="CT280" s="62"/>
      <c r="CU280" s="62"/>
      <c r="CV280" s="62"/>
      <c r="CW280" s="62"/>
      <c r="CX280" s="62"/>
      <c r="CZ280" s="85"/>
      <c r="DA280" s="85"/>
      <c r="DB280" s="85"/>
    </row>
    <row r="281" spans="1:106" ht="15.75" customHeight="1">
      <c r="A281" s="190">
        <v>2017</v>
      </c>
      <c r="B281" s="471" t="s">
        <v>454</v>
      </c>
      <c r="C281" s="191" t="s">
        <v>175</v>
      </c>
      <c r="D281" s="111">
        <v>28</v>
      </c>
      <c r="E281" s="40">
        <v>84</v>
      </c>
      <c r="F281" s="140">
        <v>2</v>
      </c>
      <c r="G281" s="34" t="s">
        <v>171</v>
      </c>
      <c r="H281" s="35" t="s">
        <v>110</v>
      </c>
      <c r="I281" s="36" t="s">
        <v>99</v>
      </c>
      <c r="J281" s="35" t="s">
        <v>134</v>
      </c>
      <c r="K281" s="19">
        <v>62.5</v>
      </c>
      <c r="L281" s="35">
        <v>37.5</v>
      </c>
      <c r="M281" s="125">
        <v>1009</v>
      </c>
      <c r="N281" s="125">
        <v>3200</v>
      </c>
      <c r="O281" s="127">
        <v>31</v>
      </c>
      <c r="P281" s="127">
        <v>98</v>
      </c>
      <c r="Q281" s="37">
        <v>0</v>
      </c>
      <c r="R281" s="37">
        <v>0</v>
      </c>
      <c r="S281" s="127">
        <v>952</v>
      </c>
      <c r="T281" s="127">
        <v>1919</v>
      </c>
      <c r="U281" s="128">
        <v>40</v>
      </c>
      <c r="V281" s="128">
        <v>112</v>
      </c>
      <c r="W281" s="218">
        <v>4.4000000000000004</v>
      </c>
      <c r="X281" s="218">
        <v>5.0999999999999996</v>
      </c>
      <c r="Y281" s="128">
        <v>63</v>
      </c>
      <c r="Z281" s="128">
        <v>72</v>
      </c>
      <c r="AA281" s="219">
        <v>26</v>
      </c>
      <c r="AB281" s="219">
        <v>30</v>
      </c>
      <c r="AC281" s="37">
        <v>0</v>
      </c>
      <c r="AD281" s="37">
        <v>0</v>
      </c>
      <c r="AE281" s="76">
        <v>105.1</v>
      </c>
      <c r="AF281" s="76">
        <v>105.1</v>
      </c>
      <c r="AG281" s="131">
        <v>44</v>
      </c>
      <c r="AH281" s="131">
        <v>44</v>
      </c>
      <c r="AI281" s="92">
        <v>1</v>
      </c>
      <c r="AJ281" s="92">
        <v>1.2</v>
      </c>
      <c r="AK281" s="92">
        <f t="shared" si="259"/>
        <v>0.19999999999999996</v>
      </c>
      <c r="AL281" s="126">
        <v>4.3</v>
      </c>
      <c r="AM281" s="126">
        <v>5.4</v>
      </c>
      <c r="AN281" s="133">
        <v>7.2</v>
      </c>
      <c r="AO281" s="133">
        <v>8.1</v>
      </c>
      <c r="AP281" s="40">
        <v>0</v>
      </c>
      <c r="AQ281" s="40">
        <v>0</v>
      </c>
      <c r="AR281" s="126">
        <v>9.6999999999999993</v>
      </c>
      <c r="AS281" s="126">
        <v>10.3</v>
      </c>
      <c r="AT281" s="126">
        <v>4.5</v>
      </c>
      <c r="AU281" s="126">
        <v>4.4000000000000004</v>
      </c>
      <c r="AV281" s="134">
        <v>186</v>
      </c>
      <c r="AW281" s="134">
        <v>90</v>
      </c>
      <c r="AX281" s="219">
        <v>139</v>
      </c>
      <c r="AY281" s="219">
        <v>140</v>
      </c>
      <c r="AZ281" s="37">
        <v>0</v>
      </c>
      <c r="BA281" s="37">
        <v>0</v>
      </c>
      <c r="BB281" s="40">
        <v>0</v>
      </c>
      <c r="BC281" s="40">
        <v>0</v>
      </c>
      <c r="BD281" s="23">
        <f t="shared" ref="BD281:BE281" si="285">1.86*(AX281+AT281)+1.15*(AV281/18)+(AG281/6)+14</f>
        <v>300.12666666666667</v>
      </c>
      <c r="BE281" s="23">
        <f t="shared" si="285"/>
        <v>295.66733333333332</v>
      </c>
      <c r="BF281" s="126">
        <v>4.0999999999999996</v>
      </c>
      <c r="BG281" s="221">
        <v>4.66</v>
      </c>
      <c r="BH281" s="218">
        <v>14</v>
      </c>
      <c r="BI281" s="218">
        <v>15.8</v>
      </c>
      <c r="BJ281" s="126">
        <v>42.3</v>
      </c>
      <c r="BK281" s="126">
        <v>46.5</v>
      </c>
      <c r="BL281" s="218">
        <v>101</v>
      </c>
      <c r="BM281" s="218">
        <v>99.8</v>
      </c>
      <c r="BN281" s="126">
        <v>33.4</v>
      </c>
      <c r="BO281" s="126">
        <v>33.9</v>
      </c>
      <c r="BP281" s="218">
        <v>33.1</v>
      </c>
      <c r="BQ281" s="218">
        <v>34</v>
      </c>
      <c r="BR281" s="131">
        <v>405</v>
      </c>
      <c r="BS281" s="131">
        <v>430</v>
      </c>
      <c r="BT281" s="218">
        <v>12.3</v>
      </c>
      <c r="BU281" s="218">
        <v>12.9</v>
      </c>
      <c r="BV281" s="181">
        <v>0</v>
      </c>
      <c r="BW281" s="181">
        <v>0</v>
      </c>
      <c r="BX281" s="214">
        <v>6</v>
      </c>
      <c r="BY281" s="214">
        <v>8.1300000000000008</v>
      </c>
      <c r="BZ281" s="126">
        <v>75.247524752475243</v>
      </c>
      <c r="CA281" s="37">
        <v>65.2</v>
      </c>
      <c r="CB281" s="218">
        <v>16.336633663366339</v>
      </c>
      <c r="CC281" s="140">
        <v>10.8</v>
      </c>
      <c r="CD281" s="126">
        <v>8.2508250825082516</v>
      </c>
      <c r="CE281" s="126">
        <v>22.4</v>
      </c>
      <c r="CF281" s="218">
        <v>0</v>
      </c>
      <c r="CG281" s="140">
        <v>0</v>
      </c>
      <c r="CH281" s="126">
        <v>0.16501650165016502</v>
      </c>
      <c r="CI281" s="37">
        <v>1.6</v>
      </c>
      <c r="CJ281" s="2" t="b">
        <f t="shared" si="261"/>
        <v>0</v>
      </c>
      <c r="CK281" s="24" t="b">
        <f t="shared" si="122"/>
        <v>1</v>
      </c>
      <c r="CL281" s="4">
        <v>78.84</v>
      </c>
      <c r="CM281" s="25">
        <v>86.4</v>
      </c>
      <c r="CN281" s="25">
        <v>184</v>
      </c>
      <c r="CO281" s="4">
        <v>50.17</v>
      </c>
      <c r="CP281" s="25">
        <v>48</v>
      </c>
      <c r="CQ281" s="25">
        <v>42.5</v>
      </c>
      <c r="CR281" s="26">
        <v>8.74</v>
      </c>
      <c r="CS281" s="62"/>
      <c r="CT281" s="62"/>
      <c r="CU281" s="62"/>
      <c r="CV281" s="62"/>
      <c r="CW281" s="62"/>
      <c r="CX281" s="62"/>
      <c r="CZ281" s="85"/>
      <c r="DA281" s="85"/>
      <c r="DB281" s="85"/>
    </row>
    <row r="282" spans="1:106" ht="15.75" customHeight="1">
      <c r="A282" s="190">
        <v>2017</v>
      </c>
      <c r="B282" s="471" t="s">
        <v>454</v>
      </c>
      <c r="C282" s="191" t="s">
        <v>176</v>
      </c>
      <c r="D282" s="111">
        <v>34</v>
      </c>
      <c r="E282" s="40">
        <v>0</v>
      </c>
      <c r="F282" s="140">
        <v>2</v>
      </c>
      <c r="G282" s="202" t="s">
        <v>97</v>
      </c>
      <c r="H282" s="35" t="s">
        <v>98</v>
      </c>
      <c r="I282" s="36" t="s">
        <v>99</v>
      </c>
      <c r="J282" s="35" t="s">
        <v>134</v>
      </c>
      <c r="K282" s="36">
        <v>37.5</v>
      </c>
      <c r="L282" s="18">
        <v>62.5</v>
      </c>
      <c r="M282" s="125">
        <v>2144</v>
      </c>
      <c r="N282" s="125">
        <v>3200</v>
      </c>
      <c r="O282" s="127">
        <v>64</v>
      </c>
      <c r="P282" s="127">
        <v>95</v>
      </c>
      <c r="Q282" s="37">
        <v>0</v>
      </c>
      <c r="R282" s="37">
        <v>0</v>
      </c>
      <c r="S282" s="127">
        <v>1096</v>
      </c>
      <c r="T282" s="127">
        <v>1517</v>
      </c>
      <c r="U282" s="128">
        <v>96</v>
      </c>
      <c r="V282" s="128">
        <v>118</v>
      </c>
      <c r="W282" s="218">
        <v>4</v>
      </c>
      <c r="X282" s="218">
        <v>4.5999999999999996</v>
      </c>
      <c r="Y282" s="128">
        <v>99</v>
      </c>
      <c r="Z282" s="128">
        <v>69</v>
      </c>
      <c r="AA282" s="219">
        <v>72</v>
      </c>
      <c r="AB282" s="219">
        <v>86</v>
      </c>
      <c r="AC282" s="37">
        <v>0</v>
      </c>
      <c r="AD282" s="37">
        <v>0</v>
      </c>
      <c r="AE282" s="76">
        <v>119.1</v>
      </c>
      <c r="AF282" s="76">
        <v>114.9</v>
      </c>
      <c r="AG282" s="131">
        <v>42</v>
      </c>
      <c r="AH282" s="131">
        <v>49</v>
      </c>
      <c r="AI282" s="92">
        <v>0.8</v>
      </c>
      <c r="AJ282" s="92">
        <v>1</v>
      </c>
      <c r="AK282" s="92">
        <f t="shared" si="259"/>
        <v>0.19999999999999996</v>
      </c>
      <c r="AL282" s="126">
        <v>3.3</v>
      </c>
      <c r="AM282" s="126">
        <v>5.0999999999999996</v>
      </c>
      <c r="AN282" s="133">
        <v>7.2</v>
      </c>
      <c r="AO282" s="133">
        <v>7.7</v>
      </c>
      <c r="AP282" s="40">
        <v>0</v>
      </c>
      <c r="AQ282" s="40">
        <v>0</v>
      </c>
      <c r="AR282" s="126">
        <v>9</v>
      </c>
      <c r="AS282" s="126">
        <v>9.4</v>
      </c>
      <c r="AT282" s="126">
        <v>4.8</v>
      </c>
      <c r="AU282" s="126">
        <v>4.2</v>
      </c>
      <c r="AV282" s="134">
        <v>69</v>
      </c>
      <c r="AW282" s="134">
        <v>88</v>
      </c>
      <c r="AX282" s="219">
        <v>137</v>
      </c>
      <c r="AY282" s="219">
        <v>137</v>
      </c>
      <c r="AZ282" s="37">
        <v>0</v>
      </c>
      <c r="BA282" s="37">
        <v>0</v>
      </c>
      <c r="BB282" s="40">
        <v>0</v>
      </c>
      <c r="BC282" s="40">
        <v>0</v>
      </c>
      <c r="BD282" s="23">
        <f t="shared" ref="BD282:BE282" si="286">1.86*(AX282+AT282)+1.15*(AV282/18)+(AG282/6)+14</f>
        <v>289.15633333333341</v>
      </c>
      <c r="BE282" s="23">
        <f t="shared" si="286"/>
        <v>290.4208888888889</v>
      </c>
      <c r="BF282" s="126">
        <v>4.58</v>
      </c>
      <c r="BG282" s="221">
        <v>5.1100000000000003</v>
      </c>
      <c r="BH282" s="218">
        <v>13.8</v>
      </c>
      <c r="BI282" s="218">
        <v>15.9</v>
      </c>
      <c r="BJ282" s="126">
        <v>44.4</v>
      </c>
      <c r="BK282" s="126">
        <v>46.2</v>
      </c>
      <c r="BL282" s="218" t="s">
        <v>195</v>
      </c>
      <c r="BM282" s="218">
        <v>90.4</v>
      </c>
      <c r="BN282" s="126">
        <v>30.1</v>
      </c>
      <c r="BO282" s="126">
        <v>31.1</v>
      </c>
      <c r="BP282" s="218">
        <v>31.1</v>
      </c>
      <c r="BQ282" s="218">
        <v>34.4</v>
      </c>
      <c r="BR282" s="131">
        <v>234</v>
      </c>
      <c r="BS282" s="131">
        <v>324</v>
      </c>
      <c r="BT282" s="218">
        <v>15.8</v>
      </c>
      <c r="BU282" s="218">
        <v>14.8</v>
      </c>
      <c r="BV282" s="181">
        <v>0</v>
      </c>
      <c r="BW282" s="181">
        <v>0</v>
      </c>
      <c r="BX282" s="214">
        <v>6.8</v>
      </c>
      <c r="BY282" s="214">
        <v>12.38</v>
      </c>
      <c r="BZ282" s="126">
        <v>89.705882352941174</v>
      </c>
      <c r="CA282" s="37">
        <v>68.5</v>
      </c>
      <c r="CB282" s="218">
        <v>6.7647058823529411</v>
      </c>
      <c r="CC282" s="140">
        <v>17</v>
      </c>
      <c r="CD282" s="126">
        <v>0.88235294117647056</v>
      </c>
      <c r="CE282" s="126">
        <v>12.9</v>
      </c>
      <c r="CF282" s="218">
        <v>2.5</v>
      </c>
      <c r="CG282" s="111">
        <v>0.6</v>
      </c>
      <c r="CH282" s="126">
        <v>0.14705882352941177</v>
      </c>
      <c r="CI282" s="37">
        <v>1</v>
      </c>
      <c r="CJ282" s="2" t="b">
        <f t="shared" si="261"/>
        <v>0</v>
      </c>
      <c r="CK282" s="24" t="b">
        <f t="shared" si="122"/>
        <v>1</v>
      </c>
      <c r="CL282" s="4">
        <v>73.48</v>
      </c>
      <c r="CM282" s="25">
        <v>88.5</v>
      </c>
      <c r="CN282" s="25">
        <v>187</v>
      </c>
      <c r="CO282" s="4">
        <v>49.59</v>
      </c>
      <c r="CP282" s="25">
        <v>59.5</v>
      </c>
      <c r="CQ282" s="25">
        <v>0</v>
      </c>
      <c r="CR282" s="26">
        <v>16.98</v>
      </c>
      <c r="CS282" s="62"/>
      <c r="CT282" s="62"/>
      <c r="CU282" s="62"/>
      <c r="CV282" s="62"/>
      <c r="CW282" s="62"/>
      <c r="CX282" s="62"/>
      <c r="CZ282" s="85"/>
      <c r="DA282" s="85"/>
      <c r="DB282" s="85"/>
    </row>
    <row r="283" spans="1:106" ht="15.75" customHeight="1">
      <c r="A283" s="190">
        <v>2017</v>
      </c>
      <c r="B283" s="471" t="s">
        <v>454</v>
      </c>
      <c r="C283" s="191" t="s">
        <v>177</v>
      </c>
      <c r="D283" s="111">
        <v>34</v>
      </c>
      <c r="E283" s="40">
        <v>80</v>
      </c>
      <c r="F283" s="140">
        <v>2</v>
      </c>
      <c r="G283" s="202" t="s">
        <v>171</v>
      </c>
      <c r="H283" s="35" t="s">
        <v>98</v>
      </c>
      <c r="I283" s="36" t="s">
        <v>103</v>
      </c>
      <c r="J283" s="35" t="s">
        <v>134</v>
      </c>
      <c r="K283" s="36">
        <v>37.5</v>
      </c>
      <c r="L283" s="18">
        <v>62.5</v>
      </c>
      <c r="M283" s="125">
        <v>548</v>
      </c>
      <c r="N283" s="125">
        <v>1443</v>
      </c>
      <c r="O283" s="127">
        <v>30</v>
      </c>
      <c r="P283" s="127">
        <v>60</v>
      </c>
      <c r="Q283" s="37">
        <v>0</v>
      </c>
      <c r="R283" s="37">
        <v>0</v>
      </c>
      <c r="S283" s="127">
        <v>652</v>
      </c>
      <c r="T283" s="127">
        <v>917</v>
      </c>
      <c r="U283" s="128">
        <v>47</v>
      </c>
      <c r="V283" s="128">
        <v>76</v>
      </c>
      <c r="W283" s="218">
        <v>4.8</v>
      </c>
      <c r="X283" s="218">
        <v>4.8</v>
      </c>
      <c r="Y283" s="128">
        <v>49</v>
      </c>
      <c r="Z283" s="128">
        <v>46</v>
      </c>
      <c r="AA283" s="219">
        <v>33</v>
      </c>
      <c r="AB283" s="219">
        <v>30</v>
      </c>
      <c r="AC283" s="37">
        <v>0</v>
      </c>
      <c r="AD283" s="37">
        <v>0</v>
      </c>
      <c r="AE283" s="76">
        <v>101.3</v>
      </c>
      <c r="AF283" s="76">
        <v>90.3</v>
      </c>
      <c r="AG283" s="131">
        <v>36</v>
      </c>
      <c r="AH283" s="131">
        <v>39</v>
      </c>
      <c r="AI283" s="92">
        <v>1</v>
      </c>
      <c r="AJ283" s="92">
        <v>1.4</v>
      </c>
      <c r="AK283" s="92">
        <f t="shared" si="259"/>
        <v>0.39999999999999991</v>
      </c>
      <c r="AL283" s="126">
        <v>3.1</v>
      </c>
      <c r="AM283" s="126">
        <v>5.6</v>
      </c>
      <c r="AN283" s="133">
        <v>8.1</v>
      </c>
      <c r="AO283" s="133">
        <v>8.1</v>
      </c>
      <c r="AP283" s="40">
        <v>0</v>
      </c>
      <c r="AQ283" s="40">
        <v>0</v>
      </c>
      <c r="AR283" s="126">
        <v>9.9</v>
      </c>
      <c r="AS283" s="126">
        <v>9.8000000000000007</v>
      </c>
      <c r="AT283" s="126">
        <v>4.5</v>
      </c>
      <c r="AU283" s="126">
        <v>4.2</v>
      </c>
      <c r="AV283" s="134">
        <v>90</v>
      </c>
      <c r="AW283" s="134">
        <v>111</v>
      </c>
      <c r="AX283" s="219">
        <v>142</v>
      </c>
      <c r="AY283" s="219">
        <v>140</v>
      </c>
      <c r="AZ283" s="37">
        <v>0</v>
      </c>
      <c r="BA283" s="37">
        <v>0</v>
      </c>
      <c r="BB283" s="40">
        <v>0</v>
      </c>
      <c r="BC283" s="40">
        <v>0</v>
      </c>
      <c r="BD283" s="23">
        <f t="shared" ref="BD283:BE283" si="287">1.86*(AX283+AT283)+1.15*(AV283/18)+(AG283/6)+14</f>
        <v>298.24</v>
      </c>
      <c r="BE283" s="23">
        <f t="shared" si="287"/>
        <v>295.80366666666663</v>
      </c>
      <c r="BF283" s="126">
        <v>5.12</v>
      </c>
      <c r="BG283" s="221">
        <v>5.58</v>
      </c>
      <c r="BH283" s="218">
        <v>14</v>
      </c>
      <c r="BI283" s="218">
        <v>15.6</v>
      </c>
      <c r="BJ283" s="126">
        <v>47.2</v>
      </c>
      <c r="BK283" s="126">
        <v>46.2</v>
      </c>
      <c r="BL283" s="218" t="s">
        <v>196</v>
      </c>
      <c r="BM283" s="218">
        <v>82.8</v>
      </c>
      <c r="BN283" s="126">
        <v>27.3</v>
      </c>
      <c r="BO283" s="126">
        <v>28</v>
      </c>
      <c r="BP283" s="218">
        <v>29.7</v>
      </c>
      <c r="BQ283" s="218">
        <v>33.799999999999997</v>
      </c>
      <c r="BR283" s="131">
        <v>174</v>
      </c>
      <c r="BS283" s="131">
        <v>174</v>
      </c>
      <c r="BT283" s="218">
        <v>14</v>
      </c>
      <c r="BU283" s="218">
        <v>13.1</v>
      </c>
      <c r="BV283" s="181">
        <v>0</v>
      </c>
      <c r="BW283" s="181">
        <v>0</v>
      </c>
      <c r="BX283" s="214">
        <v>7.46</v>
      </c>
      <c r="BY283" s="214">
        <v>9.4600000000000009</v>
      </c>
      <c r="BZ283" s="126">
        <v>75.737265415549601</v>
      </c>
      <c r="CA283" s="37">
        <v>42.1</v>
      </c>
      <c r="CB283" s="218">
        <v>23.056300268096514</v>
      </c>
      <c r="CC283" s="140">
        <v>41.3</v>
      </c>
      <c r="CD283" s="126">
        <v>1.0723860589812333</v>
      </c>
      <c r="CE283" s="126">
        <v>15.1</v>
      </c>
      <c r="CF283" s="218">
        <v>0.13404825737265416</v>
      </c>
      <c r="CG283" s="140">
        <v>0.3</v>
      </c>
      <c r="CH283" s="126">
        <v>0</v>
      </c>
      <c r="CI283" s="37">
        <v>1.2</v>
      </c>
      <c r="CJ283" s="2" t="b">
        <f t="shared" si="261"/>
        <v>1</v>
      </c>
      <c r="CK283" s="24" t="b">
        <f t="shared" si="122"/>
        <v>1</v>
      </c>
      <c r="CL283" s="4">
        <v>71.67</v>
      </c>
      <c r="CM283" s="25">
        <v>78.599999999999994</v>
      </c>
      <c r="CN283" s="25">
        <v>172</v>
      </c>
      <c r="CO283" s="4">
        <v>51.33</v>
      </c>
      <c r="CP283" s="25">
        <v>48</v>
      </c>
      <c r="CQ283" s="25">
        <v>49</v>
      </c>
      <c r="CR283" s="26">
        <v>8.81</v>
      </c>
      <c r="CS283" s="62"/>
      <c r="CT283" s="62"/>
      <c r="CU283" s="62"/>
      <c r="CV283" s="62"/>
      <c r="CW283" s="62"/>
      <c r="CX283" s="62"/>
      <c r="CZ283" s="85"/>
      <c r="DA283" s="85"/>
      <c r="DB283" s="85"/>
    </row>
    <row r="284" spans="1:106" ht="15.75" customHeight="1">
      <c r="A284" s="190">
        <v>2017</v>
      </c>
      <c r="B284" s="471" t="s">
        <v>454</v>
      </c>
      <c r="C284" s="191" t="s">
        <v>178</v>
      </c>
      <c r="D284" s="111">
        <v>34</v>
      </c>
      <c r="E284" s="40">
        <v>85</v>
      </c>
      <c r="F284" s="140">
        <v>2</v>
      </c>
      <c r="G284" s="202" t="s">
        <v>97</v>
      </c>
      <c r="H284" s="35" t="s">
        <v>107</v>
      </c>
      <c r="I284" s="36" t="s">
        <v>99</v>
      </c>
      <c r="J284" s="35" t="s">
        <v>132</v>
      </c>
      <c r="K284" s="36">
        <v>37.5</v>
      </c>
      <c r="L284" s="18">
        <v>62.5</v>
      </c>
      <c r="M284" s="125">
        <v>618</v>
      </c>
      <c r="N284" s="125">
        <v>3200</v>
      </c>
      <c r="O284" s="127">
        <v>30</v>
      </c>
      <c r="P284" s="127">
        <v>101</v>
      </c>
      <c r="Q284" s="37">
        <v>0</v>
      </c>
      <c r="R284" s="37">
        <v>0</v>
      </c>
      <c r="S284" s="127">
        <v>563</v>
      </c>
      <c r="T284" s="127">
        <v>1502</v>
      </c>
      <c r="U284" s="128">
        <v>41</v>
      </c>
      <c r="V284" s="128">
        <v>136</v>
      </c>
      <c r="W284" s="218">
        <v>4.5</v>
      </c>
      <c r="X284" s="218">
        <v>4.9000000000000004</v>
      </c>
      <c r="Y284" s="128">
        <v>45</v>
      </c>
      <c r="Z284" s="128">
        <v>71</v>
      </c>
      <c r="AA284" s="219">
        <v>29</v>
      </c>
      <c r="AB284" s="219">
        <v>27</v>
      </c>
      <c r="AC284" s="37">
        <v>0</v>
      </c>
      <c r="AD284" s="37">
        <v>0</v>
      </c>
      <c r="AE284" s="76">
        <v>119.1</v>
      </c>
      <c r="AF284" s="76">
        <v>119.1</v>
      </c>
      <c r="AG284" s="131">
        <v>35</v>
      </c>
      <c r="AH284" s="131">
        <v>34</v>
      </c>
      <c r="AI284" s="92">
        <v>0.8</v>
      </c>
      <c r="AJ284" s="92">
        <v>1.1000000000000001</v>
      </c>
      <c r="AK284" s="92">
        <f t="shared" si="259"/>
        <v>0.30000000000000004</v>
      </c>
      <c r="AL284" s="126">
        <v>4.0999999999999996</v>
      </c>
      <c r="AM284" s="126">
        <v>4.9000000000000004</v>
      </c>
      <c r="AN284" s="133">
        <v>7.3</v>
      </c>
      <c r="AO284" s="133">
        <v>7.8</v>
      </c>
      <c r="AP284" s="40">
        <v>0</v>
      </c>
      <c r="AQ284" s="40">
        <v>0</v>
      </c>
      <c r="AR284" s="126">
        <v>9.5</v>
      </c>
      <c r="AS284" s="126">
        <v>9.5</v>
      </c>
      <c r="AT284" s="126">
        <v>4.9000000000000004</v>
      </c>
      <c r="AU284" s="126">
        <v>4.4000000000000004</v>
      </c>
      <c r="AV284" s="134">
        <v>84</v>
      </c>
      <c r="AW284" s="134">
        <v>134</v>
      </c>
      <c r="AX284" s="219">
        <v>141</v>
      </c>
      <c r="AY284" s="219">
        <v>140</v>
      </c>
      <c r="AZ284" s="37">
        <v>0</v>
      </c>
      <c r="BA284" s="37">
        <v>0</v>
      </c>
      <c r="BB284" s="40">
        <v>0</v>
      </c>
      <c r="BC284" s="40">
        <v>0</v>
      </c>
      <c r="BD284" s="23">
        <f t="shared" ref="BD284:BE284" si="288">1.86*(AX284+AT284)+1.15*(AV284/18)+(AG284/6)+14</f>
        <v>296.57400000000001</v>
      </c>
      <c r="BE284" s="23">
        <f t="shared" si="288"/>
        <v>296.81177777777782</v>
      </c>
      <c r="BF284" s="126">
        <v>4.91</v>
      </c>
      <c r="BG284" s="221">
        <v>5.49</v>
      </c>
      <c r="BH284" s="218">
        <v>13.2</v>
      </c>
      <c r="BI284" s="218">
        <v>15.1</v>
      </c>
      <c r="BJ284" s="126">
        <v>44.5</v>
      </c>
      <c r="BK284" s="126">
        <v>45.6</v>
      </c>
      <c r="BL284" s="218">
        <v>90.6</v>
      </c>
      <c r="BM284" s="218">
        <v>83.1</v>
      </c>
      <c r="BN284" s="126">
        <v>26.9</v>
      </c>
      <c r="BO284" s="126">
        <v>27.5</v>
      </c>
      <c r="BP284" s="218">
        <v>29.7</v>
      </c>
      <c r="BQ284" s="218">
        <v>33.1</v>
      </c>
      <c r="BR284" s="131">
        <v>231</v>
      </c>
      <c r="BS284" s="131">
        <v>226</v>
      </c>
      <c r="BT284" s="218">
        <v>14.9</v>
      </c>
      <c r="BU284" s="218">
        <v>13.9</v>
      </c>
      <c r="BV284" s="181">
        <v>0</v>
      </c>
      <c r="BW284" s="181">
        <v>0</v>
      </c>
      <c r="BX284" s="214">
        <v>8.84</v>
      </c>
      <c r="BY284" s="214">
        <v>6.21</v>
      </c>
      <c r="BZ284" s="126">
        <v>85.407239819004531</v>
      </c>
      <c r="CA284" s="37">
        <v>33.700000000000003</v>
      </c>
      <c r="CB284" s="218">
        <v>12.556561085972852</v>
      </c>
      <c r="CC284" s="140">
        <v>45.6</v>
      </c>
      <c r="CD284" s="126">
        <v>1.6968325791855203</v>
      </c>
      <c r="CE284" s="126">
        <v>19</v>
      </c>
      <c r="CF284" s="218">
        <v>0.11312217194570136</v>
      </c>
      <c r="CG284" s="140">
        <v>0.3</v>
      </c>
      <c r="CH284" s="126">
        <v>0.22624434389140272</v>
      </c>
      <c r="CI284" s="37">
        <v>1.4</v>
      </c>
      <c r="CJ284" s="2" t="b">
        <f t="shared" si="261"/>
        <v>1</v>
      </c>
      <c r="CK284" s="24" t="b">
        <f t="shared" si="122"/>
        <v>1</v>
      </c>
      <c r="CL284" s="4">
        <v>75.63</v>
      </c>
      <c r="CM284" s="25">
        <v>88.4</v>
      </c>
      <c r="CN284" s="25">
        <v>179</v>
      </c>
      <c r="CO284" s="4">
        <v>47.54</v>
      </c>
      <c r="CP284" s="25">
        <v>51.5</v>
      </c>
      <c r="CQ284" s="25">
        <v>50.5</v>
      </c>
      <c r="CR284" s="26">
        <v>14.45</v>
      </c>
      <c r="CS284" s="62"/>
      <c r="CT284" s="62"/>
      <c r="CU284" s="62"/>
      <c r="CV284" s="62"/>
      <c r="CW284" s="62"/>
      <c r="CX284" s="62"/>
      <c r="CZ284" s="85"/>
      <c r="DA284" s="85"/>
      <c r="DB284" s="85"/>
    </row>
    <row r="285" spans="1:106" ht="15.75" customHeight="1">
      <c r="A285" s="190">
        <v>2017</v>
      </c>
      <c r="B285" s="471" t="s">
        <v>454</v>
      </c>
      <c r="C285" s="191" t="s">
        <v>180</v>
      </c>
      <c r="D285" s="111">
        <v>32</v>
      </c>
      <c r="E285" s="40">
        <v>0</v>
      </c>
      <c r="F285" s="140">
        <v>2</v>
      </c>
      <c r="G285" s="202" t="s">
        <v>102</v>
      </c>
      <c r="H285" s="35" t="s">
        <v>107</v>
      </c>
      <c r="I285" s="36" t="s">
        <v>99</v>
      </c>
      <c r="J285" s="35" t="s">
        <v>134</v>
      </c>
      <c r="K285" s="36">
        <v>50</v>
      </c>
      <c r="L285" s="35">
        <v>50</v>
      </c>
      <c r="M285" s="125">
        <v>2277</v>
      </c>
      <c r="N285" s="125">
        <v>3200</v>
      </c>
      <c r="O285" s="127">
        <v>47</v>
      </c>
      <c r="P285" s="127">
        <v>147</v>
      </c>
      <c r="Q285" s="37">
        <v>0</v>
      </c>
      <c r="R285" s="37">
        <v>0</v>
      </c>
      <c r="S285" s="127">
        <v>770</v>
      </c>
      <c r="T285" s="127">
        <v>1563</v>
      </c>
      <c r="U285" s="128">
        <v>77</v>
      </c>
      <c r="V285" s="128">
        <v>164</v>
      </c>
      <c r="W285" s="218">
        <v>4.3</v>
      </c>
      <c r="X285" s="218">
        <v>4.9000000000000004</v>
      </c>
      <c r="Y285" s="128">
        <v>55</v>
      </c>
      <c r="Z285" s="128">
        <v>67</v>
      </c>
      <c r="AA285" s="219">
        <v>15</v>
      </c>
      <c r="AB285" s="219">
        <v>18</v>
      </c>
      <c r="AC285" s="37">
        <v>0</v>
      </c>
      <c r="AD285" s="37">
        <v>0</v>
      </c>
      <c r="AE285" s="76">
        <v>116.4</v>
      </c>
      <c r="AF285" s="76">
        <v>116.4</v>
      </c>
      <c r="AG285" s="131">
        <v>27</v>
      </c>
      <c r="AH285" s="131">
        <v>39</v>
      </c>
      <c r="AI285" s="92">
        <v>0.9</v>
      </c>
      <c r="AJ285" s="92">
        <v>0.9</v>
      </c>
      <c r="AK285" s="92">
        <f t="shared" si="259"/>
        <v>0</v>
      </c>
      <c r="AL285" s="126">
        <v>4.2</v>
      </c>
      <c r="AM285" s="126">
        <v>4.9000000000000004</v>
      </c>
      <c r="AN285" s="133">
        <v>7.2</v>
      </c>
      <c r="AO285" s="133">
        <v>8.1</v>
      </c>
      <c r="AP285" s="40">
        <v>0</v>
      </c>
      <c r="AQ285" s="40">
        <v>0</v>
      </c>
      <c r="AR285" s="126">
        <v>9</v>
      </c>
      <c r="AS285" s="126">
        <v>9.6</v>
      </c>
      <c r="AT285" s="126">
        <v>4.2</v>
      </c>
      <c r="AU285" s="126">
        <v>4</v>
      </c>
      <c r="AV285" s="134">
        <v>92</v>
      </c>
      <c r="AW285" s="134">
        <v>88</v>
      </c>
      <c r="AX285" s="219">
        <v>142</v>
      </c>
      <c r="AY285" s="219">
        <v>139</v>
      </c>
      <c r="AZ285" s="37">
        <v>0</v>
      </c>
      <c r="BA285" s="37">
        <v>0</v>
      </c>
      <c r="BB285" s="40">
        <v>0</v>
      </c>
      <c r="BC285" s="40">
        <v>0</v>
      </c>
      <c r="BD285" s="23">
        <f t="shared" ref="BD285:BE285" si="289">1.86*(AX285+AT285)+1.15*(AV285/18)+(AG285/6)+14</f>
        <v>296.30977777777781</v>
      </c>
      <c r="BE285" s="23">
        <f t="shared" si="289"/>
        <v>292.10222222222222</v>
      </c>
      <c r="BF285" s="126">
        <v>4.08</v>
      </c>
      <c r="BG285" s="221">
        <v>4.59</v>
      </c>
      <c r="BH285" s="218">
        <v>12.3</v>
      </c>
      <c r="BI285" s="218">
        <v>14</v>
      </c>
      <c r="BJ285" s="126">
        <v>41</v>
      </c>
      <c r="BK285" s="126">
        <v>40.799999999999997</v>
      </c>
      <c r="BL285" s="218">
        <v>100.5</v>
      </c>
      <c r="BM285" s="218">
        <v>88.9</v>
      </c>
      <c r="BN285" s="126">
        <v>30.1</v>
      </c>
      <c r="BO285" s="126">
        <v>30.5</v>
      </c>
      <c r="BP285" s="218">
        <v>30</v>
      </c>
      <c r="BQ285" s="218">
        <v>34.4</v>
      </c>
      <c r="BR285" s="131">
        <v>284</v>
      </c>
      <c r="BS285" s="131">
        <v>375</v>
      </c>
      <c r="BT285" s="218">
        <v>13.5</v>
      </c>
      <c r="BU285" s="218">
        <v>13</v>
      </c>
      <c r="BV285" s="181">
        <v>0</v>
      </c>
      <c r="BW285" s="181">
        <v>0</v>
      </c>
      <c r="BX285" s="214">
        <v>4.63</v>
      </c>
      <c r="BY285" s="214">
        <v>12.53</v>
      </c>
      <c r="BZ285" s="126">
        <v>53.995680345572353</v>
      </c>
      <c r="CA285" s="37">
        <v>82.7</v>
      </c>
      <c r="CB285" s="218">
        <v>25.269978401727862</v>
      </c>
      <c r="CC285" s="140">
        <v>9.6999999999999993</v>
      </c>
      <c r="CD285" s="126">
        <v>9.9352051835853139</v>
      </c>
      <c r="CE285" s="126">
        <v>7.1</v>
      </c>
      <c r="CF285" s="218">
        <v>10.583153347732182</v>
      </c>
      <c r="CG285" s="140">
        <v>0.3</v>
      </c>
      <c r="CH285" s="126">
        <v>0.21598272138228941</v>
      </c>
      <c r="CI285" s="37">
        <v>0.2</v>
      </c>
      <c r="CJ285" s="2" t="b">
        <f t="shared" si="261"/>
        <v>0</v>
      </c>
      <c r="CK285" s="24" t="b">
        <f t="shared" si="122"/>
        <v>1</v>
      </c>
      <c r="CL285" s="4">
        <v>71.69</v>
      </c>
      <c r="CM285" s="25">
        <v>79.2</v>
      </c>
      <c r="CN285" s="25">
        <v>172.6</v>
      </c>
      <c r="CO285" s="4">
        <v>51.6</v>
      </c>
      <c r="CP285" s="25">
        <v>60</v>
      </c>
      <c r="CQ285" s="25">
        <v>54</v>
      </c>
      <c r="CR285" s="26">
        <v>9.49</v>
      </c>
      <c r="CS285" s="62"/>
      <c r="CT285" s="62"/>
      <c r="CU285" s="62"/>
      <c r="CV285" s="62"/>
      <c r="CW285" s="62"/>
      <c r="CX285" s="62"/>
      <c r="CZ285" s="85"/>
      <c r="DA285" s="85"/>
      <c r="DB285" s="85"/>
    </row>
    <row r="286" spans="1:106" ht="15.75" customHeight="1">
      <c r="A286" s="190">
        <v>2017</v>
      </c>
      <c r="B286" s="471" t="s">
        <v>454</v>
      </c>
      <c r="C286" s="191" t="s">
        <v>181</v>
      </c>
      <c r="D286" s="111">
        <v>31</v>
      </c>
      <c r="E286" s="40">
        <v>85</v>
      </c>
      <c r="F286" s="140">
        <v>2</v>
      </c>
      <c r="G286" s="202" t="s">
        <v>97</v>
      </c>
      <c r="H286" s="35" t="s">
        <v>98</v>
      </c>
      <c r="I286" s="36" t="s">
        <v>111</v>
      </c>
      <c r="J286" s="35" t="s">
        <v>134</v>
      </c>
      <c r="K286" s="36">
        <v>50</v>
      </c>
      <c r="L286" s="35">
        <v>50</v>
      </c>
      <c r="M286" s="125">
        <v>232</v>
      </c>
      <c r="N286" s="125">
        <v>2701</v>
      </c>
      <c r="O286" s="127">
        <v>22</v>
      </c>
      <c r="P286" s="127">
        <v>65</v>
      </c>
      <c r="Q286" s="37">
        <v>0</v>
      </c>
      <c r="R286" s="37">
        <v>0</v>
      </c>
      <c r="S286" s="127">
        <v>421</v>
      </c>
      <c r="T286" s="127">
        <v>951</v>
      </c>
      <c r="U286" s="128">
        <v>29</v>
      </c>
      <c r="V286" s="128">
        <v>102</v>
      </c>
      <c r="W286" s="218">
        <v>4.3</v>
      </c>
      <c r="X286" s="218">
        <v>5.3</v>
      </c>
      <c r="Y286" s="128">
        <v>30</v>
      </c>
      <c r="Z286" s="128">
        <v>51</v>
      </c>
      <c r="AA286" s="219">
        <v>13</v>
      </c>
      <c r="AB286" s="219">
        <v>17</v>
      </c>
      <c r="AC286" s="37">
        <v>0</v>
      </c>
      <c r="AD286" s="37">
        <v>0</v>
      </c>
      <c r="AE286" s="76">
        <v>117.1</v>
      </c>
      <c r="AF286" s="76">
        <v>103.2</v>
      </c>
      <c r="AG286" s="131">
        <v>31</v>
      </c>
      <c r="AH286" s="131">
        <v>52</v>
      </c>
      <c r="AI286" s="92">
        <v>0.9</v>
      </c>
      <c r="AJ286" s="92">
        <v>1.3</v>
      </c>
      <c r="AK286" s="92">
        <f t="shared" si="259"/>
        <v>0.4</v>
      </c>
      <c r="AL286" s="126">
        <v>4</v>
      </c>
      <c r="AM286" s="126">
        <v>5.3</v>
      </c>
      <c r="AN286" s="133">
        <v>7.1</v>
      </c>
      <c r="AO286" s="133">
        <v>8.3000000000000007</v>
      </c>
      <c r="AP286" s="40">
        <v>0</v>
      </c>
      <c r="AQ286" s="40">
        <v>0</v>
      </c>
      <c r="AR286" s="126">
        <v>9.6</v>
      </c>
      <c r="AS286" s="126">
        <v>10.1</v>
      </c>
      <c r="AT286" s="126">
        <v>4.9000000000000004</v>
      </c>
      <c r="AU286" s="126">
        <v>4.5</v>
      </c>
      <c r="AV286" s="134">
        <v>88</v>
      </c>
      <c r="AW286" s="134">
        <v>103</v>
      </c>
      <c r="AX286" s="219">
        <v>141</v>
      </c>
      <c r="AY286" s="219">
        <v>137</v>
      </c>
      <c r="AZ286" s="37">
        <v>0</v>
      </c>
      <c r="BA286" s="37">
        <v>0</v>
      </c>
      <c r="BB286" s="40">
        <v>0</v>
      </c>
      <c r="BC286" s="40">
        <v>0</v>
      </c>
      <c r="BD286" s="23">
        <f t="shared" ref="BD286:BE286" si="290">1.86*(AX286+AT286)+1.15*(AV286/18)+(AG286/6)+14</f>
        <v>296.16288888888892</v>
      </c>
      <c r="BE286" s="23">
        <f t="shared" si="290"/>
        <v>292.43722222222226</v>
      </c>
      <c r="BF286" s="126">
        <v>4.93</v>
      </c>
      <c r="BG286" s="221">
        <v>5.44</v>
      </c>
      <c r="BH286" s="218">
        <v>13.7</v>
      </c>
      <c r="BI286" s="218">
        <v>15.6</v>
      </c>
      <c r="BJ286" s="126">
        <v>43.9</v>
      </c>
      <c r="BK286" s="126">
        <v>43.2</v>
      </c>
      <c r="BL286" s="218">
        <v>89</v>
      </c>
      <c r="BM286" s="218">
        <v>79.400000000000006</v>
      </c>
      <c r="BN286" s="126">
        <v>27.8</v>
      </c>
      <c r="BO286" s="126">
        <v>28.7</v>
      </c>
      <c r="BP286" s="218">
        <v>31.2</v>
      </c>
      <c r="BQ286" s="218">
        <v>36.1</v>
      </c>
      <c r="BR286" s="131">
        <v>302</v>
      </c>
      <c r="BS286" s="131">
        <v>341</v>
      </c>
      <c r="BT286" s="218">
        <v>13.8</v>
      </c>
      <c r="BU286" s="218">
        <v>12.8</v>
      </c>
      <c r="BV286" s="181">
        <v>0</v>
      </c>
      <c r="BW286" s="181">
        <v>0</v>
      </c>
      <c r="BX286" s="214">
        <v>6.89</v>
      </c>
      <c r="BY286" s="214">
        <v>10.56</v>
      </c>
      <c r="BZ286" s="126">
        <v>52.975326560232226</v>
      </c>
      <c r="CA286" s="37">
        <v>0</v>
      </c>
      <c r="CB286" s="218">
        <v>33.09143686502177</v>
      </c>
      <c r="CC286" s="140">
        <v>0</v>
      </c>
      <c r="CD286" s="126">
        <v>8.8534107402031932</v>
      </c>
      <c r="CE286" s="126">
        <v>15.2</v>
      </c>
      <c r="CF286" s="218">
        <v>4.3541364296081282</v>
      </c>
      <c r="CG286" s="140">
        <v>0.2</v>
      </c>
      <c r="CH286" s="126">
        <v>0.72568940493468803</v>
      </c>
      <c r="CI286" s="37">
        <v>1.6</v>
      </c>
      <c r="CJ286" s="2" t="b">
        <f t="shared" si="261"/>
        <v>1</v>
      </c>
      <c r="CK286" s="24" t="b">
        <f t="shared" si="122"/>
        <v>1</v>
      </c>
      <c r="CL286" s="4">
        <v>76.33</v>
      </c>
      <c r="CM286" s="25">
        <v>85</v>
      </c>
      <c r="CN286" s="25">
        <v>181</v>
      </c>
      <c r="CO286" s="4">
        <v>50.68</v>
      </c>
      <c r="CP286" s="25">
        <v>52</v>
      </c>
      <c r="CQ286" s="25">
        <v>55</v>
      </c>
      <c r="CR286" s="26">
        <v>10.199999999999999</v>
      </c>
      <c r="CS286" s="29"/>
      <c r="CT286" s="29"/>
      <c r="CU286" s="29"/>
      <c r="CV286" s="29"/>
      <c r="CW286" s="29"/>
      <c r="CX286" s="29"/>
      <c r="CY286" s="85"/>
      <c r="CZ286" s="85"/>
      <c r="DA286" s="85"/>
      <c r="DB286" s="85"/>
    </row>
    <row r="287" spans="1:106" ht="15.75" customHeight="1">
      <c r="A287" s="190">
        <v>2017</v>
      </c>
      <c r="B287" s="471" t="s">
        <v>454</v>
      </c>
      <c r="C287" s="191" t="s">
        <v>182</v>
      </c>
      <c r="D287" s="111">
        <v>31</v>
      </c>
      <c r="E287" s="40">
        <v>81</v>
      </c>
      <c r="F287" s="140">
        <v>2</v>
      </c>
      <c r="G287" s="34" t="s">
        <v>102</v>
      </c>
      <c r="H287" s="35" t="s">
        <v>98</v>
      </c>
      <c r="I287" s="36" t="s">
        <v>111</v>
      </c>
      <c r="J287" s="35" t="s">
        <v>161</v>
      </c>
      <c r="K287" s="19">
        <v>62.5</v>
      </c>
      <c r="L287" s="35">
        <v>37.5</v>
      </c>
      <c r="M287" s="125">
        <v>428</v>
      </c>
      <c r="N287" s="125">
        <v>2862</v>
      </c>
      <c r="O287" s="127">
        <v>29</v>
      </c>
      <c r="P287" s="127">
        <v>76</v>
      </c>
      <c r="Q287" s="37">
        <v>0</v>
      </c>
      <c r="R287" s="37">
        <v>0</v>
      </c>
      <c r="S287" s="127">
        <v>602</v>
      </c>
      <c r="T287" s="127">
        <v>1109</v>
      </c>
      <c r="U287" s="128">
        <v>31</v>
      </c>
      <c r="V287" s="128">
        <v>99</v>
      </c>
      <c r="W287" s="218">
        <v>4.4000000000000004</v>
      </c>
      <c r="X287" s="218">
        <v>5.0999999999999996</v>
      </c>
      <c r="Y287" s="128">
        <v>36</v>
      </c>
      <c r="Z287" s="128">
        <v>51</v>
      </c>
      <c r="AA287" s="219">
        <v>18</v>
      </c>
      <c r="AB287" s="219">
        <v>23</v>
      </c>
      <c r="AC287" s="37">
        <v>0</v>
      </c>
      <c r="AD287" s="37">
        <v>0</v>
      </c>
      <c r="AE287" s="76">
        <v>121.3</v>
      </c>
      <c r="AF287" s="76">
        <v>117.1</v>
      </c>
      <c r="AG287" s="131">
        <v>30</v>
      </c>
      <c r="AH287" s="131">
        <v>45</v>
      </c>
      <c r="AI287" s="92">
        <v>0.8</v>
      </c>
      <c r="AJ287" s="92">
        <v>1</v>
      </c>
      <c r="AK287" s="92">
        <f t="shared" si="259"/>
        <v>0.19999999999999996</v>
      </c>
      <c r="AL287" s="126">
        <v>4</v>
      </c>
      <c r="AM287" s="126">
        <v>4.8</v>
      </c>
      <c r="AN287" s="133">
        <v>7.1</v>
      </c>
      <c r="AO287" s="133">
        <v>8</v>
      </c>
      <c r="AP287" s="40">
        <v>0</v>
      </c>
      <c r="AQ287" s="40">
        <v>0</v>
      </c>
      <c r="AR287" s="126">
        <v>9.1999999999999993</v>
      </c>
      <c r="AS287" s="126">
        <v>9.6</v>
      </c>
      <c r="AT287" s="126">
        <v>4.3</v>
      </c>
      <c r="AU287" s="126">
        <v>4.2</v>
      </c>
      <c r="AV287" s="134">
        <v>78</v>
      </c>
      <c r="AW287" s="134">
        <v>123</v>
      </c>
      <c r="AX287" s="219">
        <v>142</v>
      </c>
      <c r="AY287" s="219">
        <v>139</v>
      </c>
      <c r="AZ287" s="37">
        <v>0</v>
      </c>
      <c r="BA287" s="37">
        <v>0</v>
      </c>
      <c r="BB287" s="40">
        <v>0</v>
      </c>
      <c r="BC287" s="40">
        <v>0</v>
      </c>
      <c r="BD287" s="23">
        <f t="shared" ref="BD287:BE287" si="291">1.86*(AX287+AT287)+1.15*(AV287/18)+(AG287/6)+14</f>
        <v>296.1013333333334</v>
      </c>
      <c r="BE287" s="23">
        <f t="shared" si="291"/>
        <v>295.71033333333332</v>
      </c>
      <c r="BF287" s="126">
        <v>4.5599999999999996</v>
      </c>
      <c r="BG287" s="221">
        <v>5.25</v>
      </c>
      <c r="BH287" s="218">
        <v>13.7</v>
      </c>
      <c r="BI287" s="218">
        <v>16.3</v>
      </c>
      <c r="BJ287" s="126">
        <v>45.8</v>
      </c>
      <c r="BK287" s="126">
        <v>46.5</v>
      </c>
      <c r="BL287" s="218">
        <v>100.4</v>
      </c>
      <c r="BM287" s="218">
        <v>88.6</v>
      </c>
      <c r="BN287" s="126">
        <v>30</v>
      </c>
      <c r="BO287" s="126">
        <v>31</v>
      </c>
      <c r="BP287" s="218">
        <v>29.9</v>
      </c>
      <c r="BQ287" s="218">
        <v>35.1</v>
      </c>
      <c r="BR287" s="131">
        <v>188</v>
      </c>
      <c r="BS287" s="131">
        <v>189</v>
      </c>
      <c r="BT287" s="218">
        <v>13.1</v>
      </c>
      <c r="BU287" s="218">
        <v>12.3</v>
      </c>
      <c r="BV287" s="181">
        <v>0</v>
      </c>
      <c r="BW287" s="181">
        <v>0</v>
      </c>
      <c r="BX287" s="214">
        <v>6.2</v>
      </c>
      <c r="BY287" s="214">
        <v>5.86</v>
      </c>
      <c r="BZ287" s="126">
        <v>49.032258064516128</v>
      </c>
      <c r="CA287" s="37">
        <v>38.700000000000003</v>
      </c>
      <c r="CB287" s="218">
        <v>39.516129032258071</v>
      </c>
      <c r="CC287" s="140">
        <v>41.5</v>
      </c>
      <c r="CD287" s="126">
        <v>8.5483870967741939</v>
      </c>
      <c r="CE287" s="126">
        <v>17.899999999999999</v>
      </c>
      <c r="CF287" s="218">
        <v>2.7419354838709675</v>
      </c>
      <c r="CG287" s="140">
        <v>0.2</v>
      </c>
      <c r="CH287" s="126">
        <v>0.16129032258064516</v>
      </c>
      <c r="CI287" s="37">
        <v>1.7</v>
      </c>
      <c r="CJ287" s="2" t="b">
        <f t="shared" si="261"/>
        <v>0</v>
      </c>
      <c r="CK287" s="24" t="b">
        <f t="shared" si="122"/>
        <v>1</v>
      </c>
      <c r="CL287" s="4">
        <v>71.28</v>
      </c>
      <c r="CM287" s="25">
        <v>80.099999999999994</v>
      </c>
      <c r="CN287" s="25">
        <v>184</v>
      </c>
      <c r="CO287" s="4">
        <v>51.35</v>
      </c>
      <c r="CP287" s="25">
        <v>57</v>
      </c>
      <c r="CQ287" s="25">
        <v>55</v>
      </c>
      <c r="CR287" s="26">
        <v>11.01</v>
      </c>
      <c r="CS287" s="29"/>
      <c r="CT287" s="29"/>
      <c r="CU287" s="29"/>
      <c r="CV287" s="29"/>
      <c r="CW287" s="29"/>
      <c r="CX287" s="29"/>
      <c r="CY287" s="85"/>
      <c r="CZ287" s="85"/>
      <c r="DA287" s="85"/>
      <c r="DB287" s="85"/>
    </row>
    <row r="288" spans="1:106" ht="15.75" customHeight="1">
      <c r="A288" s="190">
        <v>2017</v>
      </c>
      <c r="B288" s="471" t="s">
        <v>454</v>
      </c>
      <c r="C288" s="191" t="s">
        <v>158</v>
      </c>
      <c r="D288" s="111">
        <v>30</v>
      </c>
      <c r="E288" s="40">
        <v>70</v>
      </c>
      <c r="F288" s="140">
        <v>1</v>
      </c>
      <c r="G288" s="34" t="s">
        <v>106</v>
      </c>
      <c r="H288" s="35" t="s">
        <v>107</v>
      </c>
      <c r="I288" s="36" t="s">
        <v>111</v>
      </c>
      <c r="J288" s="35" t="s">
        <v>134</v>
      </c>
      <c r="K288" s="36">
        <v>50</v>
      </c>
      <c r="L288" s="35">
        <v>50</v>
      </c>
      <c r="M288" s="125">
        <v>1050</v>
      </c>
      <c r="N288" s="125">
        <v>3200</v>
      </c>
      <c r="O288" s="127">
        <v>35</v>
      </c>
      <c r="P288" s="127">
        <v>103</v>
      </c>
      <c r="Q288" s="37">
        <v>0</v>
      </c>
      <c r="R288" s="37">
        <v>0</v>
      </c>
      <c r="S288" s="127">
        <v>621</v>
      </c>
      <c r="T288" s="127">
        <v>1336</v>
      </c>
      <c r="U288" s="128">
        <v>45</v>
      </c>
      <c r="V288" s="128">
        <v>126</v>
      </c>
      <c r="W288" s="218">
        <v>4.8</v>
      </c>
      <c r="X288" s="218">
        <v>5.5</v>
      </c>
      <c r="Y288" s="128">
        <v>37</v>
      </c>
      <c r="Z288" s="128">
        <v>52</v>
      </c>
      <c r="AA288" s="219">
        <v>10</v>
      </c>
      <c r="AB288" s="219">
        <v>10</v>
      </c>
      <c r="AC288" s="37">
        <v>0</v>
      </c>
      <c r="AD288" s="37">
        <v>0</v>
      </c>
      <c r="AE288" s="76">
        <v>122.1</v>
      </c>
      <c r="AF288" s="76">
        <v>117.8</v>
      </c>
      <c r="AG288" s="131">
        <v>39</v>
      </c>
      <c r="AH288" s="131">
        <v>53</v>
      </c>
      <c r="AI288" s="92">
        <v>0.8</v>
      </c>
      <c r="AJ288" s="92">
        <v>1</v>
      </c>
      <c r="AK288" s="92">
        <f t="shared" si="259"/>
        <v>0.19999999999999996</v>
      </c>
      <c r="AL288" s="126">
        <v>3.1</v>
      </c>
      <c r="AM288" s="126">
        <v>5.8</v>
      </c>
      <c r="AN288" s="133">
        <v>7.9</v>
      </c>
      <c r="AO288" s="133">
        <v>8.8000000000000007</v>
      </c>
      <c r="AP288" s="40">
        <v>0</v>
      </c>
      <c r="AQ288" s="40">
        <v>0</v>
      </c>
      <c r="AR288" s="126">
        <v>10.1</v>
      </c>
      <c r="AS288" s="126">
        <v>10.5</v>
      </c>
      <c r="AT288" s="126">
        <v>4.8</v>
      </c>
      <c r="AU288" s="126">
        <v>4.9000000000000004</v>
      </c>
      <c r="AV288" s="134">
        <v>85</v>
      </c>
      <c r="AW288" s="134">
        <v>122</v>
      </c>
      <c r="AX288" s="219">
        <v>141</v>
      </c>
      <c r="AY288" s="219">
        <v>141</v>
      </c>
      <c r="AZ288" s="37">
        <v>0</v>
      </c>
      <c r="BA288" s="37">
        <v>0</v>
      </c>
      <c r="BB288" s="40">
        <v>0</v>
      </c>
      <c r="BC288" s="40">
        <v>0</v>
      </c>
      <c r="BD288" s="23">
        <f t="shared" ref="BD288:BE288" si="292">1.86*(AX288+AT288)+1.15*(AV288/18)+(AG288/6)+14</f>
        <v>297.11855555555559</v>
      </c>
      <c r="BE288" s="23">
        <f t="shared" si="292"/>
        <v>302.00177777777776</v>
      </c>
      <c r="BF288" s="126">
        <v>4.95</v>
      </c>
      <c r="BG288" s="221">
        <v>5.48</v>
      </c>
      <c r="BH288" s="218">
        <v>14.3</v>
      </c>
      <c r="BI288" s="218">
        <v>16.2</v>
      </c>
      <c r="BJ288" s="126">
        <v>52.3</v>
      </c>
      <c r="BK288" s="126">
        <v>50</v>
      </c>
      <c r="BL288" s="218">
        <v>105.7</v>
      </c>
      <c r="BM288" s="218">
        <v>91.2</v>
      </c>
      <c r="BN288" s="126">
        <v>28.9</v>
      </c>
      <c r="BO288" s="126">
        <v>29.6</v>
      </c>
      <c r="BP288" s="218">
        <v>27.3</v>
      </c>
      <c r="BQ288" s="218">
        <v>32.4</v>
      </c>
      <c r="BR288" s="131">
        <v>316</v>
      </c>
      <c r="BS288" s="131">
        <v>387</v>
      </c>
      <c r="BT288" s="218">
        <v>14.5</v>
      </c>
      <c r="BU288" s="218">
        <v>13.3</v>
      </c>
      <c r="BV288" s="181">
        <v>0</v>
      </c>
      <c r="BW288" s="181">
        <v>0</v>
      </c>
      <c r="BX288" s="214">
        <v>8.1999999999999993</v>
      </c>
      <c r="BY288" s="214">
        <v>5</v>
      </c>
      <c r="BZ288" s="126">
        <v>89.146341463414643</v>
      </c>
      <c r="CA288" s="37">
        <v>64.900000000000006</v>
      </c>
      <c r="CB288" s="218">
        <v>9.5121951219512209</v>
      </c>
      <c r="CC288" s="140">
        <v>19.7</v>
      </c>
      <c r="CD288" s="126">
        <v>1.3414634146341464</v>
      </c>
      <c r="CE288" s="126">
        <v>13.6</v>
      </c>
      <c r="CF288" s="218">
        <v>0</v>
      </c>
      <c r="CG288" s="140">
        <v>0</v>
      </c>
      <c r="CH288" s="126">
        <v>0</v>
      </c>
      <c r="CI288" s="37">
        <v>1.8</v>
      </c>
      <c r="CJ288" s="2" t="b">
        <f t="shared" si="261"/>
        <v>0</v>
      </c>
      <c r="CK288" s="24" t="b">
        <f t="shared" si="122"/>
        <v>1</v>
      </c>
      <c r="CL288" s="4">
        <v>66.36</v>
      </c>
      <c r="CM288" s="25">
        <v>72.599999999999994</v>
      </c>
      <c r="CN288" s="25">
        <v>180</v>
      </c>
      <c r="CO288" s="4">
        <v>52.5</v>
      </c>
      <c r="CP288" s="25">
        <v>45</v>
      </c>
      <c r="CQ288" s="25">
        <v>42</v>
      </c>
      <c r="CR288" s="26">
        <v>8.59</v>
      </c>
      <c r="CS288" s="29"/>
      <c r="CT288" s="29"/>
      <c r="CU288" s="29"/>
      <c r="CV288" s="29"/>
      <c r="CW288" s="29"/>
      <c r="CX288" s="29"/>
      <c r="CY288" s="85"/>
      <c r="CZ288" s="85"/>
      <c r="DA288" s="85"/>
      <c r="DB288" s="85"/>
    </row>
    <row r="289" spans="1:106" ht="15.75" customHeight="1">
      <c r="A289" s="190">
        <v>2017</v>
      </c>
      <c r="B289" s="471" t="s">
        <v>454</v>
      </c>
      <c r="C289" s="191" t="s">
        <v>159</v>
      </c>
      <c r="D289" s="140">
        <v>29</v>
      </c>
      <c r="E289" s="40">
        <v>70</v>
      </c>
      <c r="F289" s="140">
        <v>2</v>
      </c>
      <c r="G289" s="36" t="s">
        <v>106</v>
      </c>
      <c r="H289" s="194" t="s">
        <v>98</v>
      </c>
      <c r="I289" s="195" t="s">
        <v>111</v>
      </c>
      <c r="J289" s="194" t="s">
        <v>134</v>
      </c>
      <c r="K289" s="196">
        <v>62.5</v>
      </c>
      <c r="L289" s="194">
        <v>37.5</v>
      </c>
      <c r="M289" s="125">
        <v>258</v>
      </c>
      <c r="N289" s="125">
        <v>2135</v>
      </c>
      <c r="O289" s="127">
        <v>22</v>
      </c>
      <c r="P289" s="127">
        <v>66</v>
      </c>
      <c r="Q289" s="37">
        <v>0</v>
      </c>
      <c r="R289" s="37">
        <v>0</v>
      </c>
      <c r="S289" s="127">
        <v>569</v>
      </c>
      <c r="T289" s="127">
        <v>1089</v>
      </c>
      <c r="U289" s="128">
        <v>34</v>
      </c>
      <c r="V289" s="128">
        <v>89</v>
      </c>
      <c r="W289" s="218">
        <v>4.5</v>
      </c>
      <c r="X289" s="218">
        <v>5.3</v>
      </c>
      <c r="Y289" s="128">
        <v>37</v>
      </c>
      <c r="Z289" s="128">
        <v>47</v>
      </c>
      <c r="AA289" s="219">
        <v>11</v>
      </c>
      <c r="AB289" s="219">
        <v>13</v>
      </c>
      <c r="AC289" s="37">
        <v>0</v>
      </c>
      <c r="AD289" s="37">
        <v>0</v>
      </c>
      <c r="AE289" s="76">
        <v>104.5</v>
      </c>
      <c r="AF289" s="76">
        <v>104.5</v>
      </c>
      <c r="AG289" s="131">
        <v>36</v>
      </c>
      <c r="AH289" s="131">
        <v>41</v>
      </c>
      <c r="AI289" s="92">
        <v>1</v>
      </c>
      <c r="AJ289" s="92">
        <v>1</v>
      </c>
      <c r="AK289" s="92">
        <f t="shared" si="259"/>
        <v>0</v>
      </c>
      <c r="AL289" s="126">
        <v>4.3</v>
      </c>
      <c r="AM289" s="126">
        <v>4.4000000000000004</v>
      </c>
      <c r="AN289" s="133">
        <v>6.8</v>
      </c>
      <c r="AO289" s="133">
        <v>7.9</v>
      </c>
      <c r="AP289" s="40">
        <v>0</v>
      </c>
      <c r="AQ289" s="40">
        <v>0</v>
      </c>
      <c r="AR289" s="126">
        <v>9.8000000000000007</v>
      </c>
      <c r="AS289" s="126">
        <v>10</v>
      </c>
      <c r="AT289" s="126">
        <v>5</v>
      </c>
      <c r="AU289" s="126">
        <v>4.5999999999999996</v>
      </c>
      <c r="AV289" s="134">
        <v>77</v>
      </c>
      <c r="AW289" s="134">
        <v>94</v>
      </c>
      <c r="AX289" s="219">
        <v>141</v>
      </c>
      <c r="AY289" s="219">
        <v>140</v>
      </c>
      <c r="AZ289" s="37">
        <v>0</v>
      </c>
      <c r="BA289" s="37">
        <v>0</v>
      </c>
      <c r="BB289" s="40">
        <v>0</v>
      </c>
      <c r="BC289" s="40">
        <v>0</v>
      </c>
      <c r="BD289" s="23">
        <f t="shared" ref="BD289:BE289" si="293">1.86*(AX289+AT289)+1.15*(AV289/18)+(AG289/6)+14</f>
        <v>296.47944444444443</v>
      </c>
      <c r="BE289" s="23">
        <f t="shared" si="293"/>
        <v>295.79488888888886</v>
      </c>
      <c r="BF289" s="126">
        <v>4.6900000000000004</v>
      </c>
      <c r="BG289" s="221">
        <v>5.38</v>
      </c>
      <c r="BH289" s="218">
        <v>13.8</v>
      </c>
      <c r="BI289" s="218">
        <v>15.9</v>
      </c>
      <c r="BJ289" s="126">
        <v>44.8</v>
      </c>
      <c r="BK289" s="126">
        <v>46</v>
      </c>
      <c r="BL289" s="218">
        <v>95.5</v>
      </c>
      <c r="BM289" s="218">
        <v>85.5</v>
      </c>
      <c r="BN289" s="126">
        <v>29.4</v>
      </c>
      <c r="BO289" s="126">
        <v>29.6</v>
      </c>
      <c r="BP289" s="218">
        <v>30.8</v>
      </c>
      <c r="BQ289" s="218">
        <v>34.6</v>
      </c>
      <c r="BR289" s="131">
        <v>168</v>
      </c>
      <c r="BS289" s="131">
        <v>234</v>
      </c>
      <c r="BT289" s="218">
        <v>13.6</v>
      </c>
      <c r="BU289" s="218">
        <v>12.7</v>
      </c>
      <c r="BV289" s="181">
        <v>0</v>
      </c>
      <c r="BW289" s="181">
        <v>0</v>
      </c>
      <c r="BX289" s="214">
        <v>5.72</v>
      </c>
      <c r="BY289" s="214">
        <v>6.38</v>
      </c>
      <c r="BZ289" s="126">
        <v>41.25874125874126</v>
      </c>
      <c r="CA289" s="37">
        <v>59</v>
      </c>
      <c r="CB289" s="218">
        <v>38.286713286713287</v>
      </c>
      <c r="CC289" s="140">
        <v>22.1</v>
      </c>
      <c r="CD289" s="126">
        <v>7.5174825174825175</v>
      </c>
      <c r="CE289" s="126">
        <v>12.7</v>
      </c>
      <c r="CF289" s="218">
        <v>12.587412587412588</v>
      </c>
      <c r="CG289" s="140">
        <v>2</v>
      </c>
      <c r="CH289" s="126">
        <v>0.34965034965034969</v>
      </c>
      <c r="CI289" s="37">
        <v>4.2</v>
      </c>
      <c r="CJ289" s="2" t="b">
        <f t="shared" si="261"/>
        <v>0</v>
      </c>
      <c r="CK289" s="24" t="b">
        <f t="shared" si="122"/>
        <v>1</v>
      </c>
      <c r="CL289" s="217"/>
      <c r="CM289" s="217"/>
      <c r="CN289" s="217"/>
      <c r="CO289" s="217"/>
      <c r="CP289" s="217"/>
      <c r="CQ289" s="217"/>
      <c r="CR289" s="217"/>
      <c r="CS289" s="29"/>
      <c r="CT289" s="29"/>
      <c r="CU289" s="29"/>
      <c r="CV289" s="29"/>
      <c r="CW289" s="29"/>
      <c r="CX289" s="29"/>
      <c r="CY289" s="85"/>
      <c r="CZ289" s="85"/>
      <c r="DA289" s="85"/>
      <c r="DB289" s="85"/>
    </row>
    <row r="290" spans="1:106" ht="15.75" customHeight="1">
      <c r="A290" s="190">
        <v>2017</v>
      </c>
      <c r="B290" s="471" t="s">
        <v>454</v>
      </c>
      <c r="C290" s="191" t="s">
        <v>160</v>
      </c>
      <c r="D290" s="140">
        <v>28</v>
      </c>
      <c r="E290" s="40">
        <v>75</v>
      </c>
      <c r="F290" s="140">
        <v>1</v>
      </c>
      <c r="G290" s="34" t="s">
        <v>106</v>
      </c>
      <c r="H290" s="35" t="s">
        <v>110</v>
      </c>
      <c r="I290" s="36" t="s">
        <v>111</v>
      </c>
      <c r="J290" s="35" t="s">
        <v>161</v>
      </c>
      <c r="K290" s="19">
        <v>62.5</v>
      </c>
      <c r="L290" s="35">
        <v>37.5</v>
      </c>
      <c r="M290" s="125">
        <v>2378</v>
      </c>
      <c r="N290" s="125">
        <v>2469</v>
      </c>
      <c r="O290" s="127">
        <v>66</v>
      </c>
      <c r="P290" s="127">
        <v>78</v>
      </c>
      <c r="Q290" s="37">
        <v>0</v>
      </c>
      <c r="R290" s="37">
        <v>0</v>
      </c>
      <c r="S290" s="127">
        <v>1040</v>
      </c>
      <c r="T290" s="127">
        <v>1114</v>
      </c>
      <c r="U290" s="128">
        <v>88</v>
      </c>
      <c r="V290" s="128">
        <v>98</v>
      </c>
      <c r="W290" s="218">
        <v>4.9000000000000004</v>
      </c>
      <c r="X290" s="218">
        <v>5.2</v>
      </c>
      <c r="Y290" s="128">
        <v>73</v>
      </c>
      <c r="Z290" s="128">
        <v>62</v>
      </c>
      <c r="AA290" s="219">
        <v>28</v>
      </c>
      <c r="AB290" s="219">
        <v>28</v>
      </c>
      <c r="AC290" s="37">
        <v>0</v>
      </c>
      <c r="AD290" s="37">
        <v>0</v>
      </c>
      <c r="AE290" s="76">
        <v>119.3</v>
      </c>
      <c r="AF290" s="76">
        <v>119.3</v>
      </c>
      <c r="AG290" s="131">
        <v>31</v>
      </c>
      <c r="AH290" s="131">
        <v>40</v>
      </c>
      <c r="AI290" s="92">
        <v>0.9</v>
      </c>
      <c r="AJ290" s="92">
        <v>1.1000000000000001</v>
      </c>
      <c r="AK290" s="92">
        <f t="shared" si="259"/>
        <v>0.20000000000000007</v>
      </c>
      <c r="AL290" s="126">
        <v>3</v>
      </c>
      <c r="AM290" s="126">
        <v>4.4000000000000004</v>
      </c>
      <c r="AN290" s="133">
        <v>7.5</v>
      </c>
      <c r="AO290" s="133">
        <v>8.1</v>
      </c>
      <c r="AP290" s="40">
        <v>0</v>
      </c>
      <c r="AQ290" s="40">
        <v>0</v>
      </c>
      <c r="AR290" s="126">
        <v>9.9</v>
      </c>
      <c r="AS290" s="126">
        <v>9.6999999999999993</v>
      </c>
      <c r="AT290" s="126">
        <v>4.0999999999999996</v>
      </c>
      <c r="AU290" s="126">
        <v>4.2</v>
      </c>
      <c r="AV290" s="134">
        <v>108</v>
      </c>
      <c r="AW290" s="134">
        <v>88</v>
      </c>
      <c r="AX290" s="219">
        <v>141</v>
      </c>
      <c r="AY290" s="219">
        <v>140</v>
      </c>
      <c r="AZ290" s="37">
        <v>0</v>
      </c>
      <c r="BA290" s="37">
        <v>0</v>
      </c>
      <c r="BB290" s="40">
        <v>0</v>
      </c>
      <c r="BC290" s="40">
        <v>0</v>
      </c>
      <c r="BD290" s="23">
        <f t="shared" ref="BD290:BE290" si="294">1.86*(AX290+AT290)+1.15*(AV290/18)+(AG290/6)+14</f>
        <v>295.95266666666669</v>
      </c>
      <c r="BE290" s="23">
        <f t="shared" si="294"/>
        <v>294.50088888888888</v>
      </c>
      <c r="BF290" s="126">
        <v>4.7699999999999996</v>
      </c>
      <c r="BG290" s="221">
        <v>5.13</v>
      </c>
      <c r="BH290" s="218">
        <v>14.1</v>
      </c>
      <c r="BI290" s="218">
        <v>15.3</v>
      </c>
      <c r="BJ290" s="126">
        <v>45.6</v>
      </c>
      <c r="BK290" s="126">
        <v>44.5</v>
      </c>
      <c r="BL290" s="218">
        <v>95.6</v>
      </c>
      <c r="BM290" s="218">
        <v>86.7</v>
      </c>
      <c r="BN290" s="126">
        <v>29.6</v>
      </c>
      <c r="BO290" s="126">
        <v>29.8</v>
      </c>
      <c r="BP290" s="218">
        <v>30.9</v>
      </c>
      <c r="BQ290" s="218">
        <v>34.4</v>
      </c>
      <c r="BR290" s="131">
        <v>273</v>
      </c>
      <c r="BS290" s="131">
        <v>290</v>
      </c>
      <c r="BT290" s="218">
        <v>14.5</v>
      </c>
      <c r="BU290" s="218">
        <v>13.1</v>
      </c>
      <c r="BV290" s="181">
        <v>0</v>
      </c>
      <c r="BW290" s="181">
        <v>0</v>
      </c>
      <c r="BX290" s="214">
        <v>7.3</v>
      </c>
      <c r="BY290" s="214">
        <v>3.64</v>
      </c>
      <c r="BZ290" s="126">
        <v>91.700680272108855</v>
      </c>
      <c r="CA290" s="37">
        <v>44.3</v>
      </c>
      <c r="CB290" s="218">
        <v>7.4829931972789128</v>
      </c>
      <c r="CC290" s="140">
        <v>29.7</v>
      </c>
      <c r="CD290" s="126">
        <v>0.81632653061224492</v>
      </c>
      <c r="CE290" s="126">
        <v>22.5</v>
      </c>
      <c r="CF290" s="218">
        <v>0</v>
      </c>
      <c r="CG290" s="140">
        <v>0.5</v>
      </c>
      <c r="CH290" s="126">
        <v>0</v>
      </c>
      <c r="CI290" s="37">
        <v>3</v>
      </c>
      <c r="CJ290" s="2" t="b">
        <f t="shared" si="261"/>
        <v>0</v>
      </c>
      <c r="CK290" s="24" t="b">
        <f t="shared" si="122"/>
        <v>1</v>
      </c>
      <c r="CL290" s="4">
        <v>69.239999999999995</v>
      </c>
      <c r="CM290" s="25">
        <v>73.5</v>
      </c>
      <c r="CN290" s="25">
        <v>177</v>
      </c>
      <c r="CO290" s="4">
        <v>53.28</v>
      </c>
      <c r="CP290" s="25">
        <v>52.5</v>
      </c>
      <c r="CQ290" s="25">
        <v>50</v>
      </c>
      <c r="CR290" s="26">
        <v>5.8</v>
      </c>
      <c r="CS290" s="29"/>
      <c r="CT290" s="29"/>
      <c r="CU290" s="29"/>
      <c r="CV290" s="29"/>
      <c r="CW290" s="29"/>
      <c r="CX290" s="29"/>
      <c r="CY290" s="85"/>
      <c r="CZ290" s="85"/>
      <c r="DA290" s="85"/>
      <c r="DB290" s="85"/>
    </row>
    <row r="291" spans="1:106" ht="15.75" customHeight="1">
      <c r="A291" s="190">
        <v>2017</v>
      </c>
      <c r="B291" s="471" t="s">
        <v>454</v>
      </c>
      <c r="C291" s="201">
        <v>3123</v>
      </c>
      <c r="D291" s="111">
        <v>27</v>
      </c>
      <c r="E291" s="40">
        <v>86</v>
      </c>
      <c r="F291" s="140">
        <v>1</v>
      </c>
      <c r="G291" s="34" t="s">
        <v>106</v>
      </c>
      <c r="H291" s="35" t="s">
        <v>110</v>
      </c>
      <c r="I291" s="36" t="s">
        <v>99</v>
      </c>
      <c r="J291" s="35" t="s">
        <v>132</v>
      </c>
      <c r="K291" s="36">
        <v>75</v>
      </c>
      <c r="L291" s="35">
        <v>25</v>
      </c>
      <c r="M291" s="125">
        <v>587</v>
      </c>
      <c r="N291" s="125">
        <v>1547</v>
      </c>
      <c r="O291" s="127">
        <v>26</v>
      </c>
      <c r="P291" s="127">
        <v>54</v>
      </c>
      <c r="Q291" s="37">
        <v>0</v>
      </c>
      <c r="R291" s="37">
        <v>0</v>
      </c>
      <c r="S291" s="127">
        <v>571</v>
      </c>
      <c r="T291" s="127">
        <v>770</v>
      </c>
      <c r="U291" s="128">
        <v>47</v>
      </c>
      <c r="V291" s="128">
        <v>75</v>
      </c>
      <c r="W291" s="218">
        <v>4.4000000000000004</v>
      </c>
      <c r="X291" s="218">
        <v>4.7</v>
      </c>
      <c r="Y291" s="128">
        <v>55</v>
      </c>
      <c r="Z291" s="128">
        <v>42</v>
      </c>
      <c r="AA291" s="219">
        <v>24</v>
      </c>
      <c r="AB291" s="219">
        <v>23</v>
      </c>
      <c r="AC291" s="37">
        <v>0</v>
      </c>
      <c r="AD291" s="37">
        <v>0</v>
      </c>
      <c r="AE291" s="76">
        <v>120</v>
      </c>
      <c r="AF291" s="76">
        <v>105.8</v>
      </c>
      <c r="AG291" s="131">
        <v>30</v>
      </c>
      <c r="AH291" s="131">
        <v>31</v>
      </c>
      <c r="AI291" s="92">
        <v>0.9</v>
      </c>
      <c r="AJ291" s="92">
        <v>0.9</v>
      </c>
      <c r="AK291" s="92">
        <f t="shared" si="259"/>
        <v>0</v>
      </c>
      <c r="AL291" s="126">
        <v>3.9</v>
      </c>
      <c r="AM291" s="126">
        <v>5.3</v>
      </c>
      <c r="AN291" s="133">
        <v>7.6</v>
      </c>
      <c r="AO291" s="133">
        <v>8.3000000000000007</v>
      </c>
      <c r="AP291" s="40">
        <v>0</v>
      </c>
      <c r="AQ291" s="40">
        <v>0</v>
      </c>
      <c r="AR291" s="126">
        <v>9.1</v>
      </c>
      <c r="AS291" s="126">
        <v>9.3000000000000007</v>
      </c>
      <c r="AT291" s="126">
        <v>4.7</v>
      </c>
      <c r="AU291" s="126">
        <v>4.3</v>
      </c>
      <c r="AV291" s="134">
        <v>92</v>
      </c>
      <c r="AW291" s="134">
        <v>103</v>
      </c>
      <c r="AX291" s="219">
        <v>140</v>
      </c>
      <c r="AY291" s="219">
        <v>141</v>
      </c>
      <c r="AZ291" s="37">
        <v>0</v>
      </c>
      <c r="BA291" s="37">
        <v>0</v>
      </c>
      <c r="BB291" s="40">
        <v>0</v>
      </c>
      <c r="BC291" s="40">
        <v>0</v>
      </c>
      <c r="BD291" s="23">
        <f t="shared" ref="BD291:BE291" si="295">1.86*(AX291+AT291)+1.15*(AV291/18)+(AG291/6)+14</f>
        <v>294.01977777777779</v>
      </c>
      <c r="BE291" s="23">
        <f t="shared" si="295"/>
        <v>296.0052222222223</v>
      </c>
      <c r="BF291" s="126">
        <v>4.58</v>
      </c>
      <c r="BG291" s="221">
        <v>5.17</v>
      </c>
      <c r="BH291" s="218">
        <v>12</v>
      </c>
      <c r="BI291" s="218">
        <v>13.7</v>
      </c>
      <c r="BJ291" s="126">
        <v>41.2</v>
      </c>
      <c r="BK291" s="126">
        <v>41.3</v>
      </c>
      <c r="BL291" s="218">
        <v>90</v>
      </c>
      <c r="BM291" s="218">
        <v>79.900000000000006</v>
      </c>
      <c r="BN291" s="126">
        <v>26.2</v>
      </c>
      <c r="BO291" s="126">
        <v>26.5</v>
      </c>
      <c r="BP291" s="218">
        <v>29.1</v>
      </c>
      <c r="BQ291" s="218">
        <v>33.200000000000003</v>
      </c>
      <c r="BR291" s="131">
        <v>270</v>
      </c>
      <c r="BS291" s="131">
        <v>304</v>
      </c>
      <c r="BT291" s="218">
        <v>14.4</v>
      </c>
      <c r="BU291" s="218">
        <v>13</v>
      </c>
      <c r="BV291" s="181">
        <v>0</v>
      </c>
      <c r="BW291" s="181">
        <v>0</v>
      </c>
      <c r="BX291" s="214">
        <v>7.04</v>
      </c>
      <c r="BY291" s="214">
        <v>5.72</v>
      </c>
      <c r="BZ291" s="126">
        <v>51.988636363636367</v>
      </c>
      <c r="CA291" s="37">
        <v>39.5</v>
      </c>
      <c r="CB291" s="218">
        <v>33.238636363636367</v>
      </c>
      <c r="CC291" s="140">
        <v>46.7</v>
      </c>
      <c r="CD291" s="126">
        <v>9.232954545454545</v>
      </c>
      <c r="CE291" s="126">
        <v>12.4</v>
      </c>
      <c r="CF291" s="218">
        <v>5.3977272727272725</v>
      </c>
      <c r="CG291" s="140">
        <v>0.7</v>
      </c>
      <c r="CH291" s="126">
        <v>0.14204545454545456</v>
      </c>
      <c r="CI291" s="37">
        <v>0.7</v>
      </c>
      <c r="CJ291" s="2" t="b">
        <f t="shared" si="261"/>
        <v>0</v>
      </c>
      <c r="CK291" s="24" t="b">
        <f t="shared" si="122"/>
        <v>1</v>
      </c>
      <c r="CL291" s="4">
        <v>74.05</v>
      </c>
      <c r="CM291" s="25">
        <v>89.6</v>
      </c>
      <c r="CN291" s="25">
        <v>176</v>
      </c>
      <c r="CO291" s="4">
        <v>45.45</v>
      </c>
      <c r="CP291" s="25">
        <v>46.5</v>
      </c>
      <c r="CQ291" s="25">
        <v>42</v>
      </c>
      <c r="CR291" s="26">
        <v>17.36</v>
      </c>
      <c r="CS291" s="29"/>
      <c r="CT291" s="29"/>
      <c r="CU291" s="29"/>
      <c r="CV291" s="29"/>
      <c r="CW291" s="29"/>
      <c r="CX291" s="29"/>
      <c r="CY291" s="120"/>
      <c r="CZ291" s="120"/>
      <c r="DA291" s="120"/>
      <c r="DB291" s="120"/>
    </row>
    <row r="292" spans="1:106" ht="15.75" customHeight="1">
      <c r="A292" s="190">
        <v>2017</v>
      </c>
      <c r="B292" s="471" t="s">
        <v>454</v>
      </c>
      <c r="C292" s="191" t="s">
        <v>163</v>
      </c>
      <c r="D292" s="140">
        <v>29</v>
      </c>
      <c r="E292" s="40">
        <v>70</v>
      </c>
      <c r="F292" s="140">
        <v>1</v>
      </c>
      <c r="G292" s="34" t="s">
        <v>97</v>
      </c>
      <c r="H292" s="35" t="s">
        <v>98</v>
      </c>
      <c r="I292" s="36" t="s">
        <v>111</v>
      </c>
      <c r="J292" s="35" t="s">
        <v>134</v>
      </c>
      <c r="K292" s="36">
        <v>50</v>
      </c>
      <c r="L292" s="35">
        <v>50</v>
      </c>
      <c r="M292" s="125">
        <v>199</v>
      </c>
      <c r="N292" s="125">
        <v>2305</v>
      </c>
      <c r="O292" s="127">
        <v>22</v>
      </c>
      <c r="P292" s="127">
        <v>55</v>
      </c>
      <c r="Q292" s="37">
        <v>0</v>
      </c>
      <c r="R292" s="37">
        <v>0</v>
      </c>
      <c r="S292" s="127">
        <v>425</v>
      </c>
      <c r="T292" s="127">
        <v>919</v>
      </c>
      <c r="U292" s="128">
        <v>35</v>
      </c>
      <c r="V292" s="128">
        <v>104</v>
      </c>
      <c r="W292" s="218">
        <v>4.7</v>
      </c>
      <c r="X292" s="218">
        <v>5.5</v>
      </c>
      <c r="Y292" s="128">
        <v>31</v>
      </c>
      <c r="Z292" s="128">
        <v>48</v>
      </c>
      <c r="AA292" s="219">
        <v>14</v>
      </c>
      <c r="AB292" s="219">
        <v>14</v>
      </c>
      <c r="AC292" s="37">
        <v>0</v>
      </c>
      <c r="AD292" s="37">
        <v>0</v>
      </c>
      <c r="AE292" s="76">
        <v>118.6</v>
      </c>
      <c r="AF292" s="76">
        <v>104.5</v>
      </c>
      <c r="AG292" s="131">
        <v>34</v>
      </c>
      <c r="AH292" s="131">
        <v>39</v>
      </c>
      <c r="AI292" s="92">
        <v>0.9</v>
      </c>
      <c r="AJ292" s="92">
        <v>1</v>
      </c>
      <c r="AK292" s="92">
        <f t="shared" si="259"/>
        <v>9.9999999999999978E-2</v>
      </c>
      <c r="AL292" s="126">
        <v>3.7</v>
      </c>
      <c r="AM292" s="126">
        <v>5.9</v>
      </c>
      <c r="AN292" s="133">
        <v>7.4</v>
      </c>
      <c r="AO292" s="133">
        <v>8.6</v>
      </c>
      <c r="AP292" s="40">
        <v>0</v>
      </c>
      <c r="AQ292" s="40">
        <v>0</v>
      </c>
      <c r="AR292" s="126">
        <v>9.6999999999999993</v>
      </c>
      <c r="AS292" s="126">
        <v>9.9</v>
      </c>
      <c r="AT292" s="126">
        <v>5</v>
      </c>
      <c r="AU292" s="126">
        <v>4.3</v>
      </c>
      <c r="AV292" s="134">
        <v>76</v>
      </c>
      <c r="AW292" s="134">
        <v>81</v>
      </c>
      <c r="AX292" s="219">
        <v>142</v>
      </c>
      <c r="AY292" s="219">
        <v>142</v>
      </c>
      <c r="AZ292" s="37">
        <v>0</v>
      </c>
      <c r="BA292" s="37">
        <v>0</v>
      </c>
      <c r="BB292" s="40">
        <v>0</v>
      </c>
      <c r="BC292" s="40">
        <v>0</v>
      </c>
      <c r="BD292" s="23">
        <f t="shared" ref="BD292:BE292" si="296">1.86*(AX292+AT292)+1.15*(AV292/18)+(AG292/6)+14</f>
        <v>297.94222222222226</v>
      </c>
      <c r="BE292" s="23">
        <f t="shared" si="296"/>
        <v>297.79300000000006</v>
      </c>
      <c r="BF292" s="126">
        <v>4.8600000000000003</v>
      </c>
      <c r="BG292" s="221">
        <v>5.49</v>
      </c>
      <c r="BH292" s="218">
        <v>14</v>
      </c>
      <c r="BI292" s="218">
        <v>16.100000000000001</v>
      </c>
      <c r="BJ292" s="126">
        <v>46.9</v>
      </c>
      <c r="BK292" s="126">
        <v>46.8</v>
      </c>
      <c r="BL292" s="218">
        <v>96.5</v>
      </c>
      <c r="BM292" s="218">
        <v>85.2</v>
      </c>
      <c r="BN292" s="126">
        <v>28.8</v>
      </c>
      <c r="BO292" s="126">
        <v>29.3</v>
      </c>
      <c r="BP292" s="218">
        <v>29.9</v>
      </c>
      <c r="BQ292" s="218">
        <v>34.4</v>
      </c>
      <c r="BR292" s="131">
        <v>215</v>
      </c>
      <c r="BS292" s="131">
        <v>264</v>
      </c>
      <c r="BT292" s="218">
        <v>13.5</v>
      </c>
      <c r="BU292" s="218">
        <v>12.9</v>
      </c>
      <c r="BV292" s="181">
        <v>0</v>
      </c>
      <c r="BW292" s="181">
        <v>0</v>
      </c>
      <c r="BX292" s="214">
        <v>5.12</v>
      </c>
      <c r="BY292" s="214">
        <v>5.2</v>
      </c>
      <c r="BZ292" s="126">
        <v>61.1328125</v>
      </c>
      <c r="CA292" s="37">
        <v>61.5</v>
      </c>
      <c r="CB292" s="218">
        <v>27.9296875</v>
      </c>
      <c r="CC292" s="140">
        <v>23.1</v>
      </c>
      <c r="CD292" s="126">
        <v>8.0078125</v>
      </c>
      <c r="CE292" s="126">
        <v>13.5</v>
      </c>
      <c r="CF292" s="218">
        <v>2.34375</v>
      </c>
      <c r="CG292" s="140">
        <v>0.2</v>
      </c>
      <c r="CH292" s="126">
        <v>0.5859375</v>
      </c>
      <c r="CI292" s="37">
        <v>1.7</v>
      </c>
      <c r="CJ292" s="2" t="b">
        <f t="shared" si="261"/>
        <v>0</v>
      </c>
      <c r="CK292" s="24" t="b">
        <f t="shared" si="122"/>
        <v>1</v>
      </c>
      <c r="CL292" s="4">
        <v>63.74</v>
      </c>
      <c r="CM292" s="25">
        <v>72.900000000000006</v>
      </c>
      <c r="CN292" s="25">
        <v>168.6</v>
      </c>
      <c r="CO292" s="4">
        <v>48.54</v>
      </c>
      <c r="CP292" s="25">
        <v>50</v>
      </c>
      <c r="CQ292" s="25">
        <v>47</v>
      </c>
      <c r="CR292" s="26">
        <v>12.56</v>
      </c>
      <c r="CS292" s="477"/>
      <c r="CT292" s="477"/>
      <c r="CU292" s="477"/>
      <c r="CV292" s="477"/>
      <c r="CW292" s="477"/>
      <c r="CX292" s="477"/>
      <c r="CY292" s="120"/>
      <c r="CZ292" s="120"/>
      <c r="DA292" s="120"/>
      <c r="DB292" s="120"/>
    </row>
    <row r="293" spans="1:106" ht="15.75" customHeight="1">
      <c r="A293" s="143">
        <v>2017</v>
      </c>
      <c r="B293" s="471" t="s">
        <v>454</v>
      </c>
      <c r="C293" s="210" t="s">
        <v>169</v>
      </c>
      <c r="D293" s="111">
        <v>28</v>
      </c>
      <c r="E293" s="40">
        <v>85</v>
      </c>
      <c r="F293" s="140">
        <v>1</v>
      </c>
      <c r="G293" s="17" t="s">
        <v>102</v>
      </c>
      <c r="H293" s="18" t="s">
        <v>110</v>
      </c>
      <c r="I293" s="19" t="s">
        <v>111</v>
      </c>
      <c r="J293" s="35" t="s">
        <v>134</v>
      </c>
      <c r="K293" s="19">
        <v>87.5</v>
      </c>
      <c r="L293" s="18">
        <v>12.5</v>
      </c>
      <c r="M293" s="125">
        <v>92</v>
      </c>
      <c r="N293" s="125">
        <v>648</v>
      </c>
      <c r="O293" s="127">
        <v>18</v>
      </c>
      <c r="P293" s="127">
        <v>41</v>
      </c>
      <c r="Q293" s="37">
        <v>0</v>
      </c>
      <c r="R293" s="37">
        <v>0</v>
      </c>
      <c r="S293" s="127">
        <v>449</v>
      </c>
      <c r="T293" s="127">
        <v>860</v>
      </c>
      <c r="U293" s="128">
        <v>24</v>
      </c>
      <c r="V293" s="128">
        <v>51</v>
      </c>
      <c r="W293" s="218">
        <v>4.5999999999999996</v>
      </c>
      <c r="X293" s="218">
        <v>5.2</v>
      </c>
      <c r="Y293" s="128">
        <v>45</v>
      </c>
      <c r="Z293" s="128">
        <v>37</v>
      </c>
      <c r="AA293" s="219">
        <v>42</v>
      </c>
      <c r="AB293" s="219">
        <v>47</v>
      </c>
      <c r="AC293" s="37">
        <v>0</v>
      </c>
      <c r="AD293" s="37">
        <v>0</v>
      </c>
      <c r="AE293" s="76">
        <v>123.6</v>
      </c>
      <c r="AF293" s="76">
        <v>123.6</v>
      </c>
      <c r="AG293" s="131">
        <v>29</v>
      </c>
      <c r="AH293" s="131">
        <v>32</v>
      </c>
      <c r="AI293" s="92">
        <v>0.8</v>
      </c>
      <c r="AJ293" s="92">
        <v>1</v>
      </c>
      <c r="AK293" s="92">
        <f t="shared" si="259"/>
        <v>0.19999999999999996</v>
      </c>
      <c r="AL293" s="126">
        <v>3.3</v>
      </c>
      <c r="AM293" s="126">
        <v>5.6</v>
      </c>
      <c r="AN293" s="133">
        <v>7.3</v>
      </c>
      <c r="AO293" s="133">
        <v>8.3000000000000007</v>
      </c>
      <c r="AP293" s="40">
        <v>0</v>
      </c>
      <c r="AQ293" s="40">
        <v>0</v>
      </c>
      <c r="AR293" s="126">
        <v>9.6999999999999993</v>
      </c>
      <c r="AS293" s="126">
        <v>9.6999999999999993</v>
      </c>
      <c r="AT293" s="126">
        <v>4.7</v>
      </c>
      <c r="AU293" s="126">
        <v>4.0999999999999996</v>
      </c>
      <c r="AV293" s="134">
        <v>85</v>
      </c>
      <c r="AW293" s="134">
        <v>106</v>
      </c>
      <c r="AX293" s="219">
        <v>143</v>
      </c>
      <c r="AY293" s="219">
        <v>141</v>
      </c>
      <c r="AZ293" s="37">
        <v>0</v>
      </c>
      <c r="BA293" s="37">
        <v>0</v>
      </c>
      <c r="BB293" s="40">
        <v>0</v>
      </c>
      <c r="BC293" s="40">
        <v>0</v>
      </c>
      <c r="BD293" s="23">
        <f t="shared" ref="BD293:BE293" si="297">1.86*(AX293+AT293)+1.15*(AV293/18)+(AG293/6)+14</f>
        <v>298.98588888888884</v>
      </c>
      <c r="BE293" s="23">
        <f t="shared" si="297"/>
        <v>295.99155555555558</v>
      </c>
      <c r="BF293" s="221">
        <v>4.49</v>
      </c>
      <c r="BG293" s="221">
        <v>5.0199999999999996</v>
      </c>
      <c r="BH293" s="218">
        <v>13.1</v>
      </c>
      <c r="BI293" s="218">
        <v>14.6</v>
      </c>
      <c r="BJ293" s="126">
        <v>44</v>
      </c>
      <c r="BK293" s="126">
        <v>44.2</v>
      </c>
      <c r="BL293" s="218">
        <v>98</v>
      </c>
      <c r="BM293" s="218">
        <v>88</v>
      </c>
      <c r="BN293" s="126">
        <v>29.2</v>
      </c>
      <c r="BO293" s="126">
        <v>29.1</v>
      </c>
      <c r="BP293" s="218">
        <v>29.8</v>
      </c>
      <c r="BQ293" s="218">
        <v>33</v>
      </c>
      <c r="BR293" s="131">
        <v>225</v>
      </c>
      <c r="BS293" s="131">
        <v>265</v>
      </c>
      <c r="BT293" s="218">
        <v>13.7</v>
      </c>
      <c r="BU293" s="218">
        <v>13</v>
      </c>
      <c r="BV293" s="181">
        <v>0</v>
      </c>
      <c r="BW293" s="181">
        <v>0</v>
      </c>
      <c r="BX293" s="70">
        <v>7.41</v>
      </c>
      <c r="BY293" s="214">
        <v>9.11</v>
      </c>
      <c r="BZ293" s="126">
        <v>57.48987854251012</v>
      </c>
      <c r="CA293" s="37">
        <v>59.1</v>
      </c>
      <c r="CB293" s="218">
        <v>31.713900134952766</v>
      </c>
      <c r="CC293" s="140">
        <v>28.5</v>
      </c>
      <c r="CD293" s="126">
        <v>7.5573549257759796</v>
      </c>
      <c r="CE293" s="126">
        <v>11.2</v>
      </c>
      <c r="CF293" s="140">
        <v>3</v>
      </c>
      <c r="CG293" s="140">
        <v>0.1</v>
      </c>
      <c r="CH293" s="37">
        <v>0.3</v>
      </c>
      <c r="CI293" s="37">
        <v>1.1000000000000001</v>
      </c>
      <c r="CJ293" s="2" t="b">
        <f t="shared" si="261"/>
        <v>0</v>
      </c>
      <c r="CK293" s="24" t="b">
        <f t="shared" si="122"/>
        <v>0</v>
      </c>
      <c r="CL293" s="4">
        <v>70.25</v>
      </c>
      <c r="CM293" s="25">
        <v>85.4</v>
      </c>
      <c r="CN293" s="25">
        <v>179.3</v>
      </c>
      <c r="CO293" s="4">
        <v>49.65</v>
      </c>
      <c r="CP293" s="25">
        <v>44</v>
      </c>
      <c r="CQ293" s="25">
        <v>35</v>
      </c>
      <c r="CR293" s="26">
        <v>17.739999999999998</v>
      </c>
      <c r="CS293" s="478"/>
      <c r="CT293" s="478"/>
      <c r="CU293" s="478"/>
      <c r="CV293" s="478"/>
      <c r="CW293" s="478"/>
      <c r="CX293" s="478"/>
      <c r="CY293" s="120"/>
      <c r="CZ293" s="120"/>
      <c r="DA293" s="120"/>
      <c r="DB293" s="120"/>
    </row>
    <row r="294" spans="1:106" ht="15.75" customHeight="1">
      <c r="A294" s="143">
        <v>2019</v>
      </c>
      <c r="B294" s="469" t="s">
        <v>432</v>
      </c>
      <c r="C294" s="222">
        <v>3197</v>
      </c>
      <c r="D294" s="223">
        <v>26</v>
      </c>
      <c r="E294" s="9">
        <v>83.6</v>
      </c>
      <c r="F294" s="223">
        <v>1</v>
      </c>
      <c r="G294" s="17" t="s">
        <v>102</v>
      </c>
      <c r="H294" s="18" t="s">
        <v>107</v>
      </c>
      <c r="I294" s="19" t="s">
        <v>111</v>
      </c>
      <c r="J294" s="18" t="s">
        <v>100</v>
      </c>
      <c r="K294" s="19">
        <v>50</v>
      </c>
      <c r="L294" s="18">
        <v>50</v>
      </c>
      <c r="M294" s="8">
        <v>243</v>
      </c>
      <c r="N294" s="8">
        <v>1082</v>
      </c>
      <c r="O294" s="9">
        <v>7</v>
      </c>
      <c r="P294" s="9">
        <v>55</v>
      </c>
      <c r="Q294" s="10">
        <v>2.8</v>
      </c>
      <c r="R294" s="10">
        <v>3</v>
      </c>
      <c r="S294" s="9">
        <v>160</v>
      </c>
      <c r="T294" s="9">
        <v>295</v>
      </c>
      <c r="U294" s="11">
        <v>27</v>
      </c>
      <c r="V294" s="11">
        <v>68</v>
      </c>
      <c r="W294" s="9">
        <v>4.5999999999999996</v>
      </c>
      <c r="X294" s="9">
        <v>4.5999999999999996</v>
      </c>
      <c r="Y294" s="11">
        <v>33</v>
      </c>
      <c r="Z294" s="11">
        <v>63</v>
      </c>
      <c r="AA294" s="9">
        <v>17</v>
      </c>
      <c r="AB294" s="9">
        <v>22</v>
      </c>
      <c r="AC294" s="10">
        <v>6.4</v>
      </c>
      <c r="AD294" s="10">
        <v>6.8</v>
      </c>
      <c r="AE294" s="76">
        <v>106.5</v>
      </c>
      <c r="AF294" s="224" t="s">
        <v>197</v>
      </c>
      <c r="AG294" s="10">
        <v>21</v>
      </c>
      <c r="AH294" s="10">
        <v>35</v>
      </c>
      <c r="AI294" s="9">
        <v>1</v>
      </c>
      <c r="AJ294" s="9">
        <v>1</v>
      </c>
      <c r="AK294" s="9">
        <f t="shared" si="259"/>
        <v>0</v>
      </c>
      <c r="AL294" s="10">
        <v>3.3</v>
      </c>
      <c r="AM294" s="10">
        <v>3.9</v>
      </c>
      <c r="AN294" s="9">
        <v>7.5</v>
      </c>
      <c r="AO294" s="9">
        <v>7.6</v>
      </c>
      <c r="AP294" s="9">
        <v>10</v>
      </c>
      <c r="AQ294" s="9">
        <v>52</v>
      </c>
      <c r="AR294" s="10">
        <v>2.8</v>
      </c>
      <c r="AS294" s="10">
        <v>10.4</v>
      </c>
      <c r="AT294" s="10">
        <v>4</v>
      </c>
      <c r="AU294" s="10">
        <v>4.2</v>
      </c>
      <c r="AV294" s="225">
        <v>113</v>
      </c>
      <c r="AW294" s="226">
        <v>113</v>
      </c>
      <c r="AX294" s="9">
        <v>139</v>
      </c>
      <c r="AY294" s="9">
        <v>141</v>
      </c>
      <c r="AZ294" s="10">
        <v>1.3</v>
      </c>
      <c r="BA294" s="10">
        <v>2</v>
      </c>
      <c r="BB294" s="9">
        <v>97</v>
      </c>
      <c r="BC294" s="9">
        <v>104</v>
      </c>
      <c r="BD294" s="23">
        <f t="shared" ref="BD294:BE294" si="298">1.86*(AX294+AT294)+1.15*(AV294/18)+(AG294/6)+14</f>
        <v>290.69944444444445</v>
      </c>
      <c r="BE294" s="23">
        <f t="shared" si="298"/>
        <v>297.12477777777775</v>
      </c>
      <c r="BF294" s="10">
        <v>0</v>
      </c>
      <c r="BG294" s="10">
        <v>4.68</v>
      </c>
      <c r="BH294" s="9">
        <v>0</v>
      </c>
      <c r="BI294" s="9">
        <v>14.3</v>
      </c>
      <c r="BJ294" s="10">
        <v>0</v>
      </c>
      <c r="BK294" s="10">
        <v>42</v>
      </c>
      <c r="BL294" s="9">
        <v>0</v>
      </c>
      <c r="BM294" s="9">
        <v>89.7</v>
      </c>
      <c r="BN294" s="10">
        <v>0</v>
      </c>
      <c r="BO294" s="10">
        <v>30.6</v>
      </c>
      <c r="BP294" s="9">
        <v>0</v>
      </c>
      <c r="BQ294" s="9">
        <v>34</v>
      </c>
      <c r="BR294" s="10">
        <v>0</v>
      </c>
      <c r="BS294" s="10">
        <v>447</v>
      </c>
      <c r="BT294" s="9">
        <v>0</v>
      </c>
      <c r="BU294" s="9">
        <v>12.4</v>
      </c>
      <c r="BV294" s="181">
        <v>0</v>
      </c>
      <c r="BW294" s="181">
        <v>0</v>
      </c>
      <c r="BX294" s="9">
        <v>0</v>
      </c>
      <c r="BY294" s="9">
        <v>8.5399999999999991</v>
      </c>
      <c r="BZ294" s="10">
        <v>0</v>
      </c>
      <c r="CA294" s="10">
        <v>74.5</v>
      </c>
      <c r="CB294" s="9">
        <v>0</v>
      </c>
      <c r="CC294" s="9">
        <v>19.100000000000001</v>
      </c>
      <c r="CD294" s="10">
        <v>0</v>
      </c>
      <c r="CE294" s="10">
        <v>5.5</v>
      </c>
      <c r="CF294" s="9">
        <v>0</v>
      </c>
      <c r="CG294" s="9">
        <v>0.7</v>
      </c>
      <c r="CH294" s="10">
        <v>0</v>
      </c>
      <c r="CI294" s="10">
        <v>0.2</v>
      </c>
      <c r="CJ294" s="2" t="b">
        <f t="shared" si="261"/>
        <v>0</v>
      </c>
      <c r="CK294" s="24" t="b">
        <f t="shared" si="122"/>
        <v>1</v>
      </c>
      <c r="CL294" s="4">
        <v>73.39</v>
      </c>
      <c r="CM294" s="25">
        <v>85.65</v>
      </c>
      <c r="CN294" s="25">
        <v>177</v>
      </c>
      <c r="CO294" s="4">
        <v>51.46</v>
      </c>
      <c r="CP294" s="25">
        <v>48</v>
      </c>
      <c r="CQ294" s="25">
        <v>52</v>
      </c>
      <c r="CR294" s="26">
        <v>10.92</v>
      </c>
      <c r="CS294" s="227"/>
      <c r="CT294" s="227"/>
      <c r="CU294" s="62"/>
      <c r="CV294" s="62"/>
      <c r="CW294" s="62"/>
      <c r="CX294" s="62"/>
      <c r="DB294" s="228"/>
    </row>
    <row r="295" spans="1:106" ht="15.75" customHeight="1">
      <c r="A295" s="143">
        <v>2019</v>
      </c>
      <c r="B295" s="469" t="s">
        <v>432</v>
      </c>
      <c r="C295" s="222">
        <v>3200</v>
      </c>
      <c r="D295" s="223">
        <v>25</v>
      </c>
      <c r="E295" s="9">
        <v>76.3</v>
      </c>
      <c r="F295" s="223">
        <v>1</v>
      </c>
      <c r="G295" s="34" t="s">
        <v>97</v>
      </c>
      <c r="H295" s="35" t="s">
        <v>110</v>
      </c>
      <c r="I295" s="36" t="s">
        <v>99</v>
      </c>
      <c r="J295" s="18" t="s">
        <v>100</v>
      </c>
      <c r="K295" s="36">
        <v>37.5</v>
      </c>
      <c r="L295" s="18">
        <v>62.5</v>
      </c>
      <c r="M295" s="8">
        <v>129</v>
      </c>
      <c r="N295" s="8">
        <v>860</v>
      </c>
      <c r="O295" s="9">
        <v>4</v>
      </c>
      <c r="P295" s="9">
        <v>45</v>
      </c>
      <c r="Q295" s="10">
        <v>2</v>
      </c>
      <c r="R295" s="10">
        <v>2.8</v>
      </c>
      <c r="S295" s="9">
        <v>127</v>
      </c>
      <c r="T295" s="9">
        <v>334</v>
      </c>
      <c r="U295" s="11">
        <v>21</v>
      </c>
      <c r="V295" s="11">
        <v>72</v>
      </c>
      <c r="W295" s="9">
        <v>4.2</v>
      </c>
      <c r="X295" s="9">
        <v>4.5999999999999996</v>
      </c>
      <c r="Y295" s="11">
        <v>20</v>
      </c>
      <c r="Z295" s="11">
        <v>82</v>
      </c>
      <c r="AA295" s="9">
        <v>21</v>
      </c>
      <c r="AB295" s="9">
        <v>43</v>
      </c>
      <c r="AC295" s="10">
        <v>4.4000000000000004</v>
      </c>
      <c r="AD295" s="10">
        <v>4.3</v>
      </c>
      <c r="AE295" s="76">
        <v>126</v>
      </c>
      <c r="AF295" s="224" t="s">
        <v>198</v>
      </c>
      <c r="AG295" s="10">
        <v>31</v>
      </c>
      <c r="AH295" s="10">
        <v>45</v>
      </c>
      <c r="AI295" s="9">
        <v>0.8</v>
      </c>
      <c r="AJ295" s="9">
        <v>0.9</v>
      </c>
      <c r="AK295" s="9">
        <f t="shared" si="259"/>
        <v>9.9999999999999978E-2</v>
      </c>
      <c r="AL295" s="10">
        <v>3.2</v>
      </c>
      <c r="AM295" s="10">
        <v>3.1</v>
      </c>
      <c r="AN295" s="9">
        <v>7</v>
      </c>
      <c r="AO295" s="9">
        <v>7.2</v>
      </c>
      <c r="AP295" s="9">
        <v>10</v>
      </c>
      <c r="AQ295" s="9">
        <v>85</v>
      </c>
      <c r="AR295" s="10">
        <v>2.4</v>
      </c>
      <c r="AS295" s="10">
        <v>10.3</v>
      </c>
      <c r="AT295" s="10">
        <v>4.4000000000000004</v>
      </c>
      <c r="AU295" s="10">
        <v>4.3</v>
      </c>
      <c r="AV295" s="225">
        <v>90</v>
      </c>
      <c r="AW295" s="226">
        <v>90</v>
      </c>
      <c r="AX295" s="9">
        <v>139</v>
      </c>
      <c r="AY295" s="9">
        <v>141</v>
      </c>
      <c r="AZ295" s="10">
        <v>1.2</v>
      </c>
      <c r="BA295" s="10">
        <v>2.2000000000000002</v>
      </c>
      <c r="BB295" s="9">
        <v>0</v>
      </c>
      <c r="BC295" s="9">
        <v>104</v>
      </c>
      <c r="BD295" s="23">
        <f t="shared" ref="BD295:BE295" si="299">1.86*(AX295+AT295)+1.15*(AV295/18)+(AG295/6)+14</f>
        <v>291.64066666666673</v>
      </c>
      <c r="BE295" s="23">
        <f t="shared" si="299"/>
        <v>297.50800000000004</v>
      </c>
      <c r="BF295" s="10">
        <v>0</v>
      </c>
      <c r="BG295" s="10">
        <v>4.28</v>
      </c>
      <c r="BH295" s="9">
        <v>0</v>
      </c>
      <c r="BI295" s="9">
        <v>12.8</v>
      </c>
      <c r="BJ295" s="10">
        <v>0</v>
      </c>
      <c r="BK295" s="10">
        <v>39</v>
      </c>
      <c r="BL295" s="9">
        <v>0</v>
      </c>
      <c r="BM295" s="9">
        <v>91.1</v>
      </c>
      <c r="BN295" s="10">
        <v>0</v>
      </c>
      <c r="BO295" s="10">
        <v>29.9</v>
      </c>
      <c r="BP295" s="9">
        <v>0</v>
      </c>
      <c r="BQ295" s="9">
        <v>32.799999999999997</v>
      </c>
      <c r="BR295" s="10">
        <v>0</v>
      </c>
      <c r="BS295" s="10">
        <v>355</v>
      </c>
      <c r="BT295" s="9">
        <v>0</v>
      </c>
      <c r="BU295" s="9">
        <v>13.3</v>
      </c>
      <c r="BV295" s="181">
        <v>0</v>
      </c>
      <c r="BW295" s="181">
        <v>0</v>
      </c>
      <c r="BX295" s="9">
        <v>0</v>
      </c>
      <c r="BY295" s="9">
        <v>6.19</v>
      </c>
      <c r="BZ295" s="10">
        <v>0</v>
      </c>
      <c r="CA295" s="10">
        <v>74.900000000000006</v>
      </c>
      <c r="CB295" s="9">
        <v>0</v>
      </c>
      <c r="CC295" s="9">
        <v>16.2</v>
      </c>
      <c r="CD295" s="10">
        <v>0</v>
      </c>
      <c r="CE295" s="10">
        <v>8.4</v>
      </c>
      <c r="CF295" s="9">
        <v>0</v>
      </c>
      <c r="CG295" s="9">
        <v>0.3</v>
      </c>
      <c r="CH295" s="10">
        <v>0</v>
      </c>
      <c r="CI295" s="10">
        <v>0.2</v>
      </c>
      <c r="CJ295" s="2" t="b">
        <f t="shared" si="261"/>
        <v>0</v>
      </c>
      <c r="CK295" s="24" t="b">
        <f t="shared" si="122"/>
        <v>0</v>
      </c>
      <c r="CL295" s="4">
        <v>72.78</v>
      </c>
      <c r="CM295" s="25">
        <v>80</v>
      </c>
      <c r="CN295" s="25">
        <v>177.5</v>
      </c>
      <c r="CO295" s="4">
        <v>0</v>
      </c>
      <c r="CP295" s="25">
        <v>42</v>
      </c>
      <c r="CQ295" s="25">
        <v>42</v>
      </c>
      <c r="CR295" s="26">
        <v>7.58</v>
      </c>
      <c r="CS295" s="227"/>
      <c r="CT295" s="227"/>
      <c r="CU295" s="62"/>
      <c r="CV295" s="62"/>
      <c r="CW295" s="62"/>
      <c r="CX295" s="62"/>
      <c r="DB295" s="228"/>
    </row>
    <row r="296" spans="1:106" ht="15.75" customHeight="1">
      <c r="A296" s="143">
        <v>2019</v>
      </c>
      <c r="B296" s="469" t="s">
        <v>432</v>
      </c>
      <c r="C296" s="222">
        <v>3202</v>
      </c>
      <c r="D296" s="223">
        <v>25</v>
      </c>
      <c r="E296" s="9">
        <v>85.3</v>
      </c>
      <c r="F296" s="223">
        <v>1</v>
      </c>
      <c r="G296" s="202" t="s">
        <v>97</v>
      </c>
      <c r="H296" s="35" t="s">
        <v>107</v>
      </c>
      <c r="I296" s="36" t="s">
        <v>99</v>
      </c>
      <c r="J296" s="35" t="s">
        <v>104</v>
      </c>
      <c r="K296" s="19">
        <v>25</v>
      </c>
      <c r="L296" s="35">
        <v>75</v>
      </c>
      <c r="M296" s="8">
        <v>192</v>
      </c>
      <c r="N296" s="8">
        <v>826</v>
      </c>
      <c r="O296" s="9">
        <v>9</v>
      </c>
      <c r="P296" s="9">
        <v>46</v>
      </c>
      <c r="Q296" s="10">
        <v>1.9</v>
      </c>
      <c r="R296" s="10">
        <v>4.5999999999999996</v>
      </c>
      <c r="S296" s="9">
        <v>164</v>
      </c>
      <c r="T296" s="9">
        <v>436</v>
      </c>
      <c r="U296" s="11">
        <v>31</v>
      </c>
      <c r="V296" s="11">
        <v>71</v>
      </c>
      <c r="W296" s="9">
        <v>4.0999999999999996</v>
      </c>
      <c r="X296" s="9">
        <v>4.8</v>
      </c>
      <c r="Y296" s="11">
        <v>31</v>
      </c>
      <c r="Z296" s="11">
        <v>62</v>
      </c>
      <c r="AA296" s="9">
        <v>32</v>
      </c>
      <c r="AB296" s="9">
        <v>60</v>
      </c>
      <c r="AC296" s="10">
        <v>4.5999999999999996</v>
      </c>
      <c r="AD296" s="10">
        <v>5.3</v>
      </c>
      <c r="AE296" s="76">
        <v>126</v>
      </c>
      <c r="AF296" s="224" t="s">
        <v>199</v>
      </c>
      <c r="AG296" s="10">
        <v>40</v>
      </c>
      <c r="AH296" s="10">
        <v>37</v>
      </c>
      <c r="AI296" s="9">
        <v>0.8</v>
      </c>
      <c r="AJ296" s="9">
        <v>0.7</v>
      </c>
      <c r="AK296" s="9">
        <f t="shared" si="259"/>
        <v>0</v>
      </c>
      <c r="AL296" s="10">
        <v>3.9</v>
      </c>
      <c r="AM296" s="10">
        <v>3.5</v>
      </c>
      <c r="AN296" s="9">
        <v>6.8</v>
      </c>
      <c r="AO296" s="9">
        <v>7.5</v>
      </c>
      <c r="AP296" s="9">
        <v>10</v>
      </c>
      <c r="AQ296" s="9">
        <v>72</v>
      </c>
      <c r="AR296" s="10">
        <v>1.9</v>
      </c>
      <c r="AS296" s="10">
        <v>9.9</v>
      </c>
      <c r="AT296" s="10">
        <v>3.8</v>
      </c>
      <c r="AU296" s="10">
        <v>3.9</v>
      </c>
      <c r="AV296" s="225">
        <v>100</v>
      </c>
      <c r="AW296" s="226">
        <v>100</v>
      </c>
      <c r="AX296" s="9">
        <v>140</v>
      </c>
      <c r="AY296" s="9">
        <v>141</v>
      </c>
      <c r="AZ296" s="10">
        <v>1.1000000000000001</v>
      </c>
      <c r="BA296" s="10">
        <v>2.2000000000000002</v>
      </c>
      <c r="BB296" s="9">
        <v>0</v>
      </c>
      <c r="BC296" s="9">
        <v>104</v>
      </c>
      <c r="BD296" s="23">
        <f t="shared" ref="BD296:BE296" si="300">1.86*(AX296+AT296)+1.15*(AV296/18)+(AG296/6)+14</f>
        <v>294.52355555555562</v>
      </c>
      <c r="BE296" s="23">
        <f t="shared" si="300"/>
        <v>296.06955555555561</v>
      </c>
      <c r="BF296" s="10">
        <v>0</v>
      </c>
      <c r="BG296" s="10">
        <v>4.37</v>
      </c>
      <c r="BH296" s="9">
        <v>0</v>
      </c>
      <c r="BI296" s="9">
        <v>13.4</v>
      </c>
      <c r="BJ296" s="10">
        <v>0</v>
      </c>
      <c r="BK296" s="10">
        <v>41.1</v>
      </c>
      <c r="BL296" s="9">
        <v>0</v>
      </c>
      <c r="BM296" s="9">
        <v>94.1</v>
      </c>
      <c r="BN296" s="10">
        <v>0</v>
      </c>
      <c r="BO296" s="10">
        <v>30.7</v>
      </c>
      <c r="BP296" s="9">
        <v>0</v>
      </c>
      <c r="BQ296" s="9">
        <v>32.6</v>
      </c>
      <c r="BR296" s="10">
        <v>0</v>
      </c>
      <c r="BS296" s="10">
        <v>183</v>
      </c>
      <c r="BT296" s="9">
        <v>0</v>
      </c>
      <c r="BU296" s="9">
        <v>13</v>
      </c>
      <c r="BV296" s="181">
        <v>0</v>
      </c>
      <c r="BW296" s="181">
        <v>0</v>
      </c>
      <c r="BX296" s="9">
        <v>0</v>
      </c>
      <c r="BY296" s="9">
        <v>12.3</v>
      </c>
      <c r="BZ296" s="10">
        <v>0</v>
      </c>
      <c r="CA296" s="10">
        <v>77.2</v>
      </c>
      <c r="CB296" s="9">
        <v>0</v>
      </c>
      <c r="CC296" s="9">
        <v>14.2</v>
      </c>
      <c r="CD296" s="10">
        <v>0</v>
      </c>
      <c r="CE296" s="10">
        <v>8.1999999999999993</v>
      </c>
      <c r="CF296" s="9">
        <v>0</v>
      </c>
      <c r="CG296" s="9">
        <v>0.2</v>
      </c>
      <c r="CH296" s="10">
        <v>0</v>
      </c>
      <c r="CI296" s="10">
        <v>0.2</v>
      </c>
      <c r="CJ296" s="2" t="b">
        <f t="shared" si="261"/>
        <v>0</v>
      </c>
      <c r="CK296" s="24" t="b">
        <f t="shared" si="122"/>
        <v>0</v>
      </c>
      <c r="CL296" s="4">
        <v>79.31</v>
      </c>
      <c r="CM296" s="25">
        <v>88.9</v>
      </c>
      <c r="CN296" s="25">
        <v>184.5</v>
      </c>
      <c r="CO296" s="4">
        <v>49.69</v>
      </c>
      <c r="CP296" s="25">
        <v>54</v>
      </c>
      <c r="CQ296" s="25">
        <v>50</v>
      </c>
      <c r="CR296" s="26">
        <v>8.4600000000000009</v>
      </c>
      <c r="CS296" s="227"/>
      <c r="CT296" s="227"/>
      <c r="CU296" s="62"/>
      <c r="CV296" s="62"/>
      <c r="CW296" s="62"/>
      <c r="CX296" s="62"/>
      <c r="DB296" s="228"/>
    </row>
    <row r="297" spans="1:106" ht="15.75" customHeight="1">
      <c r="A297" s="143">
        <v>2019</v>
      </c>
      <c r="B297" s="469" t="s">
        <v>432</v>
      </c>
      <c r="C297" s="222">
        <v>3205</v>
      </c>
      <c r="D297" s="223">
        <v>32</v>
      </c>
      <c r="E297" s="9">
        <v>75.2</v>
      </c>
      <c r="F297" s="223">
        <v>1</v>
      </c>
      <c r="G297" s="34" t="s">
        <v>102</v>
      </c>
      <c r="H297" s="35" t="s">
        <v>112</v>
      </c>
      <c r="I297" s="36" t="s">
        <v>99</v>
      </c>
      <c r="J297" s="35" t="s">
        <v>104</v>
      </c>
      <c r="K297" s="36" t="s">
        <v>112</v>
      </c>
      <c r="L297" s="18" t="s">
        <v>112</v>
      </c>
      <c r="M297" s="8">
        <v>120</v>
      </c>
      <c r="N297" s="8">
        <v>963</v>
      </c>
      <c r="O297" s="9">
        <v>5</v>
      </c>
      <c r="P297" s="9">
        <v>61</v>
      </c>
      <c r="Q297" s="10">
        <v>2.4</v>
      </c>
      <c r="R297" s="10">
        <v>3.9</v>
      </c>
      <c r="S297" s="9">
        <v>153</v>
      </c>
      <c r="T297" s="9">
        <v>484</v>
      </c>
      <c r="U297" s="11">
        <v>23</v>
      </c>
      <c r="V297" s="11">
        <v>78</v>
      </c>
      <c r="W297" s="9">
        <v>4.3</v>
      </c>
      <c r="X297" s="9">
        <v>5.2</v>
      </c>
      <c r="Y297" s="11">
        <v>26</v>
      </c>
      <c r="Z297" s="11">
        <v>90</v>
      </c>
      <c r="AA297" s="9">
        <v>26</v>
      </c>
      <c r="AB297" s="9">
        <v>32</v>
      </c>
      <c r="AC297" s="10">
        <v>5.0999999999999996</v>
      </c>
      <c r="AD297" s="10">
        <v>6</v>
      </c>
      <c r="AE297" s="76">
        <v>116.4</v>
      </c>
      <c r="AF297" s="224" t="s">
        <v>200</v>
      </c>
      <c r="AG297" s="10">
        <v>38</v>
      </c>
      <c r="AH297" s="10">
        <v>53</v>
      </c>
      <c r="AI297" s="9">
        <v>0.9</v>
      </c>
      <c r="AJ297" s="9">
        <v>1</v>
      </c>
      <c r="AK297" s="9">
        <f t="shared" si="259"/>
        <v>9.9999999999999978E-2</v>
      </c>
      <c r="AL297" s="10">
        <v>4</v>
      </c>
      <c r="AM297" s="10">
        <v>3.5</v>
      </c>
      <c r="AN297" s="9">
        <v>6.5</v>
      </c>
      <c r="AO297" s="9">
        <v>7.6</v>
      </c>
      <c r="AP297" s="9">
        <v>10</v>
      </c>
      <c r="AQ297" s="9">
        <v>55</v>
      </c>
      <c r="AR297" s="10">
        <v>1.8</v>
      </c>
      <c r="AS297" s="10">
        <v>10.4</v>
      </c>
      <c r="AT297" s="10">
        <v>4.2</v>
      </c>
      <c r="AU297" s="10">
        <v>4.0999999999999996</v>
      </c>
      <c r="AV297" s="225">
        <v>141</v>
      </c>
      <c r="AW297" s="226">
        <v>141</v>
      </c>
      <c r="AX297" s="9">
        <v>138</v>
      </c>
      <c r="AY297" s="9">
        <v>142</v>
      </c>
      <c r="AZ297" s="10">
        <v>1.1000000000000001</v>
      </c>
      <c r="BA297" s="10">
        <v>2.1</v>
      </c>
      <c r="BB297" s="9">
        <v>0</v>
      </c>
      <c r="BC297" s="9">
        <v>103</v>
      </c>
      <c r="BD297" s="23">
        <f t="shared" ref="BD297:BE297" si="301">1.86*(AX297+AT297)+1.15*(AV297/18)+(AG297/6)+14</f>
        <v>293.83366666666666</v>
      </c>
      <c r="BE297" s="23">
        <f t="shared" si="301"/>
        <v>303.58766666666662</v>
      </c>
      <c r="BF297" s="10">
        <v>0</v>
      </c>
      <c r="BG297" s="10">
        <v>4.79</v>
      </c>
      <c r="BH297" s="9">
        <v>0</v>
      </c>
      <c r="BI297" s="9">
        <v>14.3</v>
      </c>
      <c r="BJ297" s="10">
        <v>0</v>
      </c>
      <c r="BK297" s="10">
        <v>42.6</v>
      </c>
      <c r="BL297" s="9">
        <v>0</v>
      </c>
      <c r="BM297" s="9">
        <v>88.9</v>
      </c>
      <c r="BN297" s="10">
        <v>0</v>
      </c>
      <c r="BO297" s="10">
        <v>29.9</v>
      </c>
      <c r="BP297" s="9">
        <v>0</v>
      </c>
      <c r="BQ297" s="9">
        <v>33.6</v>
      </c>
      <c r="BR297" s="10">
        <v>0</v>
      </c>
      <c r="BS297" s="10">
        <v>257</v>
      </c>
      <c r="BT297" s="9">
        <v>0</v>
      </c>
      <c r="BU297" s="9">
        <v>12.8</v>
      </c>
      <c r="BV297" s="181">
        <v>0</v>
      </c>
      <c r="BW297" s="181">
        <v>0</v>
      </c>
      <c r="BX297" s="9">
        <v>0</v>
      </c>
      <c r="BY297" s="9">
        <v>9.82</v>
      </c>
      <c r="BZ297" s="10">
        <v>0</v>
      </c>
      <c r="CA297" s="10">
        <v>71.7</v>
      </c>
      <c r="CB297" s="9">
        <v>0</v>
      </c>
      <c r="CC297" s="9">
        <v>16.2</v>
      </c>
      <c r="CD297" s="10">
        <v>0</v>
      </c>
      <c r="CE297" s="10">
        <v>9.6</v>
      </c>
      <c r="CF297" s="9">
        <v>0</v>
      </c>
      <c r="CG297" s="9">
        <v>1.5</v>
      </c>
      <c r="CH297" s="10">
        <v>0</v>
      </c>
      <c r="CI297" s="10">
        <v>1</v>
      </c>
      <c r="CJ297" s="2" t="b">
        <f t="shared" si="261"/>
        <v>0</v>
      </c>
      <c r="CK297" s="24" t="b">
        <f t="shared" si="122"/>
        <v>0</v>
      </c>
      <c r="CL297" s="4">
        <v>69.7</v>
      </c>
      <c r="CM297" s="25">
        <v>79.5</v>
      </c>
      <c r="CN297" s="25">
        <v>176.5</v>
      </c>
      <c r="CO297" s="4">
        <v>52.51</v>
      </c>
      <c r="CP297" s="25">
        <v>48</v>
      </c>
      <c r="CQ297" s="25">
        <v>52</v>
      </c>
      <c r="CR297" s="26">
        <v>11.47</v>
      </c>
      <c r="CS297" s="227"/>
      <c r="CT297" s="227"/>
      <c r="CU297" s="62"/>
      <c r="CV297" s="62"/>
      <c r="CW297" s="62"/>
      <c r="CX297" s="62"/>
      <c r="DB297" s="228"/>
    </row>
    <row r="298" spans="1:106" ht="15.75" customHeight="1">
      <c r="A298" s="143">
        <v>2019</v>
      </c>
      <c r="B298" s="469" t="s">
        <v>432</v>
      </c>
      <c r="C298" s="222">
        <v>3213</v>
      </c>
      <c r="D298" s="223">
        <v>32</v>
      </c>
      <c r="E298" s="9">
        <v>76.2</v>
      </c>
      <c r="F298" s="223">
        <v>1</v>
      </c>
      <c r="G298" s="202" t="s">
        <v>102</v>
      </c>
      <c r="H298" s="35" t="s">
        <v>98</v>
      </c>
      <c r="I298" s="36" t="s">
        <v>99</v>
      </c>
      <c r="J298" s="35" t="s">
        <v>100</v>
      </c>
      <c r="K298" s="36">
        <v>37.5</v>
      </c>
      <c r="L298" s="35">
        <v>62.5</v>
      </c>
      <c r="M298" s="8">
        <v>154</v>
      </c>
      <c r="N298" s="8">
        <v>5038</v>
      </c>
      <c r="O298" s="9">
        <v>5</v>
      </c>
      <c r="P298" s="9">
        <v>133</v>
      </c>
      <c r="Q298" s="10">
        <v>2.9</v>
      </c>
      <c r="R298" s="10">
        <v>6.4</v>
      </c>
      <c r="S298" s="9">
        <v>149</v>
      </c>
      <c r="T298" s="9">
        <v>697</v>
      </c>
      <c r="U298" s="11">
        <v>22</v>
      </c>
      <c r="V298" s="11">
        <v>166</v>
      </c>
      <c r="W298" s="9">
        <v>4.5</v>
      </c>
      <c r="X298" s="9">
        <v>4.3</v>
      </c>
      <c r="Y298" s="11">
        <v>25</v>
      </c>
      <c r="Z298" s="11">
        <v>102</v>
      </c>
      <c r="AA298" s="9">
        <v>22</v>
      </c>
      <c r="AB298" s="9">
        <v>22</v>
      </c>
      <c r="AC298" s="10">
        <v>3.8</v>
      </c>
      <c r="AD298" s="10">
        <v>4.5</v>
      </c>
      <c r="AE298" s="76">
        <v>120.6</v>
      </c>
      <c r="AF298" s="224" t="s">
        <v>131</v>
      </c>
      <c r="AG298" s="10">
        <v>21</v>
      </c>
      <c r="AH298" s="10">
        <v>36</v>
      </c>
      <c r="AI298" s="9">
        <v>0.8</v>
      </c>
      <c r="AJ298" s="9">
        <v>0.9</v>
      </c>
      <c r="AK298" s="9">
        <f t="shared" si="259"/>
        <v>9.9999999999999978E-2</v>
      </c>
      <c r="AL298" s="10">
        <v>3.3</v>
      </c>
      <c r="AM298" s="10">
        <v>3.2</v>
      </c>
      <c r="AN298" s="9">
        <v>7.3</v>
      </c>
      <c r="AO298" s="9">
        <v>6.8</v>
      </c>
      <c r="AP298" s="9">
        <v>10</v>
      </c>
      <c r="AQ298" s="9">
        <v>45</v>
      </c>
      <c r="AR298" s="10">
        <v>2.1</v>
      </c>
      <c r="AS298" s="10">
        <v>9.9</v>
      </c>
      <c r="AT298" s="10">
        <v>4.8</v>
      </c>
      <c r="AU298" s="10">
        <v>4.0999999999999996</v>
      </c>
      <c r="AV298" s="225">
        <v>93</v>
      </c>
      <c r="AW298" s="225">
        <v>93</v>
      </c>
      <c r="AX298" s="9">
        <v>141</v>
      </c>
      <c r="AY298" s="9">
        <v>141</v>
      </c>
      <c r="AZ298" s="10">
        <v>1</v>
      </c>
      <c r="BA298" s="10">
        <v>2</v>
      </c>
      <c r="BB298" s="9">
        <v>97</v>
      </c>
      <c r="BC298" s="9">
        <v>105</v>
      </c>
      <c r="BD298" s="23">
        <f t="shared" ref="BD298:BE298" si="302">1.86*(AX298+AT298)+1.15*(AV298/18)+(AG298/6)+14</f>
        <v>294.62966666666671</v>
      </c>
      <c r="BE298" s="23">
        <f t="shared" si="302"/>
        <v>295.82766666666669</v>
      </c>
      <c r="BF298" s="10">
        <v>0</v>
      </c>
      <c r="BG298" s="10">
        <v>3.94</v>
      </c>
      <c r="BH298" s="9">
        <v>0</v>
      </c>
      <c r="BI298" s="9">
        <v>12.4</v>
      </c>
      <c r="BJ298" s="10">
        <v>0</v>
      </c>
      <c r="BK298" s="10">
        <v>38.1</v>
      </c>
      <c r="BL298" s="9">
        <v>0</v>
      </c>
      <c r="BM298" s="9">
        <v>96.7</v>
      </c>
      <c r="BN298" s="10">
        <v>0</v>
      </c>
      <c r="BO298" s="10">
        <v>31.5</v>
      </c>
      <c r="BP298" s="9">
        <v>0</v>
      </c>
      <c r="BQ298" s="9">
        <v>32.5</v>
      </c>
      <c r="BR298" s="10">
        <v>0</v>
      </c>
      <c r="BS298" s="10">
        <v>285</v>
      </c>
      <c r="BT298" s="9">
        <v>0</v>
      </c>
      <c r="BU298" s="9">
        <v>13.9</v>
      </c>
      <c r="BV298" s="181">
        <v>0</v>
      </c>
      <c r="BW298" s="181">
        <v>0</v>
      </c>
      <c r="BX298" s="9">
        <v>0</v>
      </c>
      <c r="BY298" s="9">
        <v>13.43</v>
      </c>
      <c r="BZ298" s="10">
        <v>0</v>
      </c>
      <c r="CA298" s="10">
        <v>81.400000000000006</v>
      </c>
      <c r="CB298" s="9">
        <v>0</v>
      </c>
      <c r="CC298" s="9">
        <v>8.8000000000000007</v>
      </c>
      <c r="CD298" s="10">
        <v>0</v>
      </c>
      <c r="CE298" s="10">
        <v>9.6</v>
      </c>
      <c r="CF298" s="9">
        <v>0</v>
      </c>
      <c r="CG298" s="9">
        <v>0.1</v>
      </c>
      <c r="CH298" s="10">
        <v>0</v>
      </c>
      <c r="CI298" s="10">
        <v>0.1</v>
      </c>
      <c r="CJ298" s="2" t="b">
        <f t="shared" si="261"/>
        <v>0</v>
      </c>
      <c r="CK298" s="24" t="b">
        <f t="shared" si="122"/>
        <v>1</v>
      </c>
      <c r="CL298" s="4">
        <v>69.959999999999994</v>
      </c>
      <c r="CM298" s="25">
        <v>77.400000000000006</v>
      </c>
      <c r="CN298" s="25">
        <v>175</v>
      </c>
      <c r="CO298" s="4">
        <v>53.39</v>
      </c>
      <c r="CP298" s="25">
        <v>48</v>
      </c>
      <c r="CQ298" s="25">
        <v>44</v>
      </c>
      <c r="CR298" s="26">
        <v>7.77</v>
      </c>
      <c r="CS298" s="229"/>
      <c r="CT298" s="229"/>
      <c r="CU298" s="62"/>
      <c r="CV298" s="62"/>
      <c r="CW298" s="62"/>
      <c r="CX298" s="62"/>
      <c r="DB298" s="228"/>
    </row>
    <row r="299" spans="1:106" ht="15.75" customHeight="1">
      <c r="A299" s="143">
        <v>2019</v>
      </c>
      <c r="B299" s="469" t="s">
        <v>432</v>
      </c>
      <c r="C299" s="222">
        <v>3214</v>
      </c>
      <c r="D299" s="99">
        <v>31</v>
      </c>
      <c r="E299" s="9">
        <v>79</v>
      </c>
      <c r="F299" s="99">
        <v>1</v>
      </c>
      <c r="G299" s="202" t="s">
        <v>106</v>
      </c>
      <c r="H299" s="35" t="s">
        <v>107</v>
      </c>
      <c r="I299" s="36" t="s">
        <v>103</v>
      </c>
      <c r="J299" s="35" t="s">
        <v>108</v>
      </c>
      <c r="K299" s="36">
        <v>25</v>
      </c>
      <c r="L299" s="35">
        <v>75</v>
      </c>
      <c r="M299" s="8">
        <v>123</v>
      </c>
      <c r="N299" s="8">
        <v>696</v>
      </c>
      <c r="O299" s="9">
        <v>4</v>
      </c>
      <c r="P299" s="9">
        <v>34</v>
      </c>
      <c r="Q299" s="10">
        <v>3.2</v>
      </c>
      <c r="R299" s="10">
        <v>3.2</v>
      </c>
      <c r="S299" s="9">
        <v>140</v>
      </c>
      <c r="T299" s="9">
        <v>299</v>
      </c>
      <c r="U299" s="11">
        <v>24</v>
      </c>
      <c r="V299" s="11">
        <v>55</v>
      </c>
      <c r="W299" s="9">
        <v>4.0999999999999996</v>
      </c>
      <c r="X299" s="9">
        <v>4.2</v>
      </c>
      <c r="Y299" s="11">
        <v>26</v>
      </c>
      <c r="Z299" s="11">
        <v>45</v>
      </c>
      <c r="AA299" s="9">
        <v>26</v>
      </c>
      <c r="AB299" s="9">
        <v>34</v>
      </c>
      <c r="AC299" s="10">
        <v>5</v>
      </c>
      <c r="AD299" s="10">
        <v>5.7</v>
      </c>
      <c r="AE299" s="76">
        <v>121.3</v>
      </c>
      <c r="AF299" s="76">
        <v>126.3</v>
      </c>
      <c r="AG299" s="10">
        <v>31</v>
      </c>
      <c r="AH299" s="10">
        <v>37</v>
      </c>
      <c r="AI299" s="9">
        <v>0.8</v>
      </c>
      <c r="AJ299" s="9">
        <v>0.7</v>
      </c>
      <c r="AK299" s="9">
        <f t="shared" si="259"/>
        <v>0</v>
      </c>
      <c r="AL299" s="10">
        <v>3.3</v>
      </c>
      <c r="AM299" s="10">
        <v>3.7</v>
      </c>
      <c r="AN299" s="9">
        <v>6.5</v>
      </c>
      <c r="AO299" s="9">
        <v>6.7</v>
      </c>
      <c r="AP299" s="9">
        <v>10</v>
      </c>
      <c r="AQ299" s="9">
        <v>40</v>
      </c>
      <c r="AR299" s="10">
        <v>1.8</v>
      </c>
      <c r="AS299" s="10">
        <v>9.5</v>
      </c>
      <c r="AT299" s="10">
        <v>4.0999999999999996</v>
      </c>
      <c r="AU299" s="10">
        <v>4.2</v>
      </c>
      <c r="AV299" s="225">
        <v>117</v>
      </c>
      <c r="AW299" s="225">
        <v>117</v>
      </c>
      <c r="AX299" s="9">
        <v>141</v>
      </c>
      <c r="AY299" s="9">
        <v>138</v>
      </c>
      <c r="AZ299" s="10">
        <v>1</v>
      </c>
      <c r="BA299" s="10">
        <v>2</v>
      </c>
      <c r="BB299" s="9">
        <v>89</v>
      </c>
      <c r="BC299" s="9">
        <v>101</v>
      </c>
      <c r="BD299" s="23">
        <f t="shared" ref="BD299:BE299" si="303">1.86*(AX299+AT299)+1.15*(AV299/18)+(AG299/6)+14</f>
        <v>296.52766666666673</v>
      </c>
      <c r="BE299" s="23">
        <f t="shared" si="303"/>
        <v>292.13366666666673</v>
      </c>
      <c r="BF299" s="10">
        <v>0</v>
      </c>
      <c r="BG299" s="10">
        <v>4.58</v>
      </c>
      <c r="BH299" s="9">
        <v>0</v>
      </c>
      <c r="BI299" s="9">
        <v>13.1</v>
      </c>
      <c r="BJ299" s="10">
        <v>0</v>
      </c>
      <c r="BK299" s="10">
        <v>39.6</v>
      </c>
      <c r="BL299" s="9">
        <v>0</v>
      </c>
      <c r="BM299" s="9">
        <v>86.5</v>
      </c>
      <c r="BN299" s="10">
        <v>0</v>
      </c>
      <c r="BO299" s="10">
        <v>28.6</v>
      </c>
      <c r="BP299" s="9">
        <v>0</v>
      </c>
      <c r="BQ299" s="9">
        <v>33.1</v>
      </c>
      <c r="BR299" s="10">
        <v>0</v>
      </c>
      <c r="BS299" s="10">
        <v>256</v>
      </c>
      <c r="BT299" s="9">
        <v>0</v>
      </c>
      <c r="BU299" s="9">
        <v>12.8</v>
      </c>
      <c r="BV299" s="181">
        <v>0</v>
      </c>
      <c r="BW299" s="181">
        <v>0</v>
      </c>
      <c r="BX299" s="9">
        <v>0</v>
      </c>
      <c r="BY299" s="9">
        <v>9.3699999999999992</v>
      </c>
      <c r="BZ299" s="10">
        <v>0</v>
      </c>
      <c r="CA299" s="10">
        <v>80.599999999999994</v>
      </c>
      <c r="CB299" s="9">
        <v>0</v>
      </c>
      <c r="CC299" s="9">
        <v>11.8</v>
      </c>
      <c r="CD299" s="10">
        <v>0</v>
      </c>
      <c r="CE299" s="10">
        <v>7</v>
      </c>
      <c r="CF299" s="9">
        <v>0</v>
      </c>
      <c r="CG299" s="9">
        <v>0.4</v>
      </c>
      <c r="CH299" s="10">
        <v>0</v>
      </c>
      <c r="CI299" s="10">
        <v>0.2</v>
      </c>
      <c r="CJ299" s="2" t="b">
        <f t="shared" si="261"/>
        <v>0</v>
      </c>
      <c r="CK299" s="24" t="b">
        <f t="shared" si="122"/>
        <v>0</v>
      </c>
      <c r="CL299" s="4">
        <v>71.819999999999993</v>
      </c>
      <c r="CM299" s="25">
        <v>80.25</v>
      </c>
      <c r="CN299" s="25">
        <v>178</v>
      </c>
      <c r="CO299" s="4">
        <v>51.39</v>
      </c>
      <c r="CP299" s="25">
        <v>48</v>
      </c>
      <c r="CQ299" s="25">
        <v>47</v>
      </c>
      <c r="CR299" s="26">
        <v>12.24</v>
      </c>
      <c r="CS299" s="229"/>
      <c r="CT299" s="62"/>
      <c r="CU299" s="62"/>
      <c r="CV299" s="62"/>
      <c r="CW299" s="62"/>
      <c r="CX299" s="62"/>
      <c r="DB299" s="228"/>
    </row>
    <row r="300" spans="1:106" ht="15.75" customHeight="1">
      <c r="A300" s="143">
        <v>2019</v>
      </c>
      <c r="B300" s="469" t="s">
        <v>432</v>
      </c>
      <c r="C300" s="222">
        <v>3215</v>
      </c>
      <c r="D300" s="99">
        <v>33</v>
      </c>
      <c r="E300" s="9">
        <v>73.400000000000006</v>
      </c>
      <c r="F300" s="99">
        <v>1</v>
      </c>
      <c r="G300" s="230" t="s">
        <v>97</v>
      </c>
      <c r="H300" s="18" t="s">
        <v>107</v>
      </c>
      <c r="I300" s="19" t="s">
        <v>99</v>
      </c>
      <c r="J300" s="35" t="s">
        <v>104</v>
      </c>
      <c r="K300" s="19">
        <v>25</v>
      </c>
      <c r="L300" s="18">
        <v>75</v>
      </c>
      <c r="M300" s="8">
        <v>77</v>
      </c>
      <c r="N300" s="8">
        <v>583</v>
      </c>
      <c r="O300" s="9">
        <v>3</v>
      </c>
      <c r="P300" s="9">
        <v>40</v>
      </c>
      <c r="Q300" s="10">
        <v>2.2000000000000002</v>
      </c>
      <c r="R300" s="10">
        <v>3.3</v>
      </c>
      <c r="S300" s="9">
        <v>149</v>
      </c>
      <c r="T300" s="9">
        <v>365</v>
      </c>
      <c r="U300" s="11">
        <v>17</v>
      </c>
      <c r="V300" s="11">
        <v>65</v>
      </c>
      <c r="W300" s="9">
        <v>4</v>
      </c>
      <c r="X300" s="9">
        <v>4.4000000000000004</v>
      </c>
      <c r="Y300" s="11">
        <v>18</v>
      </c>
      <c r="Z300" s="11">
        <v>66</v>
      </c>
      <c r="AA300" s="9">
        <v>15</v>
      </c>
      <c r="AB300" s="9">
        <v>28</v>
      </c>
      <c r="AC300" s="10">
        <v>2.6</v>
      </c>
      <c r="AD300" s="10">
        <v>4.0999999999999996</v>
      </c>
      <c r="AE300" s="76">
        <v>119.8</v>
      </c>
      <c r="AF300" s="76">
        <v>101.9</v>
      </c>
      <c r="AG300" s="10">
        <v>40</v>
      </c>
      <c r="AH300" s="10">
        <v>42</v>
      </c>
      <c r="AI300" s="9">
        <v>0.8</v>
      </c>
      <c r="AJ300" s="9">
        <v>1</v>
      </c>
      <c r="AK300" s="9">
        <f t="shared" si="259"/>
        <v>0.19999999999999996</v>
      </c>
      <c r="AL300" s="10">
        <v>3</v>
      </c>
      <c r="AM300" s="10">
        <v>3</v>
      </c>
      <c r="AN300" s="9">
        <v>6.5</v>
      </c>
      <c r="AO300" s="9">
        <v>7.2</v>
      </c>
      <c r="AP300" s="9">
        <v>10</v>
      </c>
      <c r="AQ300" s="9">
        <v>49</v>
      </c>
      <c r="AR300" s="10">
        <v>1</v>
      </c>
      <c r="AS300" s="10">
        <v>9.9</v>
      </c>
      <c r="AT300" s="10">
        <v>4.7</v>
      </c>
      <c r="AU300" s="10">
        <v>4.0999999999999996</v>
      </c>
      <c r="AV300" s="225">
        <v>104</v>
      </c>
      <c r="AW300" s="225">
        <v>104</v>
      </c>
      <c r="AX300" s="9">
        <v>128</v>
      </c>
      <c r="AY300" s="9">
        <v>138</v>
      </c>
      <c r="AZ300" s="10">
        <v>0.4</v>
      </c>
      <c r="BA300" s="10">
        <v>2.1</v>
      </c>
      <c r="BB300" s="9">
        <v>99</v>
      </c>
      <c r="BC300" s="9">
        <v>104</v>
      </c>
      <c r="BD300" s="23">
        <f t="shared" ref="BD300:BE300" si="304">1.86*(AX300+AT300)+1.15*(AV300/18)+(AG300/6)+14</f>
        <v>274.13311111111113</v>
      </c>
      <c r="BE300" s="23">
        <f t="shared" si="304"/>
        <v>291.95044444444443</v>
      </c>
      <c r="BF300" s="10">
        <v>0</v>
      </c>
      <c r="BG300" s="10">
        <v>4.47</v>
      </c>
      <c r="BH300" s="9">
        <v>0</v>
      </c>
      <c r="BI300" s="9">
        <v>13</v>
      </c>
      <c r="BJ300" s="10">
        <v>0</v>
      </c>
      <c r="BK300" s="10">
        <v>40.200000000000003</v>
      </c>
      <c r="BL300" s="9">
        <v>0</v>
      </c>
      <c r="BM300" s="9">
        <v>89.9</v>
      </c>
      <c r="BN300" s="10">
        <v>0</v>
      </c>
      <c r="BO300" s="10">
        <v>29.1</v>
      </c>
      <c r="BP300" s="9">
        <v>0</v>
      </c>
      <c r="BQ300" s="9">
        <v>32.299999999999997</v>
      </c>
      <c r="BR300" s="10">
        <v>0</v>
      </c>
      <c r="BS300" s="10">
        <v>281</v>
      </c>
      <c r="BT300" s="9">
        <v>0</v>
      </c>
      <c r="BU300" s="9">
        <v>13.3</v>
      </c>
      <c r="BV300" s="181">
        <v>0</v>
      </c>
      <c r="BW300" s="181">
        <v>0</v>
      </c>
      <c r="BX300" s="9">
        <v>0</v>
      </c>
      <c r="BY300" s="9">
        <v>11.83</v>
      </c>
      <c r="BZ300" s="10">
        <v>0</v>
      </c>
      <c r="CA300" s="10">
        <v>86.2</v>
      </c>
      <c r="CB300" s="9">
        <v>0</v>
      </c>
      <c r="CC300" s="9">
        <v>7.7</v>
      </c>
      <c r="CD300" s="10">
        <v>0</v>
      </c>
      <c r="CE300" s="10">
        <v>5.3</v>
      </c>
      <c r="CF300" s="9">
        <v>0</v>
      </c>
      <c r="CG300" s="9">
        <v>0.5</v>
      </c>
      <c r="CH300" s="10">
        <v>0</v>
      </c>
      <c r="CI300" s="10">
        <v>0.3</v>
      </c>
      <c r="CJ300" s="2" t="b">
        <f t="shared" si="261"/>
        <v>0</v>
      </c>
      <c r="CK300" s="24" t="b">
        <f t="shared" si="122"/>
        <v>0</v>
      </c>
      <c r="CL300" s="4">
        <v>65.38</v>
      </c>
      <c r="CM300" s="25">
        <v>74.599999999999994</v>
      </c>
      <c r="CN300" s="25">
        <v>178.5</v>
      </c>
      <c r="CO300" s="4">
        <v>50</v>
      </c>
      <c r="CP300" s="25">
        <v>62</v>
      </c>
      <c r="CQ300" s="25">
        <v>58</v>
      </c>
      <c r="CR300" s="26">
        <v>11.21</v>
      </c>
      <c r="CS300" s="227"/>
      <c r="CT300" s="227"/>
      <c r="CU300" s="29"/>
      <c r="CV300" s="30"/>
      <c r="CW300" s="30"/>
      <c r="CX300" s="29"/>
      <c r="CY300" s="231"/>
      <c r="CZ300" s="231"/>
      <c r="DA300" s="232"/>
      <c r="DB300" s="228"/>
    </row>
    <row r="301" spans="1:106" ht="15.75" customHeight="1">
      <c r="A301" s="143">
        <v>2019</v>
      </c>
      <c r="B301" s="469" t="s">
        <v>432</v>
      </c>
      <c r="C301" s="233">
        <v>3216</v>
      </c>
      <c r="D301" s="99">
        <v>31</v>
      </c>
      <c r="E301" s="9">
        <v>70</v>
      </c>
      <c r="F301" s="99">
        <v>1</v>
      </c>
      <c r="G301" s="202" t="s">
        <v>102</v>
      </c>
      <c r="H301" s="35" t="s">
        <v>107</v>
      </c>
      <c r="I301" s="36" t="s">
        <v>99</v>
      </c>
      <c r="J301" s="35" t="s">
        <v>104</v>
      </c>
      <c r="K301" s="19">
        <v>50</v>
      </c>
      <c r="L301" s="35">
        <v>50</v>
      </c>
      <c r="M301" s="8">
        <v>186</v>
      </c>
      <c r="N301" s="8">
        <v>928</v>
      </c>
      <c r="O301" s="9">
        <v>9</v>
      </c>
      <c r="P301" s="9">
        <v>49</v>
      </c>
      <c r="Q301" s="10">
        <v>2.9</v>
      </c>
      <c r="R301" s="10">
        <v>2.6</v>
      </c>
      <c r="S301" s="9">
        <v>178</v>
      </c>
      <c r="T301" s="9">
        <v>455</v>
      </c>
      <c r="U301" s="11">
        <v>29</v>
      </c>
      <c r="V301" s="11">
        <v>72</v>
      </c>
      <c r="W301" s="9">
        <v>4.5999999999999996</v>
      </c>
      <c r="X301" s="9">
        <v>4.8</v>
      </c>
      <c r="Y301" s="11">
        <v>36</v>
      </c>
      <c r="Z301" s="11">
        <v>58</v>
      </c>
      <c r="AA301" s="9">
        <v>34</v>
      </c>
      <c r="AB301" s="9">
        <v>40</v>
      </c>
      <c r="AC301" s="10">
        <v>5.5</v>
      </c>
      <c r="AD301" s="10">
        <v>5.8</v>
      </c>
      <c r="AE301" s="76">
        <v>117.1</v>
      </c>
      <c r="AF301" s="76">
        <v>121.3</v>
      </c>
      <c r="AG301" s="10">
        <v>34</v>
      </c>
      <c r="AH301" s="10">
        <v>50</v>
      </c>
      <c r="AI301" s="9">
        <v>0.9</v>
      </c>
      <c r="AJ301" s="9">
        <v>0.8</v>
      </c>
      <c r="AK301" s="9">
        <f t="shared" si="259"/>
        <v>0</v>
      </c>
      <c r="AL301" s="10">
        <v>2.8</v>
      </c>
      <c r="AM301" s="10">
        <v>3</v>
      </c>
      <c r="AN301" s="9">
        <v>7.2</v>
      </c>
      <c r="AO301" s="9">
        <v>7.6</v>
      </c>
      <c r="AP301" s="9">
        <v>10</v>
      </c>
      <c r="AQ301" s="9">
        <v>95</v>
      </c>
      <c r="AR301" s="10">
        <v>1.9</v>
      </c>
      <c r="AS301" s="10">
        <v>10.1</v>
      </c>
      <c r="AT301" s="10">
        <v>3.8</v>
      </c>
      <c r="AU301" s="10">
        <v>3.8</v>
      </c>
      <c r="AV301" s="225">
        <v>133</v>
      </c>
      <c r="AW301" s="225">
        <v>133</v>
      </c>
      <c r="AX301" s="9">
        <v>141</v>
      </c>
      <c r="AY301" s="9">
        <v>141</v>
      </c>
      <c r="AZ301" s="10">
        <v>1.2</v>
      </c>
      <c r="BA301" s="10">
        <v>2.2999999999999998</v>
      </c>
      <c r="BB301" s="9">
        <v>0</v>
      </c>
      <c r="BC301" s="9">
        <v>104</v>
      </c>
      <c r="BD301" s="23">
        <f t="shared" ref="BD301:BE301" si="305">1.86*(AX301+AT301)+1.15*(AV301/18)+(AG301/6)+14</f>
        <v>297.49188888888892</v>
      </c>
      <c r="BE301" s="23">
        <f t="shared" si="305"/>
        <v>300.15855555555555</v>
      </c>
      <c r="BF301" s="10">
        <v>0</v>
      </c>
      <c r="BG301" s="10">
        <v>4.93</v>
      </c>
      <c r="BH301" s="9">
        <v>0</v>
      </c>
      <c r="BI301" s="9">
        <v>15.2</v>
      </c>
      <c r="BJ301" s="10">
        <v>0</v>
      </c>
      <c r="BK301" s="10">
        <v>46.1</v>
      </c>
      <c r="BL301" s="9">
        <v>0</v>
      </c>
      <c r="BM301" s="9">
        <v>93.5</v>
      </c>
      <c r="BN301" s="10">
        <v>0</v>
      </c>
      <c r="BO301" s="10">
        <v>30.8</v>
      </c>
      <c r="BP301" s="9">
        <v>0</v>
      </c>
      <c r="BQ301" s="9">
        <v>33</v>
      </c>
      <c r="BR301" s="10">
        <v>0</v>
      </c>
      <c r="BS301" s="10">
        <v>215</v>
      </c>
      <c r="BT301" s="9">
        <v>0</v>
      </c>
      <c r="BU301" s="9">
        <v>12.3</v>
      </c>
      <c r="BV301" s="181">
        <v>0</v>
      </c>
      <c r="BW301" s="181">
        <v>0</v>
      </c>
      <c r="BX301" s="9">
        <v>0</v>
      </c>
      <c r="BY301" s="9">
        <v>10.51</v>
      </c>
      <c r="BZ301" s="10">
        <v>0</v>
      </c>
      <c r="CA301" s="10">
        <v>84.2</v>
      </c>
      <c r="CB301" s="9">
        <v>0</v>
      </c>
      <c r="CC301" s="9">
        <v>10.6</v>
      </c>
      <c r="CD301" s="10">
        <v>0</v>
      </c>
      <c r="CE301" s="10">
        <v>4.5</v>
      </c>
      <c r="CF301" s="9">
        <v>0</v>
      </c>
      <c r="CG301" s="9">
        <v>0.5</v>
      </c>
      <c r="CH301" s="10">
        <v>0</v>
      </c>
      <c r="CI301" s="10">
        <v>0.2</v>
      </c>
      <c r="CJ301" s="2" t="b">
        <f t="shared" si="261"/>
        <v>0</v>
      </c>
      <c r="CK301" s="24" t="b">
        <f t="shared" si="122"/>
        <v>0</v>
      </c>
      <c r="CL301" s="4">
        <v>65.39</v>
      </c>
      <c r="CM301" s="25">
        <v>70.75</v>
      </c>
      <c r="CN301" s="25">
        <v>181.5</v>
      </c>
      <c r="CO301" s="4">
        <v>54.55</v>
      </c>
      <c r="CP301" s="25">
        <v>50</v>
      </c>
      <c r="CQ301" s="25">
        <v>42</v>
      </c>
      <c r="CR301" s="26">
        <v>7.58</v>
      </c>
      <c r="CS301" s="227"/>
      <c r="CT301" s="62"/>
      <c r="CU301" s="62"/>
      <c r="CV301" s="62"/>
      <c r="CW301" s="62"/>
      <c r="CX301" s="62"/>
      <c r="DB301" s="228"/>
    </row>
    <row r="302" spans="1:106" ht="15.75" customHeight="1">
      <c r="A302" s="143">
        <v>2019</v>
      </c>
      <c r="B302" s="469" t="s">
        <v>432</v>
      </c>
      <c r="C302" s="222">
        <v>3219</v>
      </c>
      <c r="D302" s="99">
        <v>0</v>
      </c>
      <c r="E302" s="234">
        <v>0</v>
      </c>
      <c r="F302" s="99">
        <v>1</v>
      </c>
      <c r="G302" s="17" t="s">
        <v>102</v>
      </c>
      <c r="H302" s="18" t="s">
        <v>98</v>
      </c>
      <c r="I302" s="19" t="s">
        <v>111</v>
      </c>
      <c r="J302" s="35" t="s">
        <v>104</v>
      </c>
      <c r="K302" s="19">
        <v>75</v>
      </c>
      <c r="L302" s="18">
        <v>25</v>
      </c>
      <c r="M302" s="8">
        <v>116</v>
      </c>
      <c r="N302" s="8">
        <v>2974</v>
      </c>
      <c r="O302" s="9">
        <v>6</v>
      </c>
      <c r="P302" s="9">
        <v>81</v>
      </c>
      <c r="Q302" s="10">
        <v>3.3</v>
      </c>
      <c r="R302" s="10">
        <v>2.8</v>
      </c>
      <c r="S302" s="9">
        <v>139</v>
      </c>
      <c r="T302" s="9">
        <v>617</v>
      </c>
      <c r="U302" s="11">
        <v>17</v>
      </c>
      <c r="V302" s="11">
        <v>156</v>
      </c>
      <c r="W302" s="9">
        <v>4.5999999999999996</v>
      </c>
      <c r="X302" s="9">
        <v>4</v>
      </c>
      <c r="Y302" s="11">
        <v>0</v>
      </c>
      <c r="Z302" s="11">
        <v>188</v>
      </c>
      <c r="AA302" s="9">
        <v>22</v>
      </c>
      <c r="AB302" s="9">
        <v>82</v>
      </c>
      <c r="AC302" s="10">
        <v>6.1</v>
      </c>
      <c r="AD302" s="10">
        <v>6.3</v>
      </c>
      <c r="AE302" s="76">
        <v>142</v>
      </c>
      <c r="AF302" s="76">
        <v>147.1</v>
      </c>
      <c r="AG302" s="10">
        <v>36</v>
      </c>
      <c r="AH302" s="10">
        <v>45</v>
      </c>
      <c r="AI302" s="9">
        <v>0.9</v>
      </c>
      <c r="AJ302" s="9">
        <v>0.8</v>
      </c>
      <c r="AK302" s="9">
        <f t="shared" si="259"/>
        <v>0</v>
      </c>
      <c r="AL302" s="10">
        <v>3.3</v>
      </c>
      <c r="AM302" s="10">
        <v>3.2</v>
      </c>
      <c r="AN302" s="9">
        <v>7.3</v>
      </c>
      <c r="AO302" s="9">
        <v>6.4</v>
      </c>
      <c r="AP302" s="9">
        <v>10</v>
      </c>
      <c r="AQ302" s="9">
        <v>34</v>
      </c>
      <c r="AR302" s="10">
        <v>2.2000000000000002</v>
      </c>
      <c r="AS302" s="10">
        <v>9.5</v>
      </c>
      <c r="AT302" s="10">
        <v>3.7</v>
      </c>
      <c r="AU302" s="10">
        <v>3.6</v>
      </c>
      <c r="AV302" s="225">
        <v>91</v>
      </c>
      <c r="AW302" s="225">
        <v>91</v>
      </c>
      <c r="AX302" s="9">
        <v>140</v>
      </c>
      <c r="AY302" s="9">
        <v>142</v>
      </c>
      <c r="AZ302" s="10">
        <v>1.1000000000000001</v>
      </c>
      <c r="BA302" s="10">
        <v>2.1</v>
      </c>
      <c r="BB302" s="9">
        <v>97</v>
      </c>
      <c r="BC302" s="9">
        <v>107</v>
      </c>
      <c r="BD302" s="23">
        <f t="shared" ref="BD302:BE302" si="306">1.86*(AX302+AT302)+1.15*(AV302/18)+(AG302/6)+14</f>
        <v>293.09588888888885</v>
      </c>
      <c r="BE302" s="23">
        <f t="shared" si="306"/>
        <v>298.1298888888889</v>
      </c>
      <c r="BF302" s="10">
        <v>0</v>
      </c>
      <c r="BG302" s="10">
        <v>4.0199999999999996</v>
      </c>
      <c r="BH302" s="9">
        <v>0</v>
      </c>
      <c r="BI302" s="9">
        <v>11.6</v>
      </c>
      <c r="BJ302" s="10">
        <v>0</v>
      </c>
      <c r="BK302" s="10">
        <v>35.5</v>
      </c>
      <c r="BL302" s="9">
        <v>0</v>
      </c>
      <c r="BM302" s="9">
        <v>88.3</v>
      </c>
      <c r="BN302" s="10">
        <v>0</v>
      </c>
      <c r="BO302" s="10">
        <v>28.9</v>
      </c>
      <c r="BP302" s="9">
        <v>0</v>
      </c>
      <c r="BQ302" s="9">
        <v>32.700000000000003</v>
      </c>
      <c r="BR302" s="10">
        <v>0</v>
      </c>
      <c r="BS302" s="10">
        <v>214</v>
      </c>
      <c r="BT302" s="9">
        <v>0</v>
      </c>
      <c r="BU302" s="9">
        <v>13</v>
      </c>
      <c r="BV302" s="181">
        <v>0</v>
      </c>
      <c r="BW302" s="181">
        <v>0</v>
      </c>
      <c r="BX302" s="9">
        <v>0</v>
      </c>
      <c r="BY302" s="9">
        <v>12.01</v>
      </c>
      <c r="BZ302" s="10">
        <v>0</v>
      </c>
      <c r="CA302" s="10">
        <v>79.7</v>
      </c>
      <c r="CB302" s="9">
        <v>0</v>
      </c>
      <c r="CC302" s="9">
        <v>14.2</v>
      </c>
      <c r="CD302" s="10">
        <v>0</v>
      </c>
      <c r="CE302" s="10">
        <v>5.6</v>
      </c>
      <c r="CF302" s="9">
        <v>0</v>
      </c>
      <c r="CG302" s="9">
        <v>0.2</v>
      </c>
      <c r="CH302" s="10">
        <v>0</v>
      </c>
      <c r="CI302" s="10">
        <v>0.3</v>
      </c>
      <c r="CJ302" s="2" t="b">
        <f t="shared" si="261"/>
        <v>0</v>
      </c>
      <c r="CK302" s="24" t="b">
        <f t="shared" si="122"/>
        <v>1</v>
      </c>
      <c r="CL302" s="4">
        <v>65.72</v>
      </c>
      <c r="CM302" s="25">
        <v>76.7</v>
      </c>
      <c r="CN302" s="25">
        <v>165</v>
      </c>
      <c r="CO302" s="4">
        <v>49.68</v>
      </c>
      <c r="CP302" s="25">
        <v>52</v>
      </c>
      <c r="CQ302" s="25">
        <v>52</v>
      </c>
      <c r="CR302" s="26">
        <v>16.88</v>
      </c>
      <c r="CS302" s="229"/>
      <c r="CT302" s="62"/>
      <c r="CU302" s="62"/>
      <c r="CV302" s="62"/>
      <c r="CW302" s="62"/>
      <c r="CX302" s="62"/>
      <c r="DB302" s="228"/>
    </row>
    <row r="303" spans="1:106" ht="15.75" customHeight="1">
      <c r="A303" s="143">
        <v>2019</v>
      </c>
      <c r="B303" s="469" t="s">
        <v>432</v>
      </c>
      <c r="C303" s="222">
        <v>3221</v>
      </c>
      <c r="D303" s="99">
        <v>29</v>
      </c>
      <c r="E303" s="234">
        <v>0</v>
      </c>
      <c r="F303" s="99">
        <v>1</v>
      </c>
      <c r="G303" s="34" t="s">
        <v>106</v>
      </c>
      <c r="H303" s="35" t="s">
        <v>98</v>
      </c>
      <c r="I303" s="36" t="s">
        <v>111</v>
      </c>
      <c r="J303" s="35" t="s">
        <v>104</v>
      </c>
      <c r="K303" s="19">
        <v>62.5</v>
      </c>
      <c r="L303" s="35">
        <v>37.5</v>
      </c>
      <c r="M303" s="8">
        <v>90</v>
      </c>
      <c r="N303" s="8">
        <v>504</v>
      </c>
      <c r="O303" s="9">
        <v>4</v>
      </c>
      <c r="P303" s="9">
        <v>32</v>
      </c>
      <c r="Q303" s="10">
        <v>3</v>
      </c>
      <c r="R303" s="10">
        <v>3.4</v>
      </c>
      <c r="S303" s="9">
        <v>189</v>
      </c>
      <c r="T303" s="9">
        <v>531</v>
      </c>
      <c r="U303" s="11">
        <v>24</v>
      </c>
      <c r="V303" s="11">
        <v>46</v>
      </c>
      <c r="W303" s="9">
        <v>4.5</v>
      </c>
      <c r="X303" s="9">
        <v>4.7</v>
      </c>
      <c r="Y303" s="11">
        <v>37</v>
      </c>
      <c r="Z303" s="11">
        <v>54</v>
      </c>
      <c r="AA303" s="9">
        <v>26</v>
      </c>
      <c r="AB303" s="9">
        <v>35</v>
      </c>
      <c r="AC303" s="10">
        <v>5.5</v>
      </c>
      <c r="AD303" s="10">
        <v>5.4</v>
      </c>
      <c r="AE303" s="76">
        <v>118.6</v>
      </c>
      <c r="AF303" s="76">
        <v>118.6</v>
      </c>
      <c r="AG303" s="10">
        <v>46</v>
      </c>
      <c r="AH303" s="10">
        <v>58</v>
      </c>
      <c r="AI303" s="9">
        <v>0.9</v>
      </c>
      <c r="AJ303" s="9">
        <v>0.9</v>
      </c>
      <c r="AK303" s="9">
        <f t="shared" si="259"/>
        <v>0</v>
      </c>
      <c r="AL303" s="10">
        <v>3.9</v>
      </c>
      <c r="AM303" s="10">
        <v>3.5</v>
      </c>
      <c r="AN303" s="9">
        <v>7.2</v>
      </c>
      <c r="AO303" s="9">
        <v>7.2</v>
      </c>
      <c r="AP303" s="9">
        <v>10</v>
      </c>
      <c r="AQ303" s="9">
        <v>66</v>
      </c>
      <c r="AR303" s="10">
        <v>4.5</v>
      </c>
      <c r="AS303" s="10">
        <v>10</v>
      </c>
      <c r="AT303" s="10">
        <v>4.7</v>
      </c>
      <c r="AU303" s="10">
        <v>4.4000000000000004</v>
      </c>
      <c r="AV303" s="225">
        <v>104</v>
      </c>
      <c r="AW303" s="225">
        <v>104</v>
      </c>
      <c r="AX303" s="9">
        <v>144</v>
      </c>
      <c r="AY303" s="9">
        <v>139</v>
      </c>
      <c r="AZ303" s="10">
        <v>1.8</v>
      </c>
      <c r="BA303" s="10">
        <v>2</v>
      </c>
      <c r="BB303" s="9">
        <v>104</v>
      </c>
      <c r="BC303" s="9">
        <v>102</v>
      </c>
      <c r="BD303" s="23">
        <f t="shared" ref="BD303:BE303" si="307">1.86*(AX303+AT303)+1.15*(AV303/18)+(AG303/6)+14</f>
        <v>304.89311111111112</v>
      </c>
      <c r="BE303" s="23">
        <f t="shared" si="307"/>
        <v>297.03511111111118</v>
      </c>
      <c r="BF303" s="10">
        <v>0</v>
      </c>
      <c r="BG303" s="10">
        <v>4.37</v>
      </c>
      <c r="BH303" s="9">
        <v>0</v>
      </c>
      <c r="BI303" s="9">
        <v>12.6</v>
      </c>
      <c r="BJ303" s="10">
        <v>0</v>
      </c>
      <c r="BK303" s="10">
        <v>38.4</v>
      </c>
      <c r="BL303" s="9">
        <v>0</v>
      </c>
      <c r="BM303" s="9">
        <v>87.9</v>
      </c>
      <c r="BN303" s="10">
        <v>0</v>
      </c>
      <c r="BO303" s="10">
        <v>28.8</v>
      </c>
      <c r="BP303" s="9">
        <v>0</v>
      </c>
      <c r="BQ303" s="9">
        <v>32.799999999999997</v>
      </c>
      <c r="BR303" s="10">
        <v>0</v>
      </c>
      <c r="BS303" s="10">
        <v>303</v>
      </c>
      <c r="BT303" s="9">
        <v>0</v>
      </c>
      <c r="BU303" s="9">
        <v>13.1</v>
      </c>
      <c r="BV303" s="181">
        <v>0</v>
      </c>
      <c r="BW303" s="181">
        <v>0</v>
      </c>
      <c r="BX303" s="9">
        <v>0</v>
      </c>
      <c r="BY303" s="9">
        <v>13.32</v>
      </c>
      <c r="BZ303" s="10">
        <v>0</v>
      </c>
      <c r="CA303" s="10">
        <v>78.7</v>
      </c>
      <c r="CB303" s="9">
        <v>0</v>
      </c>
      <c r="CC303" s="9">
        <v>15.3</v>
      </c>
      <c r="CD303" s="10">
        <v>0</v>
      </c>
      <c r="CE303" s="10">
        <v>5.3</v>
      </c>
      <c r="CF303" s="9">
        <v>0</v>
      </c>
      <c r="CG303" s="9">
        <v>0.5</v>
      </c>
      <c r="CH303" s="10">
        <v>0</v>
      </c>
      <c r="CI303" s="10">
        <v>0.2</v>
      </c>
      <c r="CJ303" s="2" t="b">
        <f t="shared" si="261"/>
        <v>0</v>
      </c>
      <c r="CK303" s="24" t="b">
        <f t="shared" si="122"/>
        <v>0</v>
      </c>
      <c r="CL303" s="4">
        <v>73.36</v>
      </c>
      <c r="CM303" s="25">
        <v>83.6</v>
      </c>
      <c r="CN303" s="25">
        <v>174</v>
      </c>
      <c r="CO303" s="4">
        <v>47.04</v>
      </c>
      <c r="CP303" s="25">
        <v>38</v>
      </c>
      <c r="CQ303" s="25">
        <v>32</v>
      </c>
      <c r="CR303" s="26">
        <v>10.23</v>
      </c>
      <c r="CS303" s="229"/>
      <c r="CT303" s="62"/>
      <c r="CU303" s="62"/>
      <c r="CV303" s="62"/>
      <c r="CW303" s="62"/>
      <c r="CX303" s="62"/>
      <c r="DB303" s="228"/>
    </row>
    <row r="304" spans="1:106" ht="15.75" customHeight="1">
      <c r="A304" s="143">
        <v>2019</v>
      </c>
      <c r="B304" s="469" t="s">
        <v>432</v>
      </c>
      <c r="C304" s="222">
        <v>3222</v>
      </c>
      <c r="D304" s="99">
        <v>28</v>
      </c>
      <c r="E304" s="9">
        <v>61</v>
      </c>
      <c r="F304" s="99">
        <v>1</v>
      </c>
      <c r="G304" s="34" t="s">
        <v>102</v>
      </c>
      <c r="H304" s="35" t="s">
        <v>98</v>
      </c>
      <c r="I304" s="36" t="s">
        <v>99</v>
      </c>
      <c r="J304" s="35" t="s">
        <v>100</v>
      </c>
      <c r="K304" s="19">
        <v>50</v>
      </c>
      <c r="L304" s="35">
        <v>50</v>
      </c>
      <c r="M304" s="8">
        <v>62</v>
      </c>
      <c r="N304" s="8">
        <v>462</v>
      </c>
      <c r="O304" s="9">
        <v>3</v>
      </c>
      <c r="P304" s="9">
        <v>35</v>
      </c>
      <c r="Q304" s="10">
        <v>2.1</v>
      </c>
      <c r="R304" s="10">
        <v>2.4</v>
      </c>
      <c r="S304" s="9">
        <v>168</v>
      </c>
      <c r="T304" s="9">
        <v>418</v>
      </c>
      <c r="U304" s="11">
        <v>22</v>
      </c>
      <c r="V304" s="11">
        <v>54</v>
      </c>
      <c r="W304" s="9">
        <v>3.9</v>
      </c>
      <c r="X304" s="9">
        <v>4.5</v>
      </c>
      <c r="Y304" s="11">
        <v>21</v>
      </c>
      <c r="Z304" s="11">
        <v>49</v>
      </c>
      <c r="AA304" s="9">
        <v>17</v>
      </c>
      <c r="AB304" s="9">
        <v>20</v>
      </c>
      <c r="AC304" s="10">
        <v>4.0999999999999996</v>
      </c>
      <c r="AD304" s="10">
        <v>3.8</v>
      </c>
      <c r="AE304" s="76">
        <v>123.6</v>
      </c>
      <c r="AF304" s="76">
        <v>123.6</v>
      </c>
      <c r="AG304" s="10">
        <v>29</v>
      </c>
      <c r="AH304" s="10">
        <v>40</v>
      </c>
      <c r="AI304" s="9">
        <v>0.8</v>
      </c>
      <c r="AJ304" s="9">
        <v>0.8</v>
      </c>
      <c r="AK304" s="9">
        <f t="shared" si="259"/>
        <v>0</v>
      </c>
      <c r="AL304" s="10">
        <v>2.8</v>
      </c>
      <c r="AM304" s="10">
        <v>3.6</v>
      </c>
      <c r="AN304" s="9">
        <v>6</v>
      </c>
      <c r="AO304" s="9">
        <v>6.8</v>
      </c>
      <c r="AP304" s="9">
        <v>10</v>
      </c>
      <c r="AQ304" s="9">
        <v>64</v>
      </c>
      <c r="AR304" s="10">
        <v>1</v>
      </c>
      <c r="AS304" s="10">
        <v>9.6999999999999993</v>
      </c>
      <c r="AT304" s="10">
        <v>4.3</v>
      </c>
      <c r="AU304" s="10">
        <v>4.0999999999999996</v>
      </c>
      <c r="AV304" s="225">
        <v>84</v>
      </c>
      <c r="AW304" s="225">
        <v>84</v>
      </c>
      <c r="AX304" s="9">
        <v>130</v>
      </c>
      <c r="AY304" s="9">
        <v>140</v>
      </c>
      <c r="AZ304" s="10">
        <v>0.6</v>
      </c>
      <c r="BA304" s="10">
        <v>2.2000000000000002</v>
      </c>
      <c r="BB304" s="9">
        <v>89</v>
      </c>
      <c r="BC304" s="9">
        <v>103</v>
      </c>
      <c r="BD304" s="23">
        <f t="shared" ref="BD304:BE304" si="308">1.86*(AX304+AT304)+1.15*(AV304/18)+(AG304/6)+14</f>
        <v>273.99800000000005</v>
      </c>
      <c r="BE304" s="23">
        <f t="shared" si="308"/>
        <v>294.05933333333337</v>
      </c>
      <c r="BF304" s="10">
        <v>0</v>
      </c>
      <c r="BG304" s="10">
        <v>4.6100000000000003</v>
      </c>
      <c r="BH304" s="9">
        <v>0</v>
      </c>
      <c r="BI304" s="9">
        <v>13.3</v>
      </c>
      <c r="BJ304" s="10">
        <v>0</v>
      </c>
      <c r="BK304" s="10">
        <v>40.5</v>
      </c>
      <c r="BL304" s="9">
        <v>0</v>
      </c>
      <c r="BM304" s="9">
        <v>87.9</v>
      </c>
      <c r="BN304" s="10">
        <v>0</v>
      </c>
      <c r="BO304" s="10">
        <v>28.9</v>
      </c>
      <c r="BP304" s="9">
        <v>0</v>
      </c>
      <c r="BQ304" s="9">
        <v>32.799999999999997</v>
      </c>
      <c r="BR304" s="10">
        <v>0</v>
      </c>
      <c r="BS304" s="10">
        <v>323</v>
      </c>
      <c r="BT304" s="9">
        <v>0</v>
      </c>
      <c r="BU304" s="9">
        <v>13</v>
      </c>
      <c r="BV304" s="181">
        <v>0</v>
      </c>
      <c r="BW304" s="181">
        <v>0</v>
      </c>
      <c r="BX304" s="9">
        <v>0</v>
      </c>
      <c r="BY304" s="9">
        <v>4.13</v>
      </c>
      <c r="BZ304" s="10">
        <v>0</v>
      </c>
      <c r="CA304" s="10">
        <v>67.599999999999994</v>
      </c>
      <c r="CB304" s="9">
        <v>0</v>
      </c>
      <c r="CC304" s="9">
        <v>21.8</v>
      </c>
      <c r="CD304" s="10">
        <v>0</v>
      </c>
      <c r="CE304" s="10">
        <v>9.9</v>
      </c>
      <c r="CF304" s="9">
        <v>0</v>
      </c>
      <c r="CG304" s="9">
        <v>0.5</v>
      </c>
      <c r="CH304" s="10">
        <v>0</v>
      </c>
      <c r="CI304" s="10">
        <v>0.2</v>
      </c>
      <c r="CJ304" s="2" t="b">
        <f t="shared" si="261"/>
        <v>0</v>
      </c>
      <c r="CK304" s="24" t="b">
        <f t="shared" si="122"/>
        <v>0</v>
      </c>
      <c r="CL304" s="4">
        <v>53.7</v>
      </c>
      <c r="CM304" s="25">
        <v>62.35</v>
      </c>
      <c r="CN304" s="25">
        <v>169</v>
      </c>
      <c r="CO304" s="4">
        <v>52.58</v>
      </c>
      <c r="CP304" s="25">
        <v>44</v>
      </c>
      <c r="CQ304" s="25">
        <v>38</v>
      </c>
      <c r="CR304" s="26">
        <v>9.73</v>
      </c>
      <c r="CS304" s="35"/>
      <c r="CT304" s="227"/>
      <c r="CU304" s="62"/>
      <c r="CV304" s="30"/>
      <c r="CW304" s="30"/>
      <c r="CX304" s="29"/>
      <c r="CY304" s="231"/>
      <c r="CZ304" s="231"/>
      <c r="DA304" s="232"/>
      <c r="DB304" s="228"/>
    </row>
    <row r="305" spans="1:106" ht="15.75" customHeight="1">
      <c r="A305" s="143">
        <v>2019</v>
      </c>
      <c r="B305" s="469" t="s">
        <v>432</v>
      </c>
      <c r="C305" s="222">
        <v>3229</v>
      </c>
      <c r="D305" s="99">
        <v>30</v>
      </c>
      <c r="E305" s="9">
        <v>0</v>
      </c>
      <c r="F305" s="99">
        <v>1</v>
      </c>
      <c r="G305" s="17" t="s">
        <v>106</v>
      </c>
      <c r="H305" s="18" t="s">
        <v>98</v>
      </c>
      <c r="I305" s="19" t="s">
        <v>99</v>
      </c>
      <c r="J305" s="35" t="s">
        <v>108</v>
      </c>
      <c r="K305" s="19">
        <v>62.5</v>
      </c>
      <c r="L305" s="18">
        <v>37.5</v>
      </c>
      <c r="M305" s="235">
        <v>177</v>
      </c>
      <c r="N305" s="235">
        <v>1024</v>
      </c>
      <c r="O305" s="89">
        <v>3</v>
      </c>
      <c r="P305" s="89">
        <v>54</v>
      </c>
      <c r="Q305" s="90">
        <v>3.2</v>
      </c>
      <c r="R305" s="90">
        <v>2.2999999999999998</v>
      </c>
      <c r="S305" s="92">
        <v>157</v>
      </c>
      <c r="T305" s="89">
        <v>338</v>
      </c>
      <c r="U305" s="236">
        <v>28</v>
      </c>
      <c r="V305" s="236">
        <v>69</v>
      </c>
      <c r="W305" s="92">
        <v>4.7</v>
      </c>
      <c r="X305" s="92">
        <v>4.5</v>
      </c>
      <c r="Y305" s="91">
        <v>27</v>
      </c>
      <c r="Z305" s="91">
        <v>60</v>
      </c>
      <c r="AA305" s="89">
        <v>17</v>
      </c>
      <c r="AB305" s="89">
        <v>19</v>
      </c>
      <c r="AC305" s="10">
        <v>4.3</v>
      </c>
      <c r="AD305" s="10">
        <v>4.4000000000000004</v>
      </c>
      <c r="AE305" s="76">
        <v>103.8</v>
      </c>
      <c r="AF305" s="76">
        <v>103.8</v>
      </c>
      <c r="AG305" s="10">
        <v>28</v>
      </c>
      <c r="AH305" s="10">
        <v>34</v>
      </c>
      <c r="AI305" s="9">
        <v>1</v>
      </c>
      <c r="AJ305" s="9">
        <v>1</v>
      </c>
      <c r="AK305" s="9">
        <f t="shared" si="259"/>
        <v>0</v>
      </c>
      <c r="AL305" s="10">
        <v>2.9</v>
      </c>
      <c r="AM305" s="10">
        <v>3.4</v>
      </c>
      <c r="AN305" s="9">
        <v>7.7</v>
      </c>
      <c r="AO305" s="9">
        <v>7.3</v>
      </c>
      <c r="AP305" s="9">
        <v>10</v>
      </c>
      <c r="AQ305" s="9">
        <v>46</v>
      </c>
      <c r="AR305" s="10">
        <v>3.1</v>
      </c>
      <c r="AS305" s="10">
        <v>10.1</v>
      </c>
      <c r="AT305" s="10">
        <v>4.4000000000000004</v>
      </c>
      <c r="AU305" s="10">
        <v>4.5999999999999996</v>
      </c>
      <c r="AV305" s="225">
        <v>70</v>
      </c>
      <c r="AW305" s="225">
        <v>70</v>
      </c>
      <c r="AX305" s="9">
        <v>145</v>
      </c>
      <c r="AY305" s="9">
        <v>142</v>
      </c>
      <c r="AZ305" s="10">
        <v>1.3</v>
      </c>
      <c r="BA305" s="10">
        <v>2.1</v>
      </c>
      <c r="BB305" s="9">
        <v>99</v>
      </c>
      <c r="BC305" s="9">
        <v>101</v>
      </c>
      <c r="BD305" s="23">
        <f t="shared" ref="BD305:BE305" si="309">1.86*(AX305+AT305)+1.15*(AV305/18)+(AG305/6)+14</f>
        <v>301.02288888888893</v>
      </c>
      <c r="BE305" s="23">
        <f t="shared" si="309"/>
        <v>296.8148888888889</v>
      </c>
      <c r="BF305" s="10">
        <v>0</v>
      </c>
      <c r="BG305" s="10">
        <v>4.8499999999999996</v>
      </c>
      <c r="BH305" s="9">
        <v>0</v>
      </c>
      <c r="BI305" s="9">
        <v>13.1</v>
      </c>
      <c r="BJ305" s="10">
        <v>0</v>
      </c>
      <c r="BK305" s="10">
        <v>40.299999999999997</v>
      </c>
      <c r="BL305" s="9">
        <v>0</v>
      </c>
      <c r="BM305" s="9">
        <v>83.1</v>
      </c>
      <c r="BN305" s="10">
        <v>0</v>
      </c>
      <c r="BO305" s="10">
        <v>27</v>
      </c>
      <c r="BP305" s="9">
        <v>0</v>
      </c>
      <c r="BQ305" s="9">
        <v>32.5</v>
      </c>
      <c r="BR305" s="10">
        <v>0</v>
      </c>
      <c r="BS305" s="10">
        <v>383</v>
      </c>
      <c r="BT305" s="9">
        <v>0</v>
      </c>
      <c r="BU305" s="9">
        <v>12.6</v>
      </c>
      <c r="BV305" s="181">
        <v>0</v>
      </c>
      <c r="BW305" s="181">
        <v>0</v>
      </c>
      <c r="BX305" s="9">
        <v>0</v>
      </c>
      <c r="BY305" s="9">
        <v>10.91</v>
      </c>
      <c r="BZ305" s="10">
        <v>0</v>
      </c>
      <c r="CA305" s="10">
        <v>80.400000000000006</v>
      </c>
      <c r="CB305" s="9">
        <v>0</v>
      </c>
      <c r="CC305" s="9">
        <v>14</v>
      </c>
      <c r="CD305" s="10">
        <v>0</v>
      </c>
      <c r="CE305" s="10">
        <v>4.9000000000000004</v>
      </c>
      <c r="CF305" s="9">
        <v>0</v>
      </c>
      <c r="CG305" s="9">
        <v>0.5</v>
      </c>
      <c r="CH305" s="10">
        <v>0</v>
      </c>
      <c r="CI305" s="10">
        <v>0.2</v>
      </c>
      <c r="CJ305" s="2" t="b">
        <f t="shared" si="261"/>
        <v>0</v>
      </c>
      <c r="CK305" s="24" t="b">
        <f t="shared" si="122"/>
        <v>1</v>
      </c>
      <c r="CL305" s="4">
        <v>74.12</v>
      </c>
      <c r="CM305" s="25">
        <v>79.2</v>
      </c>
      <c r="CN305" s="25">
        <v>173</v>
      </c>
      <c r="CO305" s="4">
        <v>51.33</v>
      </c>
      <c r="CP305" s="25">
        <v>58</v>
      </c>
      <c r="CQ305" s="25">
        <v>58</v>
      </c>
      <c r="CR305" s="26">
        <v>5.32</v>
      </c>
      <c r="CS305" s="18"/>
      <c r="CT305" s="227"/>
      <c r="CU305" s="62"/>
      <c r="CV305" s="30"/>
      <c r="CW305" s="30"/>
      <c r="CX305" s="29"/>
      <c r="CY305" s="231"/>
      <c r="CZ305" s="231"/>
      <c r="DA305" s="232"/>
      <c r="DB305" s="228"/>
    </row>
    <row r="306" spans="1:106" ht="15.75" customHeight="1">
      <c r="A306" s="143">
        <v>2019</v>
      </c>
      <c r="B306" s="469" t="s">
        <v>432</v>
      </c>
      <c r="C306" s="237">
        <v>3235</v>
      </c>
      <c r="D306" s="99">
        <v>27</v>
      </c>
      <c r="E306" s="9">
        <v>81.2</v>
      </c>
      <c r="F306" s="99">
        <v>1</v>
      </c>
      <c r="G306" s="230" t="s">
        <v>97</v>
      </c>
      <c r="H306" s="18" t="s">
        <v>110</v>
      </c>
      <c r="I306" s="19" t="s">
        <v>111</v>
      </c>
      <c r="J306" s="35" t="s">
        <v>104</v>
      </c>
      <c r="K306" s="19">
        <v>62.5</v>
      </c>
      <c r="L306" s="18">
        <v>37.5</v>
      </c>
      <c r="M306" s="8">
        <v>157</v>
      </c>
      <c r="N306" s="8">
        <v>856</v>
      </c>
      <c r="O306" s="9">
        <v>12</v>
      </c>
      <c r="P306" s="9">
        <v>58</v>
      </c>
      <c r="Q306" s="10">
        <v>2.2999999999999998</v>
      </c>
      <c r="R306" s="10">
        <v>2.2999999999999998</v>
      </c>
      <c r="S306" s="9">
        <v>173</v>
      </c>
      <c r="T306" s="9">
        <v>441</v>
      </c>
      <c r="U306" s="11">
        <v>32</v>
      </c>
      <c r="V306" s="11">
        <v>79</v>
      </c>
      <c r="W306" s="9">
        <v>4.4000000000000004</v>
      </c>
      <c r="X306" s="9">
        <v>3.7</v>
      </c>
      <c r="Y306" s="11">
        <v>31</v>
      </c>
      <c r="Z306" s="11">
        <v>59</v>
      </c>
      <c r="AA306" s="9">
        <v>23</v>
      </c>
      <c r="AB306" s="9">
        <v>20</v>
      </c>
      <c r="AC306" s="10">
        <v>5.7</v>
      </c>
      <c r="AD306" s="10">
        <v>5.6</v>
      </c>
      <c r="AE306" s="76">
        <v>120</v>
      </c>
      <c r="AF306" s="76">
        <v>120</v>
      </c>
      <c r="AG306" s="10">
        <v>32</v>
      </c>
      <c r="AH306" s="10">
        <v>39</v>
      </c>
      <c r="AI306" s="9">
        <v>0.9</v>
      </c>
      <c r="AJ306" s="9">
        <v>0.9</v>
      </c>
      <c r="AK306" s="9">
        <f t="shared" si="259"/>
        <v>0</v>
      </c>
      <c r="AL306" s="10">
        <v>2.8</v>
      </c>
      <c r="AM306" s="10">
        <v>3.3</v>
      </c>
      <c r="AN306" s="9">
        <v>7.5</v>
      </c>
      <c r="AO306" s="9">
        <v>6.8</v>
      </c>
      <c r="AP306" s="9">
        <v>10</v>
      </c>
      <c r="AQ306" s="9">
        <v>32</v>
      </c>
      <c r="AR306" s="10">
        <v>3</v>
      </c>
      <c r="AS306" s="10">
        <v>9.4</v>
      </c>
      <c r="AT306" s="10">
        <v>4.2</v>
      </c>
      <c r="AU306" s="10">
        <v>4.2</v>
      </c>
      <c r="AV306" s="225">
        <v>97</v>
      </c>
      <c r="AW306" s="225">
        <v>97</v>
      </c>
      <c r="AX306" s="9">
        <v>140</v>
      </c>
      <c r="AY306" s="9">
        <v>139</v>
      </c>
      <c r="AZ306" s="10">
        <v>1.3</v>
      </c>
      <c r="BA306" s="10">
        <v>1.9</v>
      </c>
      <c r="BB306" s="9">
        <v>99</v>
      </c>
      <c r="BC306" s="9">
        <v>104</v>
      </c>
      <c r="BD306" s="23">
        <f t="shared" ref="BD306:BE306" si="310">1.86*(AX306+AT306)+1.15*(AV306/18)+(AG306/6)+14</f>
        <v>293.7425555555555</v>
      </c>
      <c r="BE306" s="23">
        <f t="shared" si="310"/>
        <v>293.04922222222217</v>
      </c>
      <c r="BF306" s="10">
        <v>0</v>
      </c>
      <c r="BG306" s="10">
        <v>4.62</v>
      </c>
      <c r="BH306" s="9">
        <v>0</v>
      </c>
      <c r="BI306" s="9">
        <v>13.3</v>
      </c>
      <c r="BJ306" s="10">
        <v>0</v>
      </c>
      <c r="BK306" s="10">
        <v>39.200000000000003</v>
      </c>
      <c r="BL306" s="9">
        <v>0</v>
      </c>
      <c r="BM306" s="9">
        <v>84.8</v>
      </c>
      <c r="BN306" s="10">
        <v>0</v>
      </c>
      <c r="BO306" s="10">
        <v>28.8</v>
      </c>
      <c r="BP306" s="9">
        <v>0</v>
      </c>
      <c r="BQ306" s="9">
        <v>33.9</v>
      </c>
      <c r="BR306" s="10">
        <v>0</v>
      </c>
      <c r="BS306" s="10">
        <v>279</v>
      </c>
      <c r="BT306" s="9">
        <v>0</v>
      </c>
      <c r="BU306" s="9">
        <v>13.2</v>
      </c>
      <c r="BV306" s="181">
        <v>0</v>
      </c>
      <c r="BW306" s="181">
        <v>0</v>
      </c>
      <c r="BX306" s="9">
        <v>0</v>
      </c>
      <c r="BY306" s="9">
        <v>8.11</v>
      </c>
      <c r="BZ306" s="10">
        <v>0</v>
      </c>
      <c r="CA306" s="10">
        <v>82.8</v>
      </c>
      <c r="CB306" s="9">
        <v>0</v>
      </c>
      <c r="CC306" s="9">
        <v>9.4</v>
      </c>
      <c r="CD306" s="10">
        <v>0</v>
      </c>
      <c r="CE306" s="10">
        <v>5.9</v>
      </c>
      <c r="CF306" s="9">
        <v>0</v>
      </c>
      <c r="CG306" s="9">
        <v>1.5</v>
      </c>
      <c r="CH306" s="10">
        <v>0</v>
      </c>
      <c r="CI306" s="10">
        <v>0.4</v>
      </c>
      <c r="CJ306" s="2" t="b">
        <f t="shared" si="261"/>
        <v>0</v>
      </c>
      <c r="CK306" s="24" t="b">
        <f t="shared" si="122"/>
        <v>0</v>
      </c>
      <c r="CL306" s="4">
        <v>74.2</v>
      </c>
      <c r="CM306" s="25">
        <v>83.6</v>
      </c>
      <c r="CN306" s="25">
        <v>175</v>
      </c>
      <c r="CO306" s="4">
        <v>50.56</v>
      </c>
      <c r="CP306" s="25">
        <v>54</v>
      </c>
      <c r="CQ306" s="25">
        <v>42</v>
      </c>
      <c r="CR306" s="26">
        <v>8.43</v>
      </c>
      <c r="CS306" s="18"/>
      <c r="CT306" s="62"/>
      <c r="CU306" s="62"/>
      <c r="CV306" s="62"/>
      <c r="CW306" s="62"/>
      <c r="CX306" s="62"/>
      <c r="DB306" s="228"/>
    </row>
    <row r="307" spans="1:106" ht="15.75" customHeight="1">
      <c r="A307" s="143">
        <v>2019</v>
      </c>
      <c r="B307" s="469" t="s">
        <v>451</v>
      </c>
      <c r="C307" s="222">
        <v>3197</v>
      </c>
      <c r="D307" s="223">
        <v>26</v>
      </c>
      <c r="E307" s="223">
        <v>80</v>
      </c>
      <c r="F307" s="223">
        <v>1</v>
      </c>
      <c r="G307" s="17" t="s">
        <v>102</v>
      </c>
      <c r="H307" s="18" t="s">
        <v>107</v>
      </c>
      <c r="I307" s="19" t="s">
        <v>111</v>
      </c>
      <c r="J307" s="18" t="s">
        <v>100</v>
      </c>
      <c r="K307" s="19">
        <v>50</v>
      </c>
      <c r="L307" s="18">
        <v>50</v>
      </c>
      <c r="M307" s="8">
        <v>304</v>
      </c>
      <c r="N307" s="8">
        <v>4034</v>
      </c>
      <c r="O307" s="9">
        <v>29</v>
      </c>
      <c r="P307" s="9">
        <v>102</v>
      </c>
      <c r="Q307" s="10">
        <v>3.2</v>
      </c>
      <c r="R307" s="10">
        <v>3.1</v>
      </c>
      <c r="S307" s="9">
        <v>239</v>
      </c>
      <c r="T307" s="9">
        <v>550</v>
      </c>
      <c r="U307" s="11">
        <v>40</v>
      </c>
      <c r="V307" s="11">
        <v>124</v>
      </c>
      <c r="W307" s="9">
        <v>3.9</v>
      </c>
      <c r="X307" s="9">
        <v>4.4000000000000004</v>
      </c>
      <c r="Y307" s="11">
        <v>48</v>
      </c>
      <c r="Z307" s="11">
        <v>71</v>
      </c>
      <c r="AA307" s="9">
        <v>15</v>
      </c>
      <c r="AB307" s="9">
        <v>19</v>
      </c>
      <c r="AC307" s="10">
        <v>5.4</v>
      </c>
      <c r="AD307" s="10">
        <v>8</v>
      </c>
      <c r="AE307" s="20">
        <v>120.8</v>
      </c>
      <c r="AF307" s="21">
        <v>106.5</v>
      </c>
      <c r="AG307" s="10">
        <v>40</v>
      </c>
      <c r="AH307" s="10">
        <v>49</v>
      </c>
      <c r="AI307" s="9">
        <v>0.9</v>
      </c>
      <c r="AJ307" s="9">
        <v>1</v>
      </c>
      <c r="AK307" s="9">
        <f t="shared" si="259"/>
        <v>9.9999999999999978E-2</v>
      </c>
      <c r="AL307" s="10">
        <v>2.9</v>
      </c>
      <c r="AM307" s="10">
        <v>6</v>
      </c>
      <c r="AN307" s="9">
        <v>6.8</v>
      </c>
      <c r="AO307" s="9">
        <v>7.8</v>
      </c>
      <c r="AP307" s="9">
        <v>57</v>
      </c>
      <c r="AQ307" s="9">
        <v>20</v>
      </c>
      <c r="AR307" s="10">
        <v>9.9</v>
      </c>
      <c r="AS307" s="10">
        <v>10.199999999999999</v>
      </c>
      <c r="AT307" s="10">
        <v>4.0999999999999996</v>
      </c>
      <c r="AU307" s="10">
        <v>4.5999999999999996</v>
      </c>
      <c r="AV307" s="148">
        <v>87</v>
      </c>
      <c r="AW307" s="148">
        <v>70</v>
      </c>
      <c r="AX307" s="9">
        <v>139</v>
      </c>
      <c r="AY307" s="9">
        <v>135</v>
      </c>
      <c r="AZ307" s="10">
        <v>1.9</v>
      </c>
      <c r="BA307" s="10">
        <v>2.1</v>
      </c>
      <c r="BB307" s="9">
        <v>103</v>
      </c>
      <c r="BC307" s="9">
        <v>96</v>
      </c>
      <c r="BD307" s="23">
        <f t="shared" ref="BD307:BE307" si="311">1.86*(AX307+AT307)+1.15*(AV307/18)+(AG307/6)+14</f>
        <v>292.39100000000002</v>
      </c>
      <c r="BE307" s="23">
        <f t="shared" si="311"/>
        <v>286.29488888888892</v>
      </c>
      <c r="BF307" s="10">
        <v>4.6100000000000003</v>
      </c>
      <c r="BG307" s="10">
        <v>4.41</v>
      </c>
      <c r="BH307" s="9">
        <v>14</v>
      </c>
      <c r="BI307" s="9">
        <v>13.3</v>
      </c>
      <c r="BJ307" s="10">
        <v>42.1</v>
      </c>
      <c r="BK307" s="10">
        <v>40.299999999999997</v>
      </c>
      <c r="BL307" s="9">
        <v>91.3</v>
      </c>
      <c r="BM307" s="9">
        <v>91.4</v>
      </c>
      <c r="BN307" s="10">
        <v>30.4</v>
      </c>
      <c r="BO307" s="10">
        <v>30.2</v>
      </c>
      <c r="BP307" s="9">
        <v>0</v>
      </c>
      <c r="BQ307" s="9">
        <v>33</v>
      </c>
      <c r="BR307" s="10">
        <v>474</v>
      </c>
      <c r="BS307" s="10">
        <v>483</v>
      </c>
      <c r="BT307" s="9">
        <v>0</v>
      </c>
      <c r="BU307" s="9">
        <v>12.6</v>
      </c>
      <c r="BV307" s="181">
        <v>0</v>
      </c>
      <c r="BW307" s="181">
        <v>0</v>
      </c>
      <c r="BX307" s="9">
        <v>8.4499999999999993</v>
      </c>
      <c r="BY307" s="9">
        <v>15.95</v>
      </c>
      <c r="BZ307" s="10">
        <v>72.3</v>
      </c>
      <c r="CA307" s="10">
        <v>85.3</v>
      </c>
      <c r="CB307" s="9">
        <v>20.8</v>
      </c>
      <c r="CC307" s="9">
        <v>10.199999999999999</v>
      </c>
      <c r="CD307" s="10">
        <v>5.3</v>
      </c>
      <c r="CE307" s="10">
        <v>4.4000000000000004</v>
      </c>
      <c r="CF307" s="9">
        <v>1.2</v>
      </c>
      <c r="CG307" s="9">
        <v>0</v>
      </c>
      <c r="CH307" s="10">
        <v>0.4</v>
      </c>
      <c r="CI307" s="10">
        <v>0.02</v>
      </c>
      <c r="CJ307" s="2" t="b">
        <f t="shared" si="261"/>
        <v>0</v>
      </c>
      <c r="CK307" s="24" t="b">
        <f t="shared" si="122"/>
        <v>1</v>
      </c>
      <c r="CL307" s="4">
        <v>73.39</v>
      </c>
      <c r="CM307" s="25">
        <v>85.65</v>
      </c>
      <c r="CN307" s="25">
        <v>177</v>
      </c>
      <c r="CO307" s="4">
        <v>51.46</v>
      </c>
      <c r="CP307" s="25">
        <v>48</v>
      </c>
      <c r="CQ307" s="25">
        <v>52</v>
      </c>
      <c r="CR307" s="26">
        <v>10.92</v>
      </c>
      <c r="CS307" s="18"/>
      <c r="CT307" s="18"/>
      <c r="CU307" s="62"/>
      <c r="CV307" s="35"/>
      <c r="CW307" s="18"/>
      <c r="CX307" s="18"/>
      <c r="CY307" s="228"/>
      <c r="CZ307" s="228"/>
      <c r="DA307" s="228"/>
      <c r="DB307" s="228"/>
    </row>
    <row r="308" spans="1:106" ht="15.75" customHeight="1">
      <c r="A308" s="143">
        <v>2019</v>
      </c>
      <c r="B308" s="469" t="s">
        <v>451</v>
      </c>
      <c r="C308" s="222">
        <v>3200</v>
      </c>
      <c r="D308" s="223">
        <v>25</v>
      </c>
      <c r="E308" s="223">
        <v>75.2</v>
      </c>
      <c r="F308" s="223">
        <v>1</v>
      </c>
      <c r="G308" s="34" t="s">
        <v>97</v>
      </c>
      <c r="H308" s="35" t="s">
        <v>110</v>
      </c>
      <c r="I308" s="36" t="s">
        <v>99</v>
      </c>
      <c r="J308" s="18" t="s">
        <v>100</v>
      </c>
      <c r="K308" s="36">
        <v>37.5</v>
      </c>
      <c r="L308" s="18">
        <v>62.5</v>
      </c>
      <c r="M308" s="8">
        <v>1358</v>
      </c>
      <c r="N308" s="8">
        <v>3093</v>
      </c>
      <c r="O308" s="9">
        <v>59</v>
      </c>
      <c r="P308" s="9">
        <v>74</v>
      </c>
      <c r="Q308" s="10">
        <v>2.4</v>
      </c>
      <c r="R308" s="10">
        <v>2.4</v>
      </c>
      <c r="S308" s="9">
        <v>389</v>
      </c>
      <c r="T308" s="9">
        <v>668</v>
      </c>
      <c r="U308" s="11">
        <v>125</v>
      </c>
      <c r="V308" s="11">
        <v>175</v>
      </c>
      <c r="W308" s="9">
        <v>4</v>
      </c>
      <c r="X308" s="9">
        <v>4.3</v>
      </c>
      <c r="Y308" s="11">
        <v>110</v>
      </c>
      <c r="Z308" s="11">
        <v>162</v>
      </c>
      <c r="AA308" s="9">
        <v>39</v>
      </c>
      <c r="AB308" s="9">
        <v>43</v>
      </c>
      <c r="AC308" s="10">
        <v>4.5999999999999996</v>
      </c>
      <c r="AD308" s="10">
        <v>4.5</v>
      </c>
      <c r="AE308" s="38">
        <v>126</v>
      </c>
      <c r="AF308" s="39">
        <v>131.1</v>
      </c>
      <c r="AG308" s="10">
        <v>53</v>
      </c>
      <c r="AH308" s="10">
        <v>41</v>
      </c>
      <c r="AI308" s="9">
        <v>0.8</v>
      </c>
      <c r="AJ308" s="9">
        <v>0.7</v>
      </c>
      <c r="AK308" s="9">
        <f t="shared" si="259"/>
        <v>0</v>
      </c>
      <c r="AL308" s="10">
        <v>3.4</v>
      </c>
      <c r="AM308" s="10">
        <v>4.8</v>
      </c>
      <c r="AN308" s="9">
        <v>7.1</v>
      </c>
      <c r="AO308" s="9">
        <v>7.6</v>
      </c>
      <c r="AP308" s="9">
        <v>47</v>
      </c>
      <c r="AQ308" s="9">
        <v>21</v>
      </c>
      <c r="AR308" s="10">
        <v>10.199999999999999</v>
      </c>
      <c r="AS308" s="10">
        <v>10.1</v>
      </c>
      <c r="AT308" s="10">
        <v>4.5</v>
      </c>
      <c r="AU308" s="10">
        <v>4.7</v>
      </c>
      <c r="AV308" s="148">
        <v>115</v>
      </c>
      <c r="AW308" s="148">
        <v>87</v>
      </c>
      <c r="AX308" s="9">
        <v>137</v>
      </c>
      <c r="AY308" s="9">
        <v>137</v>
      </c>
      <c r="AZ308" s="10">
        <v>2.1</v>
      </c>
      <c r="BA308" s="10">
        <v>2.2999999999999998</v>
      </c>
      <c r="BB308" s="9">
        <v>101</v>
      </c>
      <c r="BC308" s="9">
        <v>94</v>
      </c>
      <c r="BD308" s="23">
        <f t="shared" ref="BD308:BE308" si="312">1.86*(AX308+AT308)+1.15*(AV308/18)+(AG308/6)+14</f>
        <v>293.37055555555554</v>
      </c>
      <c r="BE308" s="23">
        <f t="shared" si="312"/>
        <v>289.95366666666666</v>
      </c>
      <c r="BF308" s="10">
        <v>4.38</v>
      </c>
      <c r="BG308" s="10">
        <v>4.33</v>
      </c>
      <c r="BH308" s="9">
        <v>12.9</v>
      </c>
      <c r="BI308" s="9">
        <v>12.9</v>
      </c>
      <c r="BJ308" s="10">
        <v>40.299999999999997</v>
      </c>
      <c r="BK308" s="10">
        <v>40.4</v>
      </c>
      <c r="BL308" s="9">
        <v>92</v>
      </c>
      <c r="BM308" s="9">
        <v>93.3</v>
      </c>
      <c r="BN308" s="10">
        <v>29.5</v>
      </c>
      <c r="BO308" s="10">
        <v>29.8</v>
      </c>
      <c r="BP308" s="9">
        <v>32</v>
      </c>
      <c r="BQ308" s="9">
        <v>31.9</v>
      </c>
      <c r="BR308" s="10">
        <v>381</v>
      </c>
      <c r="BS308" s="10">
        <v>400</v>
      </c>
      <c r="BT308" s="9">
        <v>0</v>
      </c>
      <c r="BU308" s="9">
        <v>13.6</v>
      </c>
      <c r="BV308" s="181">
        <v>0</v>
      </c>
      <c r="BW308" s="181">
        <v>0</v>
      </c>
      <c r="BX308" s="9">
        <v>5.57</v>
      </c>
      <c r="BY308" s="9">
        <v>10.74</v>
      </c>
      <c r="BZ308" s="10">
        <v>71.8</v>
      </c>
      <c r="CA308" s="10">
        <v>81.5</v>
      </c>
      <c r="CB308" s="9">
        <v>17.399999999999999</v>
      </c>
      <c r="CC308" s="9">
        <v>9.1</v>
      </c>
      <c r="CD308" s="10">
        <v>9.6999999999999993</v>
      </c>
      <c r="CE308" s="10">
        <v>8.6999999999999993</v>
      </c>
      <c r="CF308" s="9">
        <v>0.9</v>
      </c>
      <c r="CG308" s="9">
        <v>0.1</v>
      </c>
      <c r="CH308" s="10">
        <v>0.2</v>
      </c>
      <c r="CI308" s="10">
        <v>0.6</v>
      </c>
      <c r="CJ308" s="2" t="b">
        <f t="shared" si="261"/>
        <v>0</v>
      </c>
      <c r="CK308" s="24" t="b">
        <f t="shared" si="122"/>
        <v>1</v>
      </c>
      <c r="CL308" s="4">
        <v>72.78</v>
      </c>
      <c r="CM308" s="25">
        <v>80</v>
      </c>
      <c r="CN308" s="25">
        <v>177.5</v>
      </c>
      <c r="CO308" s="4">
        <v>0</v>
      </c>
      <c r="CP308" s="25">
        <v>42</v>
      </c>
      <c r="CQ308" s="25">
        <v>42</v>
      </c>
      <c r="CR308" s="26">
        <v>7.58</v>
      </c>
      <c r="CS308" s="18"/>
      <c r="CT308" s="18"/>
      <c r="CU308" s="62"/>
      <c r="CV308" s="35"/>
      <c r="CW308" s="18"/>
      <c r="CX308" s="18"/>
      <c r="CY308" s="228"/>
      <c r="CZ308" s="228"/>
      <c r="DA308" s="228"/>
      <c r="DB308" s="228"/>
    </row>
    <row r="309" spans="1:106" ht="15.75" customHeight="1">
      <c r="A309" s="143">
        <v>2019</v>
      </c>
      <c r="B309" s="469" t="s">
        <v>451</v>
      </c>
      <c r="C309" s="222">
        <v>3202</v>
      </c>
      <c r="D309" s="223">
        <v>25</v>
      </c>
      <c r="E309" s="223">
        <v>85.3</v>
      </c>
      <c r="F309" s="223">
        <v>1</v>
      </c>
      <c r="G309" s="202" t="s">
        <v>97</v>
      </c>
      <c r="H309" s="35" t="s">
        <v>107</v>
      </c>
      <c r="I309" s="36" t="s">
        <v>99</v>
      </c>
      <c r="J309" s="35" t="s">
        <v>104</v>
      </c>
      <c r="K309" s="19">
        <v>25</v>
      </c>
      <c r="L309" s="35">
        <v>75</v>
      </c>
      <c r="M309" s="8">
        <v>321</v>
      </c>
      <c r="N309" s="8">
        <v>4529</v>
      </c>
      <c r="O309" s="9">
        <v>27</v>
      </c>
      <c r="P309" s="9">
        <v>121</v>
      </c>
      <c r="Q309" s="10">
        <v>2</v>
      </c>
      <c r="R309" s="10">
        <v>2.7</v>
      </c>
      <c r="S309" s="9">
        <v>364</v>
      </c>
      <c r="T309" s="9">
        <v>891</v>
      </c>
      <c r="U309" s="11">
        <v>61</v>
      </c>
      <c r="V309" s="11">
        <v>191</v>
      </c>
      <c r="W309" s="9">
        <v>4.2</v>
      </c>
      <c r="X309" s="9">
        <v>4.4000000000000004</v>
      </c>
      <c r="Y309" s="11">
        <v>79</v>
      </c>
      <c r="Z309" s="11">
        <v>149</v>
      </c>
      <c r="AA309" s="9">
        <v>86</v>
      </c>
      <c r="AB309" s="9">
        <v>84</v>
      </c>
      <c r="AC309" s="10">
        <v>3.7</v>
      </c>
      <c r="AD309" s="10">
        <v>6.2</v>
      </c>
      <c r="AE309" s="38">
        <v>131.1</v>
      </c>
      <c r="AF309" s="39">
        <v>126</v>
      </c>
      <c r="AG309" s="10">
        <v>78</v>
      </c>
      <c r="AH309" s="10">
        <v>50</v>
      </c>
      <c r="AI309" s="9">
        <v>0.7</v>
      </c>
      <c r="AJ309" s="9">
        <v>0.8</v>
      </c>
      <c r="AK309" s="9">
        <f t="shared" si="259"/>
        <v>0.10000000000000009</v>
      </c>
      <c r="AL309" s="10">
        <v>3.9</v>
      </c>
      <c r="AM309" s="10">
        <v>4.5999999999999996</v>
      </c>
      <c r="AN309" s="9">
        <v>6.9</v>
      </c>
      <c r="AO309" s="9">
        <v>7.3</v>
      </c>
      <c r="AP309" s="9">
        <v>60</v>
      </c>
      <c r="AQ309" s="9">
        <v>43</v>
      </c>
      <c r="AR309" s="10">
        <v>10.1</v>
      </c>
      <c r="AS309" s="10">
        <v>10.1</v>
      </c>
      <c r="AT309" s="10">
        <v>4.5</v>
      </c>
      <c r="AU309" s="10">
        <v>4.2</v>
      </c>
      <c r="AV309" s="148">
        <v>113</v>
      </c>
      <c r="AW309" s="148">
        <v>79</v>
      </c>
      <c r="AX309" s="9">
        <v>139</v>
      </c>
      <c r="AY309" s="9">
        <v>132</v>
      </c>
      <c r="AZ309" s="10">
        <v>2.1</v>
      </c>
      <c r="BA309" s="10">
        <v>2.2999999999999998</v>
      </c>
      <c r="BB309" s="9">
        <v>102</v>
      </c>
      <c r="BC309" s="9">
        <v>96</v>
      </c>
      <c r="BD309" s="23">
        <f t="shared" ref="BD309:BE309" si="313">1.86*(AX309+AT309)+1.15*(AV309/18)+(AG309/6)+14</f>
        <v>301.12944444444446</v>
      </c>
      <c r="BE309" s="23">
        <f t="shared" si="313"/>
        <v>280.71255555555553</v>
      </c>
      <c r="BF309" s="10">
        <v>4.42</v>
      </c>
      <c r="BG309" s="10">
        <v>4.12</v>
      </c>
      <c r="BH309" s="9">
        <v>13.6</v>
      </c>
      <c r="BI309" s="9">
        <v>12.6</v>
      </c>
      <c r="BJ309" s="10">
        <v>43.4</v>
      </c>
      <c r="BK309" s="10">
        <v>40.200000000000003</v>
      </c>
      <c r="BL309" s="9">
        <v>98.2</v>
      </c>
      <c r="BM309" s="9">
        <v>97.6</v>
      </c>
      <c r="BN309" s="10">
        <v>30.8</v>
      </c>
      <c r="BO309" s="10">
        <v>30.6</v>
      </c>
      <c r="BP309" s="9">
        <v>31.3</v>
      </c>
      <c r="BQ309" s="9">
        <v>31.3</v>
      </c>
      <c r="BR309" s="10">
        <v>194</v>
      </c>
      <c r="BS309" s="10">
        <v>177</v>
      </c>
      <c r="BT309" s="9">
        <v>0</v>
      </c>
      <c r="BU309" s="9">
        <v>13.6</v>
      </c>
      <c r="BV309" s="181">
        <v>0</v>
      </c>
      <c r="BW309" s="181">
        <v>0</v>
      </c>
      <c r="BX309" s="9">
        <v>12.9</v>
      </c>
      <c r="BY309" s="9">
        <v>14.56</v>
      </c>
      <c r="BZ309" s="10">
        <v>75.7</v>
      </c>
      <c r="CA309" s="10">
        <v>74.2</v>
      </c>
      <c r="CB309" s="9">
        <v>14.4</v>
      </c>
      <c r="CC309" s="9">
        <v>12.4</v>
      </c>
      <c r="CD309" s="10">
        <v>9.1999999999999993</v>
      </c>
      <c r="CE309" s="10">
        <v>13.1</v>
      </c>
      <c r="CF309" s="9">
        <v>0.4</v>
      </c>
      <c r="CG309" s="9">
        <v>0</v>
      </c>
      <c r="CH309" s="10">
        <v>0.3</v>
      </c>
      <c r="CI309" s="10">
        <v>0.3</v>
      </c>
      <c r="CJ309" s="2" t="b">
        <f t="shared" si="261"/>
        <v>0</v>
      </c>
      <c r="CK309" s="24" t="b">
        <f t="shared" si="122"/>
        <v>1</v>
      </c>
      <c r="CL309" s="4">
        <v>79.31</v>
      </c>
      <c r="CM309" s="25">
        <v>88.9</v>
      </c>
      <c r="CN309" s="25">
        <v>184.5</v>
      </c>
      <c r="CO309" s="4">
        <v>49.69</v>
      </c>
      <c r="CP309" s="25">
        <v>54</v>
      </c>
      <c r="CQ309" s="25">
        <v>50</v>
      </c>
      <c r="CR309" s="26">
        <v>8.4600000000000009</v>
      </c>
      <c r="CS309" s="35"/>
      <c r="CT309" s="35"/>
      <c r="CU309" s="62"/>
      <c r="CV309" s="35"/>
      <c r="CW309" s="18"/>
      <c r="CX309" s="18"/>
      <c r="CY309" s="228"/>
      <c r="CZ309" s="228"/>
      <c r="DA309" s="228"/>
      <c r="DB309" s="228"/>
    </row>
    <row r="310" spans="1:106" ht="15.75" customHeight="1">
      <c r="A310" s="143">
        <v>2019</v>
      </c>
      <c r="B310" s="469" t="s">
        <v>451</v>
      </c>
      <c r="C310" s="222">
        <v>3205</v>
      </c>
      <c r="D310" s="223">
        <v>32</v>
      </c>
      <c r="E310" s="223">
        <v>71.400000000000006</v>
      </c>
      <c r="F310" s="223">
        <v>1</v>
      </c>
      <c r="G310" s="34" t="s">
        <v>102</v>
      </c>
      <c r="H310" s="35" t="s">
        <v>112</v>
      </c>
      <c r="I310" s="36" t="s">
        <v>99</v>
      </c>
      <c r="J310" s="35" t="s">
        <v>104</v>
      </c>
      <c r="K310" s="36" t="s">
        <v>112</v>
      </c>
      <c r="L310" s="18" t="s">
        <v>112</v>
      </c>
      <c r="M310" s="8">
        <v>196</v>
      </c>
      <c r="N310" s="8">
        <v>3156</v>
      </c>
      <c r="O310" s="9">
        <v>27</v>
      </c>
      <c r="P310" s="9">
        <v>114</v>
      </c>
      <c r="Q310" s="10">
        <v>2.5</v>
      </c>
      <c r="R310" s="10">
        <v>2.9</v>
      </c>
      <c r="S310" s="9">
        <v>327</v>
      </c>
      <c r="T310" s="9">
        <v>586</v>
      </c>
      <c r="U310" s="11">
        <v>62</v>
      </c>
      <c r="V310" s="11">
        <v>126</v>
      </c>
      <c r="W310" s="9">
        <v>3.9</v>
      </c>
      <c r="X310" s="9">
        <v>4.7</v>
      </c>
      <c r="Y310" s="11">
        <v>80</v>
      </c>
      <c r="Z310" s="11">
        <v>76</v>
      </c>
      <c r="AA310" s="9">
        <v>32</v>
      </c>
      <c r="AB310" s="9">
        <v>37</v>
      </c>
      <c r="AC310" s="10">
        <v>5.0999999999999996</v>
      </c>
      <c r="AD310" s="10">
        <v>7.4</v>
      </c>
      <c r="AE310" s="38">
        <v>120.6</v>
      </c>
      <c r="AF310" s="39">
        <v>102.6</v>
      </c>
      <c r="AG310" s="10">
        <v>46</v>
      </c>
      <c r="AH310" s="10">
        <v>57</v>
      </c>
      <c r="AI310" s="9">
        <v>0.8</v>
      </c>
      <c r="AJ310" s="9">
        <v>1</v>
      </c>
      <c r="AK310" s="9">
        <f t="shared" si="259"/>
        <v>0.19999999999999996</v>
      </c>
      <c r="AL310" s="10">
        <v>3.1</v>
      </c>
      <c r="AM310" s="10">
        <v>5.7</v>
      </c>
      <c r="AN310" s="9">
        <v>6.3</v>
      </c>
      <c r="AO310" s="9">
        <v>7.3</v>
      </c>
      <c r="AP310" s="9">
        <v>60</v>
      </c>
      <c r="AQ310" s="9">
        <v>52</v>
      </c>
      <c r="AR310" s="10">
        <v>10</v>
      </c>
      <c r="AS310" s="10">
        <v>10.3</v>
      </c>
      <c r="AT310" s="10">
        <v>4.3</v>
      </c>
      <c r="AU310" s="10">
        <v>5.2</v>
      </c>
      <c r="AV310" s="148">
        <v>112</v>
      </c>
      <c r="AW310" s="148">
        <v>93</v>
      </c>
      <c r="AX310" s="9">
        <v>136</v>
      </c>
      <c r="AY310" s="9">
        <v>134</v>
      </c>
      <c r="AZ310" s="10">
        <v>1.9</v>
      </c>
      <c r="BA310" s="10">
        <v>2.2000000000000002</v>
      </c>
      <c r="BB310" s="9">
        <v>105</v>
      </c>
      <c r="BC310" s="9">
        <v>95</v>
      </c>
      <c r="BD310" s="23">
        <f t="shared" ref="BD310:BE310" si="314">1.86*(AX310+AT310)+1.15*(AV310/18)+(AG310/6)+14</f>
        <v>289.78022222222228</v>
      </c>
      <c r="BE310" s="23">
        <f t="shared" si="314"/>
        <v>288.35366666666664</v>
      </c>
      <c r="BF310" s="10">
        <v>4.2300000000000004</v>
      </c>
      <c r="BG310" s="10">
        <v>4.59</v>
      </c>
      <c r="BH310" s="9">
        <v>12.6</v>
      </c>
      <c r="BI310" s="9">
        <v>13.8</v>
      </c>
      <c r="BJ310" s="10">
        <v>38.6</v>
      </c>
      <c r="BK310" s="10">
        <v>41.7</v>
      </c>
      <c r="BL310" s="9">
        <v>91.3</v>
      </c>
      <c r="BM310" s="9">
        <v>90.8</v>
      </c>
      <c r="BN310" s="10">
        <v>29.8</v>
      </c>
      <c r="BO310" s="10">
        <v>30.1</v>
      </c>
      <c r="BP310" s="9">
        <v>32.6</v>
      </c>
      <c r="BQ310" s="9">
        <v>33.1</v>
      </c>
      <c r="BR310" s="10">
        <v>370</v>
      </c>
      <c r="BS310" s="10">
        <v>360</v>
      </c>
      <c r="BT310" s="9">
        <v>0</v>
      </c>
      <c r="BU310" s="9">
        <v>13.5</v>
      </c>
      <c r="BV310" s="181">
        <v>0</v>
      </c>
      <c r="BW310" s="181">
        <v>0</v>
      </c>
      <c r="BX310" s="9">
        <v>9.2799999999999994</v>
      </c>
      <c r="BY310" s="9">
        <v>15.92</v>
      </c>
      <c r="BZ310" s="10">
        <v>70.900000000000006</v>
      </c>
      <c r="CA310" s="10">
        <v>77.7</v>
      </c>
      <c r="CB310" s="9">
        <v>19.899999999999999</v>
      </c>
      <c r="CC310" s="9">
        <v>10.8</v>
      </c>
      <c r="CD310" s="10">
        <v>6.6</v>
      </c>
      <c r="CE310" s="10">
        <v>10.8</v>
      </c>
      <c r="CF310" s="9">
        <v>1.3</v>
      </c>
      <c r="CG310" s="9">
        <v>0.2</v>
      </c>
      <c r="CH310" s="10">
        <v>1.3</v>
      </c>
      <c r="CI310" s="10">
        <v>0.5</v>
      </c>
      <c r="CJ310" s="2" t="b">
        <f t="shared" si="261"/>
        <v>0</v>
      </c>
      <c r="CK310" s="24" t="b">
        <f t="shared" si="122"/>
        <v>1</v>
      </c>
      <c r="CL310" s="4">
        <v>69.7</v>
      </c>
      <c r="CM310" s="25">
        <v>79.5</v>
      </c>
      <c r="CN310" s="25">
        <v>176.5</v>
      </c>
      <c r="CO310" s="4">
        <v>52.51</v>
      </c>
      <c r="CP310" s="25">
        <v>48</v>
      </c>
      <c r="CQ310" s="25">
        <v>52</v>
      </c>
      <c r="CR310" s="26">
        <v>11.47</v>
      </c>
      <c r="CS310" s="35"/>
      <c r="CT310" s="35"/>
      <c r="CU310" s="62"/>
      <c r="CV310" s="35"/>
      <c r="CW310" s="35"/>
      <c r="CX310" s="18"/>
      <c r="CY310" s="228"/>
      <c r="CZ310" s="228"/>
      <c r="DA310" s="228"/>
      <c r="DB310" s="228"/>
    </row>
    <row r="311" spans="1:106" ht="15.75" customHeight="1">
      <c r="A311" s="143">
        <v>2019</v>
      </c>
      <c r="B311" s="469" t="s">
        <v>451</v>
      </c>
      <c r="C311" s="222">
        <v>3213</v>
      </c>
      <c r="D311" s="223">
        <v>32</v>
      </c>
      <c r="E311" s="223">
        <v>0</v>
      </c>
      <c r="F311" s="223">
        <v>1</v>
      </c>
      <c r="G311" s="202" t="s">
        <v>102</v>
      </c>
      <c r="H311" s="35" t="s">
        <v>98</v>
      </c>
      <c r="I311" s="36" t="s">
        <v>99</v>
      </c>
      <c r="J311" s="35" t="s">
        <v>100</v>
      </c>
      <c r="K311" s="36">
        <v>37.5</v>
      </c>
      <c r="L311" s="35">
        <v>62.5</v>
      </c>
      <c r="M311" s="8">
        <v>692</v>
      </c>
      <c r="N311" s="8">
        <v>0</v>
      </c>
      <c r="O311" s="9">
        <v>41</v>
      </c>
      <c r="P311" s="9">
        <v>0</v>
      </c>
      <c r="Q311" s="10">
        <v>2.9</v>
      </c>
      <c r="R311" s="10">
        <v>0</v>
      </c>
      <c r="S311" s="9">
        <v>552</v>
      </c>
      <c r="T311" s="9">
        <v>0</v>
      </c>
      <c r="U311" s="11">
        <v>77</v>
      </c>
      <c r="V311" s="11">
        <v>0</v>
      </c>
      <c r="W311" s="9">
        <v>3.9</v>
      </c>
      <c r="X311" s="9">
        <v>0</v>
      </c>
      <c r="Y311" s="11">
        <v>93</v>
      </c>
      <c r="Z311" s="11">
        <v>0</v>
      </c>
      <c r="AA311" s="9">
        <v>45</v>
      </c>
      <c r="AB311" s="9">
        <v>0</v>
      </c>
      <c r="AC311" s="10">
        <v>4.5</v>
      </c>
      <c r="AD311" s="10">
        <v>0</v>
      </c>
      <c r="AE311" s="38">
        <v>102.6</v>
      </c>
      <c r="AF311" s="39">
        <v>0</v>
      </c>
      <c r="AG311" s="10">
        <v>45</v>
      </c>
      <c r="AH311" s="10">
        <v>0</v>
      </c>
      <c r="AI311" s="9">
        <v>1</v>
      </c>
      <c r="AJ311" s="9">
        <v>0</v>
      </c>
      <c r="AK311" s="9">
        <f t="shared" si="259"/>
        <v>0</v>
      </c>
      <c r="AL311" s="10">
        <v>4.0999999999999996</v>
      </c>
      <c r="AM311" s="10">
        <v>0</v>
      </c>
      <c r="AN311" s="9">
        <v>6.5</v>
      </c>
      <c r="AO311" s="9">
        <v>0</v>
      </c>
      <c r="AP311" s="9">
        <v>40</v>
      </c>
      <c r="AQ311" s="9">
        <v>0</v>
      </c>
      <c r="AR311" s="10">
        <v>10.1</v>
      </c>
      <c r="AS311" s="10">
        <v>0</v>
      </c>
      <c r="AT311" s="10">
        <v>4.5</v>
      </c>
      <c r="AU311" s="10">
        <v>0</v>
      </c>
      <c r="AV311" s="148">
        <v>124</v>
      </c>
      <c r="AW311" s="148">
        <v>0</v>
      </c>
      <c r="AX311" s="9">
        <v>137</v>
      </c>
      <c r="AY311" s="9">
        <v>0</v>
      </c>
      <c r="AZ311" s="10">
        <v>2</v>
      </c>
      <c r="BA311" s="10">
        <v>0</v>
      </c>
      <c r="BB311" s="9">
        <v>100</v>
      </c>
      <c r="BC311" s="9">
        <v>0</v>
      </c>
      <c r="BD311" s="23">
        <f t="shared" ref="BD311:BE311" si="315">1.86*(AX311+AT311)+1.15*(AV311/18)+(AG311/6)+14</f>
        <v>292.61222222222221</v>
      </c>
      <c r="BE311" s="23">
        <f t="shared" si="315"/>
        <v>14</v>
      </c>
      <c r="BF311" s="10">
        <v>3.93</v>
      </c>
      <c r="BG311" s="10">
        <v>0</v>
      </c>
      <c r="BH311" s="9">
        <v>12.4</v>
      </c>
      <c r="BI311" s="9">
        <v>0</v>
      </c>
      <c r="BJ311" s="10">
        <v>39.200000000000003</v>
      </c>
      <c r="BK311" s="10">
        <v>0</v>
      </c>
      <c r="BL311" s="9">
        <v>99.7</v>
      </c>
      <c r="BM311" s="9">
        <v>0</v>
      </c>
      <c r="BN311" s="10">
        <v>31.6</v>
      </c>
      <c r="BO311" s="10">
        <v>0</v>
      </c>
      <c r="BP311" s="9">
        <v>31.6</v>
      </c>
      <c r="BQ311" s="9">
        <v>0</v>
      </c>
      <c r="BR311" s="10">
        <v>403</v>
      </c>
      <c r="BS311" s="10">
        <v>0</v>
      </c>
      <c r="BT311" s="9">
        <v>0</v>
      </c>
      <c r="BU311" s="9">
        <v>0</v>
      </c>
      <c r="BV311" s="181">
        <v>0</v>
      </c>
      <c r="BW311" s="181">
        <v>0</v>
      </c>
      <c r="BX311" s="9">
        <v>14.85</v>
      </c>
      <c r="BY311" s="9">
        <v>0</v>
      </c>
      <c r="BZ311" s="10">
        <v>87.3</v>
      </c>
      <c r="CA311" s="10">
        <v>0</v>
      </c>
      <c r="CB311" s="9">
        <v>7.1</v>
      </c>
      <c r="CC311" s="9">
        <v>0</v>
      </c>
      <c r="CD311" s="10">
        <v>5.4</v>
      </c>
      <c r="CE311" s="10">
        <v>0</v>
      </c>
      <c r="CF311" s="9">
        <v>0.1</v>
      </c>
      <c r="CG311" s="9">
        <v>0</v>
      </c>
      <c r="CH311" s="10">
        <v>0.1</v>
      </c>
      <c r="CI311" s="10">
        <v>0</v>
      </c>
      <c r="CJ311" s="2" t="b">
        <f t="shared" si="261"/>
        <v>0</v>
      </c>
      <c r="CK311" s="24" t="b">
        <f t="shared" si="122"/>
        <v>0</v>
      </c>
      <c r="CL311" s="4">
        <v>69.959999999999994</v>
      </c>
      <c r="CM311" s="25">
        <v>77.400000000000006</v>
      </c>
      <c r="CN311" s="25">
        <v>175</v>
      </c>
      <c r="CO311" s="4">
        <v>53.39</v>
      </c>
      <c r="CP311" s="25">
        <v>48</v>
      </c>
      <c r="CQ311" s="25">
        <v>44</v>
      </c>
      <c r="CR311" s="26">
        <v>7.77</v>
      </c>
      <c r="CS311" s="62"/>
      <c r="CT311" s="62"/>
      <c r="CU311" s="62"/>
      <c r="CV311" s="62"/>
      <c r="CW311" s="62"/>
      <c r="CX311" s="62"/>
    </row>
    <row r="312" spans="1:106" ht="15.75" customHeight="1">
      <c r="A312" s="143">
        <v>2019</v>
      </c>
      <c r="B312" s="469" t="s">
        <v>451</v>
      </c>
      <c r="C312" s="222">
        <v>3214</v>
      </c>
      <c r="D312" s="99">
        <v>31</v>
      </c>
      <c r="E312" s="99">
        <v>76.400000000000006</v>
      </c>
      <c r="F312" s="99">
        <v>1</v>
      </c>
      <c r="G312" s="202" t="s">
        <v>106</v>
      </c>
      <c r="H312" s="35" t="s">
        <v>107</v>
      </c>
      <c r="I312" s="36" t="s">
        <v>103</v>
      </c>
      <c r="J312" s="35" t="s">
        <v>108</v>
      </c>
      <c r="K312" s="36">
        <v>25</v>
      </c>
      <c r="L312" s="35">
        <v>75</v>
      </c>
      <c r="M312" s="8">
        <v>349</v>
      </c>
      <c r="N312" s="8">
        <v>1080</v>
      </c>
      <c r="O312" s="9">
        <v>27</v>
      </c>
      <c r="P312" s="9">
        <v>31</v>
      </c>
      <c r="Q312" s="10">
        <v>3.2</v>
      </c>
      <c r="R312" s="10">
        <v>2.9</v>
      </c>
      <c r="S312" s="9">
        <v>305</v>
      </c>
      <c r="T312" s="9">
        <v>608</v>
      </c>
      <c r="U312" s="11">
        <v>55</v>
      </c>
      <c r="V312" s="11">
        <v>78</v>
      </c>
      <c r="W312" s="9">
        <v>4</v>
      </c>
      <c r="X312" s="9">
        <v>4.0999999999999996</v>
      </c>
      <c r="Y312" s="11">
        <v>57</v>
      </c>
      <c r="Z312" s="11">
        <v>71</v>
      </c>
      <c r="AA312" s="9">
        <v>53</v>
      </c>
      <c r="AB312" s="9">
        <v>101</v>
      </c>
      <c r="AC312" s="10">
        <v>5.3</v>
      </c>
      <c r="AD312" s="10">
        <v>7.1</v>
      </c>
      <c r="AE312" s="38">
        <v>121.3</v>
      </c>
      <c r="AF312" s="39">
        <v>121.3</v>
      </c>
      <c r="AG312" s="10">
        <v>40</v>
      </c>
      <c r="AH312" s="10">
        <v>49</v>
      </c>
      <c r="AI312" s="9">
        <v>0.8</v>
      </c>
      <c r="AJ312" s="9">
        <v>0.8</v>
      </c>
      <c r="AK312" s="9">
        <f t="shared" si="259"/>
        <v>0</v>
      </c>
      <c r="AL312" s="10">
        <v>3.2</v>
      </c>
      <c r="AM312" s="10">
        <v>5.4</v>
      </c>
      <c r="AN312" s="9">
        <v>6.8</v>
      </c>
      <c r="AO312" s="9">
        <v>7.1</v>
      </c>
      <c r="AP312" s="9">
        <v>54</v>
      </c>
      <c r="AQ312" s="9">
        <v>46</v>
      </c>
      <c r="AR312" s="10">
        <v>9.6999999999999993</v>
      </c>
      <c r="AS312" s="10">
        <v>9.6999999999999993</v>
      </c>
      <c r="AT312" s="10">
        <v>4.5999999999999996</v>
      </c>
      <c r="AU312" s="10">
        <v>4.8</v>
      </c>
      <c r="AV312" s="148">
        <v>95</v>
      </c>
      <c r="AW312" s="148">
        <v>86</v>
      </c>
      <c r="AX312" s="9">
        <v>137</v>
      </c>
      <c r="AY312" s="9">
        <v>136</v>
      </c>
      <c r="AZ312" s="10">
        <v>2</v>
      </c>
      <c r="BA312" s="10">
        <v>2.2999999999999998</v>
      </c>
      <c r="BB312" s="9">
        <v>99</v>
      </c>
      <c r="BC312" s="9">
        <v>97</v>
      </c>
      <c r="BD312" s="23">
        <f t="shared" ref="BD312:BE312" si="316">1.86*(AX312+AT312)+1.15*(AV312/18)+(AG312/6)+14</f>
        <v>290.11211111111112</v>
      </c>
      <c r="BE312" s="23">
        <f t="shared" si="316"/>
        <v>289.54911111111119</v>
      </c>
      <c r="BF312" s="10">
        <v>4.3899999999999997</v>
      </c>
      <c r="BG312" s="10">
        <v>4.1500000000000004</v>
      </c>
      <c r="BH312" s="9">
        <v>12.5</v>
      </c>
      <c r="BI312" s="9">
        <v>11.9</v>
      </c>
      <c r="BJ312" s="10">
        <v>39.299999999999997</v>
      </c>
      <c r="BK312" s="10">
        <v>37.299999999999997</v>
      </c>
      <c r="BL312" s="9">
        <v>89.5</v>
      </c>
      <c r="BM312" s="9">
        <v>89.9</v>
      </c>
      <c r="BN312" s="10">
        <v>28.5</v>
      </c>
      <c r="BO312" s="10">
        <v>28.7</v>
      </c>
      <c r="BP312" s="9">
        <v>31.8</v>
      </c>
      <c r="BQ312" s="9">
        <v>31.9</v>
      </c>
      <c r="BR312" s="10">
        <v>317</v>
      </c>
      <c r="BS312" s="10">
        <v>328</v>
      </c>
      <c r="BT312" s="9">
        <v>0</v>
      </c>
      <c r="BU312" s="9">
        <v>13.6</v>
      </c>
      <c r="BV312" s="181">
        <v>0</v>
      </c>
      <c r="BW312" s="181">
        <v>0</v>
      </c>
      <c r="BX312" s="9">
        <v>8.84</v>
      </c>
      <c r="BY312" s="9">
        <v>12.35</v>
      </c>
      <c r="BZ312" s="10">
        <v>81.7</v>
      </c>
      <c r="CA312" s="10">
        <v>77.900000000000006</v>
      </c>
      <c r="CB312" s="9">
        <v>10.6</v>
      </c>
      <c r="CC312" s="9">
        <v>13.6</v>
      </c>
      <c r="CD312" s="10">
        <v>6.8</v>
      </c>
      <c r="CE312" s="10">
        <v>8.3000000000000007</v>
      </c>
      <c r="CF312" s="9">
        <v>0.6</v>
      </c>
      <c r="CG312" s="9">
        <v>0</v>
      </c>
      <c r="CH312" s="10">
        <v>0.3</v>
      </c>
      <c r="CI312" s="10">
        <v>0.2</v>
      </c>
      <c r="CJ312" s="2" t="b">
        <f t="shared" si="261"/>
        <v>0</v>
      </c>
      <c r="CK312" s="24" t="b">
        <f t="shared" si="122"/>
        <v>1</v>
      </c>
      <c r="CL312" s="4">
        <v>71.819999999999993</v>
      </c>
      <c r="CM312" s="25">
        <v>80.25</v>
      </c>
      <c r="CN312" s="25">
        <v>178</v>
      </c>
      <c r="CO312" s="4">
        <v>51.39</v>
      </c>
      <c r="CP312" s="25">
        <v>48</v>
      </c>
      <c r="CQ312" s="25">
        <v>47</v>
      </c>
      <c r="CR312" s="26">
        <v>12.24</v>
      </c>
      <c r="CS312" s="62"/>
      <c r="CT312" s="62"/>
      <c r="CU312" s="62"/>
      <c r="CV312" s="62"/>
      <c r="CW312" s="62"/>
      <c r="CX312" s="62"/>
    </row>
    <row r="313" spans="1:106" ht="15.75" customHeight="1">
      <c r="A313" s="143">
        <v>2019</v>
      </c>
      <c r="B313" s="469" t="s">
        <v>451</v>
      </c>
      <c r="C313" s="222">
        <v>3215</v>
      </c>
      <c r="D313" s="99">
        <v>33</v>
      </c>
      <c r="E313" s="99">
        <v>71</v>
      </c>
      <c r="F313" s="99">
        <v>1</v>
      </c>
      <c r="G313" s="230" t="s">
        <v>97</v>
      </c>
      <c r="H313" s="18" t="s">
        <v>107</v>
      </c>
      <c r="I313" s="19" t="s">
        <v>99</v>
      </c>
      <c r="J313" s="35" t="s">
        <v>104</v>
      </c>
      <c r="K313" s="19">
        <v>25</v>
      </c>
      <c r="L313" s="18">
        <v>75</v>
      </c>
      <c r="M313" s="8">
        <v>721</v>
      </c>
      <c r="N313" s="8">
        <v>971</v>
      </c>
      <c r="O313" s="9">
        <v>46</v>
      </c>
      <c r="P313" s="9">
        <v>54</v>
      </c>
      <c r="Q313" s="10">
        <v>2.5</v>
      </c>
      <c r="R313" s="10">
        <v>2.1</v>
      </c>
      <c r="S313" s="9">
        <v>396</v>
      </c>
      <c r="T313" s="9">
        <v>521</v>
      </c>
      <c r="U313" s="11">
        <v>99</v>
      </c>
      <c r="V313" s="11">
        <v>96</v>
      </c>
      <c r="W313" s="9">
        <v>3.7</v>
      </c>
      <c r="X313" s="9">
        <v>4.2</v>
      </c>
      <c r="Y313" s="11">
        <v>73</v>
      </c>
      <c r="Z313" s="11">
        <v>78</v>
      </c>
      <c r="AA313" s="9">
        <v>41</v>
      </c>
      <c r="AB313" s="9">
        <v>65</v>
      </c>
      <c r="AC313" s="10">
        <v>3.6</v>
      </c>
      <c r="AD313" s="10">
        <v>4</v>
      </c>
      <c r="AE313" s="38">
        <v>115.7</v>
      </c>
      <c r="AF313" s="39">
        <v>115.7</v>
      </c>
      <c r="AG313" s="10">
        <v>47</v>
      </c>
      <c r="AH313" s="10">
        <v>48</v>
      </c>
      <c r="AI313" s="9">
        <v>0.9</v>
      </c>
      <c r="AJ313" s="9">
        <v>0.9</v>
      </c>
      <c r="AK313" s="9">
        <f t="shared" si="259"/>
        <v>0</v>
      </c>
      <c r="AL313" s="10">
        <v>2.7</v>
      </c>
      <c r="AM313" s="10">
        <v>4.5</v>
      </c>
      <c r="AN313" s="9">
        <v>6.5</v>
      </c>
      <c r="AO313" s="9">
        <v>7.4</v>
      </c>
      <c r="AP313" s="9">
        <v>46</v>
      </c>
      <c r="AQ313" s="9">
        <v>60</v>
      </c>
      <c r="AR313" s="10">
        <v>9.3000000000000007</v>
      </c>
      <c r="AS313" s="10">
        <v>9.6999999999999993</v>
      </c>
      <c r="AT313" s="10">
        <v>3.8</v>
      </c>
      <c r="AU313" s="10">
        <v>4.2</v>
      </c>
      <c r="AV313" s="148">
        <v>98</v>
      </c>
      <c r="AW313" s="148">
        <v>84</v>
      </c>
      <c r="AX313" s="9">
        <v>140</v>
      </c>
      <c r="AY313" s="9">
        <v>135</v>
      </c>
      <c r="AZ313" s="10">
        <v>2.1</v>
      </c>
      <c r="BA313" s="10">
        <v>2.2000000000000002</v>
      </c>
      <c r="BB313" s="9">
        <v>102</v>
      </c>
      <c r="BC313" s="9">
        <v>96</v>
      </c>
      <c r="BD313" s="23">
        <f t="shared" ref="BD313:BE313" si="317">1.86*(AX313+AT313)+1.15*(AV313/18)+(AG313/6)+14</f>
        <v>295.56244444444445</v>
      </c>
      <c r="BE313" s="23">
        <f t="shared" si="317"/>
        <v>286.27866666666665</v>
      </c>
      <c r="BF313" s="10">
        <v>4.2300000000000004</v>
      </c>
      <c r="BG313" s="10">
        <v>4.29</v>
      </c>
      <c r="BH313" s="9">
        <v>12.3</v>
      </c>
      <c r="BI313" s="9">
        <v>12.4</v>
      </c>
      <c r="BJ313" s="10">
        <v>38.799999999999997</v>
      </c>
      <c r="BK313" s="10">
        <v>39.6</v>
      </c>
      <c r="BL313" s="9">
        <v>91.7</v>
      </c>
      <c r="BM313" s="9">
        <v>92.3</v>
      </c>
      <c r="BN313" s="10">
        <v>29.1</v>
      </c>
      <c r="BO313" s="10">
        <v>28.9</v>
      </c>
      <c r="BP313" s="9">
        <v>31.7</v>
      </c>
      <c r="BQ313" s="9">
        <v>31.3</v>
      </c>
      <c r="BR313" s="10">
        <v>312</v>
      </c>
      <c r="BS313" s="10">
        <v>341</v>
      </c>
      <c r="BT313" s="9">
        <v>0</v>
      </c>
      <c r="BU313" s="9">
        <v>14.5</v>
      </c>
      <c r="BV313" s="181">
        <v>0</v>
      </c>
      <c r="BW313" s="181">
        <v>0</v>
      </c>
      <c r="BX313" s="9">
        <v>9</v>
      </c>
      <c r="BY313" s="9">
        <v>8.82</v>
      </c>
      <c r="BZ313" s="10">
        <v>84</v>
      </c>
      <c r="CA313" s="10">
        <v>77.7</v>
      </c>
      <c r="CB313" s="9">
        <v>8.1</v>
      </c>
      <c r="CC313" s="9">
        <v>11.3</v>
      </c>
      <c r="CD313" s="10">
        <v>6.7</v>
      </c>
      <c r="CE313" s="10">
        <v>10.7</v>
      </c>
      <c r="CF313" s="9">
        <v>0.9</v>
      </c>
      <c r="CG313" s="9">
        <v>0.1</v>
      </c>
      <c r="CH313" s="10">
        <v>0.3</v>
      </c>
      <c r="CI313" s="10">
        <v>0.2</v>
      </c>
      <c r="CJ313" s="2" t="b">
        <f t="shared" si="261"/>
        <v>0</v>
      </c>
      <c r="CK313" s="24" t="b">
        <f t="shared" si="122"/>
        <v>0</v>
      </c>
      <c r="CL313" s="4">
        <v>65.38</v>
      </c>
      <c r="CM313" s="25">
        <v>74.599999999999994</v>
      </c>
      <c r="CN313" s="25">
        <v>178.5</v>
      </c>
      <c r="CO313" s="4">
        <v>50</v>
      </c>
      <c r="CP313" s="25">
        <v>62</v>
      </c>
      <c r="CQ313" s="25">
        <v>58</v>
      </c>
      <c r="CR313" s="26">
        <v>11.21</v>
      </c>
      <c r="CS313" s="62"/>
      <c r="CT313" s="62"/>
      <c r="CU313" s="62"/>
      <c r="CV313" s="62"/>
      <c r="CW313" s="62"/>
      <c r="CX313" s="62"/>
    </row>
    <row r="314" spans="1:106" ht="15.75" customHeight="1">
      <c r="A314" s="143">
        <v>2019</v>
      </c>
      <c r="B314" s="469" t="s">
        <v>451</v>
      </c>
      <c r="C314" s="222">
        <v>3216</v>
      </c>
      <c r="D314" s="99">
        <v>31</v>
      </c>
      <c r="E314" s="99">
        <v>69.3</v>
      </c>
      <c r="F314" s="99">
        <v>1</v>
      </c>
      <c r="G314" s="202" t="s">
        <v>102</v>
      </c>
      <c r="H314" s="35" t="s">
        <v>107</v>
      </c>
      <c r="I314" s="36" t="s">
        <v>99</v>
      </c>
      <c r="J314" s="35" t="s">
        <v>104</v>
      </c>
      <c r="K314" s="19">
        <v>50</v>
      </c>
      <c r="L314" s="35">
        <v>50</v>
      </c>
      <c r="M314" s="8">
        <v>535</v>
      </c>
      <c r="N314" s="8">
        <v>2513</v>
      </c>
      <c r="O314" s="9">
        <v>36</v>
      </c>
      <c r="P314" s="9">
        <v>70</v>
      </c>
      <c r="Q314" s="10">
        <v>3</v>
      </c>
      <c r="R314" s="10">
        <v>2.4</v>
      </c>
      <c r="S314" s="9">
        <v>422</v>
      </c>
      <c r="T314" s="9">
        <v>740</v>
      </c>
      <c r="U314" s="11">
        <v>80</v>
      </c>
      <c r="V314" s="11">
        <v>116</v>
      </c>
      <c r="W314" s="9">
        <v>3.6</v>
      </c>
      <c r="X314" s="9">
        <v>3.9</v>
      </c>
      <c r="Y314" s="11">
        <v>75</v>
      </c>
      <c r="Z314" s="11">
        <v>83</v>
      </c>
      <c r="AA314" s="9">
        <v>32</v>
      </c>
      <c r="AB314" s="9">
        <v>40</v>
      </c>
      <c r="AC314" s="10">
        <v>4.5</v>
      </c>
      <c r="AD314" s="10">
        <v>5.7</v>
      </c>
      <c r="AE314" s="38">
        <v>126.3</v>
      </c>
      <c r="AF314" s="39">
        <v>126.3</v>
      </c>
      <c r="AG314" s="10">
        <v>39</v>
      </c>
      <c r="AH314" s="10">
        <v>46</v>
      </c>
      <c r="AI314" s="9">
        <v>0.7</v>
      </c>
      <c r="AJ314" s="9">
        <v>0.7</v>
      </c>
      <c r="AK314" s="9">
        <f t="shared" si="259"/>
        <v>0</v>
      </c>
      <c r="AL314" s="10">
        <v>2.4</v>
      </c>
      <c r="AM314" s="10">
        <v>4.4000000000000004</v>
      </c>
      <c r="AN314" s="9">
        <v>6.3</v>
      </c>
      <c r="AO314" s="9">
        <v>6.9</v>
      </c>
      <c r="AP314" s="9">
        <v>28</v>
      </c>
      <c r="AQ314" s="9">
        <v>87</v>
      </c>
      <c r="AR314" s="10">
        <v>9.5</v>
      </c>
      <c r="AS314" s="10">
        <v>9.6</v>
      </c>
      <c r="AT314" s="10">
        <v>3.7</v>
      </c>
      <c r="AU314" s="10">
        <v>4.2</v>
      </c>
      <c r="AV314" s="148">
        <v>119</v>
      </c>
      <c r="AW314" s="134">
        <v>123</v>
      </c>
      <c r="AX314" s="9">
        <v>139</v>
      </c>
      <c r="AY314" s="9">
        <v>136</v>
      </c>
      <c r="AZ314" s="10">
        <v>2.1</v>
      </c>
      <c r="BA314" s="10">
        <v>2.2999999999999998</v>
      </c>
      <c r="BB314" s="9">
        <v>102</v>
      </c>
      <c r="BC314" s="9">
        <v>96</v>
      </c>
      <c r="BD314" s="23">
        <f t="shared" ref="BD314:BE314" si="318">1.86*(AX314+AT314)+1.15*(AV314/18)+(AG314/6)+14</f>
        <v>293.52477777777773</v>
      </c>
      <c r="BE314" s="23">
        <f t="shared" si="318"/>
        <v>290.29700000000003</v>
      </c>
      <c r="BF314" s="10">
        <v>4.51</v>
      </c>
      <c r="BG314" s="10">
        <v>4.25</v>
      </c>
      <c r="BH314" s="9">
        <v>13.7</v>
      </c>
      <c r="BI314" s="9">
        <v>12.8</v>
      </c>
      <c r="BJ314" s="10">
        <v>43</v>
      </c>
      <c r="BK314" s="10">
        <v>41</v>
      </c>
      <c r="BL314" s="9">
        <v>95.3</v>
      </c>
      <c r="BM314" s="9">
        <v>96.5</v>
      </c>
      <c r="BN314" s="10">
        <v>30.4</v>
      </c>
      <c r="BO314" s="10">
        <v>30.1</v>
      </c>
      <c r="BP314" s="9">
        <v>31.9</v>
      </c>
      <c r="BQ314" s="9">
        <v>31.2</v>
      </c>
      <c r="BR314" s="10">
        <v>270</v>
      </c>
      <c r="BS314" s="10">
        <v>316</v>
      </c>
      <c r="BT314" s="9">
        <v>0</v>
      </c>
      <c r="BU314" s="9">
        <v>12.7</v>
      </c>
      <c r="BV314" s="181">
        <v>0</v>
      </c>
      <c r="BW314" s="181">
        <v>0</v>
      </c>
      <c r="BX314" s="9">
        <v>12.03</v>
      </c>
      <c r="BY314" s="9">
        <v>11.36</v>
      </c>
      <c r="BZ314" s="10">
        <v>84.6</v>
      </c>
      <c r="CA314" s="10">
        <v>78</v>
      </c>
      <c r="CB314" s="9">
        <v>8.8000000000000007</v>
      </c>
      <c r="CC314" s="9">
        <v>12.4</v>
      </c>
      <c r="CD314" s="10">
        <v>5.7</v>
      </c>
      <c r="CE314" s="10">
        <v>9.1</v>
      </c>
      <c r="CF314" s="9">
        <v>0.7</v>
      </c>
      <c r="CG314" s="9">
        <v>0.3</v>
      </c>
      <c r="CH314" s="10">
        <v>0.2</v>
      </c>
      <c r="CI314" s="10">
        <v>0.2</v>
      </c>
      <c r="CJ314" s="2" t="b">
        <f t="shared" si="261"/>
        <v>0</v>
      </c>
      <c r="CK314" s="24" t="b">
        <f t="shared" si="122"/>
        <v>1</v>
      </c>
      <c r="CL314" s="4">
        <v>65.39</v>
      </c>
      <c r="CM314" s="25">
        <v>70.75</v>
      </c>
      <c r="CN314" s="25">
        <v>181.5</v>
      </c>
      <c r="CO314" s="4">
        <v>54.55</v>
      </c>
      <c r="CP314" s="25">
        <v>50</v>
      </c>
      <c r="CQ314" s="25">
        <v>42</v>
      </c>
      <c r="CR314" s="26">
        <v>7.58</v>
      </c>
      <c r="CS314" s="62"/>
      <c r="CT314" s="62"/>
      <c r="CU314" s="62"/>
      <c r="CV314" s="62"/>
      <c r="CW314" s="62"/>
      <c r="CX314" s="62"/>
    </row>
    <row r="315" spans="1:106" ht="15.75" customHeight="1">
      <c r="A315" s="143">
        <v>2019</v>
      </c>
      <c r="B315" s="469" t="s">
        <v>451</v>
      </c>
      <c r="C315" s="222">
        <v>3222</v>
      </c>
      <c r="D315" s="99">
        <v>28</v>
      </c>
      <c r="E315" s="99">
        <v>59</v>
      </c>
      <c r="F315" s="99">
        <v>1</v>
      </c>
      <c r="G315" s="34" t="s">
        <v>102</v>
      </c>
      <c r="H315" s="35" t="s">
        <v>98</v>
      </c>
      <c r="I315" s="36" t="s">
        <v>99</v>
      </c>
      <c r="J315" s="35" t="s">
        <v>100</v>
      </c>
      <c r="K315" s="19">
        <v>50</v>
      </c>
      <c r="L315" s="35">
        <v>50</v>
      </c>
      <c r="M315" s="8">
        <v>1345</v>
      </c>
      <c r="N315" s="8">
        <v>2397</v>
      </c>
      <c r="O315" s="9">
        <v>61</v>
      </c>
      <c r="P315" s="9">
        <v>68</v>
      </c>
      <c r="Q315" s="10">
        <v>2.5</v>
      </c>
      <c r="R315" s="10">
        <v>2.4</v>
      </c>
      <c r="S315" s="9">
        <v>463</v>
      </c>
      <c r="T315" s="9">
        <v>757</v>
      </c>
      <c r="U315" s="11">
        <v>129</v>
      </c>
      <c r="V315" s="11">
        <v>127</v>
      </c>
      <c r="W315" s="9">
        <v>4.0999999999999996</v>
      </c>
      <c r="X315" s="9">
        <v>4.5</v>
      </c>
      <c r="Y315" s="11">
        <v>87</v>
      </c>
      <c r="Z315" s="11">
        <v>76</v>
      </c>
      <c r="AA315" s="9">
        <v>23</v>
      </c>
      <c r="AB315" s="9">
        <v>25</v>
      </c>
      <c r="AC315" s="10">
        <v>3.7</v>
      </c>
      <c r="AD315" s="10">
        <v>5.9</v>
      </c>
      <c r="AE315" s="38">
        <v>123.6</v>
      </c>
      <c r="AF315" s="39">
        <v>119.3</v>
      </c>
      <c r="AG315" s="10">
        <v>53</v>
      </c>
      <c r="AH315" s="10">
        <v>65</v>
      </c>
      <c r="AI315" s="9">
        <v>0.8</v>
      </c>
      <c r="AJ315" s="9">
        <v>0.9</v>
      </c>
      <c r="AK315" s="9">
        <f t="shared" si="259"/>
        <v>9.9999999999999978E-2</v>
      </c>
      <c r="AL315" s="10">
        <v>2.9</v>
      </c>
      <c r="AM315" s="10">
        <v>5.0999999999999996</v>
      </c>
      <c r="AN315" s="9">
        <v>6.4</v>
      </c>
      <c r="AO315" s="9">
        <v>7.4</v>
      </c>
      <c r="AP315" s="9">
        <v>55</v>
      </c>
      <c r="AQ315" s="9">
        <v>62</v>
      </c>
      <c r="AR315" s="10">
        <v>9.6999999999999993</v>
      </c>
      <c r="AS315" s="10">
        <v>10.1</v>
      </c>
      <c r="AT315" s="10">
        <v>3.8</v>
      </c>
      <c r="AU315" s="10">
        <v>4.7</v>
      </c>
      <c r="AV315" s="148">
        <v>78</v>
      </c>
      <c r="AW315" s="134">
        <v>101</v>
      </c>
      <c r="AX315" s="9">
        <v>137</v>
      </c>
      <c r="AY315" s="9">
        <v>136</v>
      </c>
      <c r="AZ315" s="10">
        <v>2</v>
      </c>
      <c r="BA315" s="10">
        <v>2.2000000000000002</v>
      </c>
      <c r="BB315" s="9">
        <v>100</v>
      </c>
      <c r="BC315" s="9">
        <v>96</v>
      </c>
      <c r="BD315" s="23">
        <f t="shared" ref="BD315:BE315" si="319">1.86*(AX315+AT315)+1.15*(AV315/18)+(AG315/6)+14</f>
        <v>289.7046666666667</v>
      </c>
      <c r="BE315" s="23">
        <f t="shared" si="319"/>
        <v>292.9881111111111</v>
      </c>
      <c r="BF315" s="10">
        <v>4.3899999999999997</v>
      </c>
      <c r="BG315" s="10">
        <v>4.0599999999999996</v>
      </c>
      <c r="BH315" s="9">
        <v>12.7</v>
      </c>
      <c r="BI315" s="9">
        <v>11.9</v>
      </c>
      <c r="BJ315" s="10">
        <v>39.4</v>
      </c>
      <c r="BK315" s="10">
        <v>36.6</v>
      </c>
      <c r="BL315" s="9">
        <v>89.7</v>
      </c>
      <c r="BM315" s="9">
        <v>90.1</v>
      </c>
      <c r="BN315" s="10">
        <v>28.9</v>
      </c>
      <c r="BO315" s="10">
        <v>29.3</v>
      </c>
      <c r="BP315" s="9">
        <v>32.200000000000003</v>
      </c>
      <c r="BQ315" s="9">
        <v>32.5</v>
      </c>
      <c r="BR315" s="10">
        <v>338</v>
      </c>
      <c r="BS315" s="10">
        <v>362</v>
      </c>
      <c r="BT315" s="9">
        <v>0</v>
      </c>
      <c r="BU315" s="9">
        <v>14.2</v>
      </c>
      <c r="BV315" s="181">
        <v>0</v>
      </c>
      <c r="BW315" s="181">
        <v>0</v>
      </c>
      <c r="BX315" s="9">
        <v>6.21</v>
      </c>
      <c r="BY315" s="9">
        <v>10.210000000000001</v>
      </c>
      <c r="BZ315" s="10">
        <v>76.900000000000006</v>
      </c>
      <c r="CA315" s="10">
        <v>87.5</v>
      </c>
      <c r="CB315" s="9">
        <v>14.2</v>
      </c>
      <c r="CC315" s="9">
        <v>5.4</v>
      </c>
      <c r="CD315" s="10">
        <v>8.1999999999999993</v>
      </c>
      <c r="CE315" s="10">
        <v>7</v>
      </c>
      <c r="CF315" s="9">
        <v>0.5</v>
      </c>
      <c r="CG315" s="9">
        <v>0</v>
      </c>
      <c r="CH315" s="10">
        <v>0.2</v>
      </c>
      <c r="CI315" s="10">
        <v>0.1</v>
      </c>
      <c r="CJ315" s="2" t="b">
        <f t="shared" si="261"/>
        <v>0</v>
      </c>
      <c r="CK315" s="24" t="b">
        <f t="shared" si="122"/>
        <v>1</v>
      </c>
      <c r="CL315" s="4">
        <v>65.72</v>
      </c>
      <c r="CM315" s="25">
        <v>76.7</v>
      </c>
      <c r="CN315" s="25">
        <v>165</v>
      </c>
      <c r="CO315" s="4">
        <v>49.68</v>
      </c>
      <c r="CP315" s="25">
        <v>52</v>
      </c>
      <c r="CQ315" s="25">
        <v>52</v>
      </c>
      <c r="CR315" s="26">
        <v>16.88</v>
      </c>
      <c r="CS315" s="62"/>
      <c r="CT315" s="62"/>
      <c r="CU315" s="62"/>
      <c r="CV315" s="62"/>
      <c r="CW315" s="62"/>
      <c r="CX315" s="62"/>
    </row>
    <row r="316" spans="1:106" ht="15.75" customHeight="1">
      <c r="A316" s="143">
        <v>2019</v>
      </c>
      <c r="B316" s="469" t="s">
        <v>451</v>
      </c>
      <c r="C316" s="237">
        <v>3235</v>
      </c>
      <c r="D316" s="99">
        <v>27</v>
      </c>
      <c r="E316" s="99">
        <v>79.7</v>
      </c>
      <c r="F316" s="99">
        <v>1</v>
      </c>
      <c r="G316" s="230" t="s">
        <v>97</v>
      </c>
      <c r="H316" s="18" t="s">
        <v>110</v>
      </c>
      <c r="I316" s="19" t="s">
        <v>111</v>
      </c>
      <c r="J316" s="35" t="s">
        <v>104</v>
      </c>
      <c r="K316" s="19">
        <v>62.5</v>
      </c>
      <c r="L316" s="18">
        <v>37.5</v>
      </c>
      <c r="M316" s="8">
        <v>349</v>
      </c>
      <c r="N316" s="8">
        <v>4804</v>
      </c>
      <c r="O316" s="9">
        <v>52</v>
      </c>
      <c r="P316" s="9">
        <v>134</v>
      </c>
      <c r="Q316" s="10">
        <v>2.7</v>
      </c>
      <c r="R316" s="10">
        <v>2.5</v>
      </c>
      <c r="S316" s="9">
        <v>395</v>
      </c>
      <c r="T316" s="9">
        <v>1000</v>
      </c>
      <c r="U316" s="11">
        <v>90</v>
      </c>
      <c r="V316" s="11">
        <v>238</v>
      </c>
      <c r="W316" s="9">
        <v>3.7</v>
      </c>
      <c r="X316" s="9">
        <v>4.0999999999999996</v>
      </c>
      <c r="Y316" s="11">
        <v>96</v>
      </c>
      <c r="Z316" s="11">
        <v>152</v>
      </c>
      <c r="AA316" s="9">
        <v>24</v>
      </c>
      <c r="AB316" s="9">
        <v>28</v>
      </c>
      <c r="AC316" s="10">
        <v>6</v>
      </c>
      <c r="AD316" s="10">
        <v>8.1999999999999993</v>
      </c>
      <c r="AE316" s="38">
        <v>120</v>
      </c>
      <c r="AF316" s="39">
        <v>105.8</v>
      </c>
      <c r="AG316" s="10">
        <v>46</v>
      </c>
      <c r="AH316" s="10">
        <v>53</v>
      </c>
      <c r="AI316" s="9">
        <v>0.9</v>
      </c>
      <c r="AJ316" s="9">
        <v>1</v>
      </c>
      <c r="AK316" s="9">
        <f t="shared" si="259"/>
        <v>9.9999999999999978E-2</v>
      </c>
      <c r="AL316" s="10">
        <v>3</v>
      </c>
      <c r="AM316" s="10">
        <v>6.1</v>
      </c>
      <c r="AN316" s="9">
        <v>6.8</v>
      </c>
      <c r="AO316" s="9">
        <v>7.8</v>
      </c>
      <c r="AP316" s="9">
        <v>53</v>
      </c>
      <c r="AQ316" s="9">
        <v>69</v>
      </c>
      <c r="AR316" s="10">
        <v>9.5</v>
      </c>
      <c r="AS316" s="10">
        <v>9.6999999999999993</v>
      </c>
      <c r="AT316" s="10">
        <v>4.0999999999999996</v>
      </c>
      <c r="AU316" s="10">
        <v>5.0999999999999996</v>
      </c>
      <c r="AV316" s="148">
        <v>125</v>
      </c>
      <c r="AW316" s="148">
        <v>95</v>
      </c>
      <c r="AX316" s="9">
        <v>139</v>
      </c>
      <c r="AY316" s="9">
        <v>138</v>
      </c>
      <c r="AZ316" s="10">
        <v>2</v>
      </c>
      <c r="BA316" s="10">
        <v>2.2999999999999998</v>
      </c>
      <c r="BB316" s="9">
        <v>100</v>
      </c>
      <c r="BC316" s="9">
        <v>96</v>
      </c>
      <c r="BD316" s="23">
        <f t="shared" ref="BD316:BE316" si="320">1.86*(AX316+AT316)+1.15*(AV316/18)+(AG316/6)+14</f>
        <v>295.81877777777777</v>
      </c>
      <c r="BE316" s="23">
        <f t="shared" si="320"/>
        <v>295.06877777777777</v>
      </c>
      <c r="BF316" s="10">
        <v>4.7300000000000004</v>
      </c>
      <c r="BG316" s="10">
        <v>4.42</v>
      </c>
      <c r="BH316" s="9">
        <v>13.7</v>
      </c>
      <c r="BI316" s="9">
        <v>12.7</v>
      </c>
      <c r="BJ316" s="10">
        <v>41.2</v>
      </c>
      <c r="BK316" s="10">
        <v>38.6</v>
      </c>
      <c r="BL316" s="9">
        <v>87.1</v>
      </c>
      <c r="BM316" s="9">
        <v>87.3</v>
      </c>
      <c r="BN316" s="10">
        <v>29</v>
      </c>
      <c r="BO316" s="10">
        <v>28.7</v>
      </c>
      <c r="BP316" s="9">
        <v>33.299999999999997</v>
      </c>
      <c r="BQ316" s="9">
        <v>32.9</v>
      </c>
      <c r="BR316" s="10">
        <v>315</v>
      </c>
      <c r="BS316" s="10">
        <v>259</v>
      </c>
      <c r="BT316" s="9">
        <v>0</v>
      </c>
      <c r="BU316" s="9">
        <v>13.8</v>
      </c>
      <c r="BV316" s="181">
        <v>0</v>
      </c>
      <c r="BW316" s="181">
        <v>0</v>
      </c>
      <c r="BX316" s="9">
        <v>7.14</v>
      </c>
      <c r="BY316" s="9">
        <v>8.3800000000000008</v>
      </c>
      <c r="BZ316" s="10">
        <v>76.8</v>
      </c>
      <c r="CA316" s="10">
        <v>79</v>
      </c>
      <c r="CB316" s="9">
        <v>15</v>
      </c>
      <c r="CC316" s="9">
        <v>13.6</v>
      </c>
      <c r="CD316" s="10">
        <v>5.9</v>
      </c>
      <c r="CE316" s="10">
        <v>7.2</v>
      </c>
      <c r="CF316" s="9">
        <v>1.7</v>
      </c>
      <c r="CG316" s="9">
        <v>0</v>
      </c>
      <c r="CH316" s="10">
        <v>0.6</v>
      </c>
      <c r="CI316" s="10">
        <v>0.2</v>
      </c>
      <c r="CJ316" s="2" t="b">
        <f t="shared" si="261"/>
        <v>0</v>
      </c>
      <c r="CK316" s="24" t="b">
        <f t="shared" si="122"/>
        <v>1</v>
      </c>
      <c r="CL316" s="4">
        <v>74.2</v>
      </c>
      <c r="CM316" s="25">
        <v>83.6</v>
      </c>
      <c r="CN316" s="25">
        <v>175</v>
      </c>
      <c r="CO316" s="4">
        <v>50.56</v>
      </c>
      <c r="CP316" s="25">
        <v>54</v>
      </c>
      <c r="CQ316" s="25">
        <v>42</v>
      </c>
      <c r="CR316" s="26">
        <v>8.43</v>
      </c>
      <c r="CS316" s="62"/>
      <c r="CT316" s="62"/>
      <c r="CU316" s="62"/>
      <c r="CV316" s="62"/>
      <c r="CW316" s="62"/>
      <c r="CX316" s="62"/>
    </row>
    <row r="317" spans="1:106" ht="15.75" customHeight="1">
      <c r="A317" s="143">
        <v>2019</v>
      </c>
      <c r="B317" s="469" t="s">
        <v>452</v>
      </c>
      <c r="C317" s="222">
        <v>3197</v>
      </c>
      <c r="D317" s="9">
        <v>27</v>
      </c>
      <c r="E317" s="9">
        <v>83</v>
      </c>
      <c r="F317" s="9">
        <v>1</v>
      </c>
      <c r="G317" s="17" t="s">
        <v>102</v>
      </c>
      <c r="H317" s="18" t="s">
        <v>107</v>
      </c>
      <c r="I317" s="19" t="s">
        <v>111</v>
      </c>
      <c r="J317" s="18" t="s">
        <v>100</v>
      </c>
      <c r="K317" s="19">
        <v>50</v>
      </c>
      <c r="L317" s="18">
        <v>50</v>
      </c>
      <c r="M317" s="8">
        <v>859</v>
      </c>
      <c r="N317" s="8">
        <v>3637</v>
      </c>
      <c r="O317" s="9">
        <v>46</v>
      </c>
      <c r="P317" s="9">
        <v>128</v>
      </c>
      <c r="Q317" s="10">
        <v>1.7</v>
      </c>
      <c r="R317" s="10">
        <v>1.3</v>
      </c>
      <c r="S317" s="9">
        <v>292</v>
      </c>
      <c r="T317" s="9">
        <v>393</v>
      </c>
      <c r="U317" s="11">
        <v>52</v>
      </c>
      <c r="V317" s="11">
        <v>154</v>
      </c>
      <c r="W317" s="9">
        <v>4</v>
      </c>
      <c r="X317" s="9">
        <v>3.9</v>
      </c>
      <c r="Y317" s="11">
        <v>33</v>
      </c>
      <c r="Z317" s="11">
        <v>106</v>
      </c>
      <c r="AA317" s="9">
        <v>18</v>
      </c>
      <c r="AB317" s="9">
        <v>16</v>
      </c>
      <c r="AC317" s="10">
        <v>6.3</v>
      </c>
      <c r="AD317" s="10">
        <v>5.7</v>
      </c>
      <c r="AE317" s="238">
        <v>120</v>
      </c>
      <c r="AF317" s="239">
        <v>120</v>
      </c>
      <c r="AG317" s="10">
        <v>33</v>
      </c>
      <c r="AH317" s="10">
        <v>38</v>
      </c>
      <c r="AI317" s="9">
        <v>0.9</v>
      </c>
      <c r="AJ317" s="9">
        <v>0.9</v>
      </c>
      <c r="AK317" s="9">
        <f t="shared" si="259"/>
        <v>0</v>
      </c>
      <c r="AL317" s="10">
        <v>4.4000000000000004</v>
      </c>
      <c r="AM317" s="10">
        <v>4.9000000000000004</v>
      </c>
      <c r="AN317" s="9">
        <v>6.7</v>
      </c>
      <c r="AO317" s="9">
        <v>6.5</v>
      </c>
      <c r="AP317" s="9">
        <v>40</v>
      </c>
      <c r="AQ317" s="9">
        <v>66</v>
      </c>
      <c r="AR317" s="10">
        <v>9.1</v>
      </c>
      <c r="AS317" s="10">
        <v>9.1999999999999993</v>
      </c>
      <c r="AT317" s="10">
        <v>4.7</v>
      </c>
      <c r="AU317" s="10">
        <v>4.4000000000000004</v>
      </c>
      <c r="AV317" s="208">
        <v>82</v>
      </c>
      <c r="AW317" s="208">
        <v>90</v>
      </c>
      <c r="AX317" s="9">
        <v>133</v>
      </c>
      <c r="AY317" s="9">
        <v>134</v>
      </c>
      <c r="AZ317" s="10">
        <v>2.1</v>
      </c>
      <c r="BA317" s="10">
        <v>1.9</v>
      </c>
      <c r="BB317" s="9">
        <v>106</v>
      </c>
      <c r="BC317" s="9">
        <v>104</v>
      </c>
      <c r="BD317" s="23">
        <f t="shared" ref="BD317:BE317" si="321">1.86*(AX317+AT317)+1.15*(AV317/18)+(AG317/6)+14</f>
        <v>280.86088888888889</v>
      </c>
      <c r="BE317" s="23">
        <f t="shared" si="321"/>
        <v>283.50733333333335</v>
      </c>
      <c r="BF317" s="10">
        <v>4.68</v>
      </c>
      <c r="BG317" s="10">
        <v>4.59</v>
      </c>
      <c r="BH317" s="9">
        <v>13.8</v>
      </c>
      <c r="BI317" s="9">
        <v>13.6</v>
      </c>
      <c r="BJ317" s="10">
        <v>42.2</v>
      </c>
      <c r="BK317" s="10">
        <v>42.1</v>
      </c>
      <c r="BL317" s="9">
        <v>90.2</v>
      </c>
      <c r="BM317" s="9">
        <v>92.1</v>
      </c>
      <c r="BN317" s="10">
        <v>29.5</v>
      </c>
      <c r="BO317" s="10">
        <v>29.8</v>
      </c>
      <c r="BP317" s="4">
        <v>32.700000000000003</v>
      </c>
      <c r="BQ317" s="240">
        <v>32.299999999999997</v>
      </c>
      <c r="BR317" s="10">
        <v>390</v>
      </c>
      <c r="BS317" s="241">
        <v>383</v>
      </c>
      <c r="BT317" s="4">
        <v>12.3</v>
      </c>
      <c r="BU317" s="240">
        <v>12.2</v>
      </c>
      <c r="BV317" s="10">
        <v>33.5</v>
      </c>
      <c r="BW317" s="241">
        <v>33.6</v>
      </c>
      <c r="BX317" s="4">
        <v>7.2</v>
      </c>
      <c r="BY317" s="240">
        <v>6.42</v>
      </c>
      <c r="BZ317" s="242">
        <v>58.750000000000007</v>
      </c>
      <c r="CA317" s="242">
        <v>42.8</v>
      </c>
      <c r="CB317" s="168">
        <v>28.055555555555554</v>
      </c>
      <c r="CC317" s="243">
        <v>46.1</v>
      </c>
      <c r="CD317" s="242">
        <v>10.694444444444445</v>
      </c>
      <c r="CE317" s="242">
        <v>7.3</v>
      </c>
      <c r="CF317" s="168">
        <v>2.3611111111111112</v>
      </c>
      <c r="CG317" s="243">
        <v>3.3</v>
      </c>
      <c r="CH317" s="242">
        <v>0.1388888888888889</v>
      </c>
      <c r="CI317" s="242">
        <v>0.5</v>
      </c>
      <c r="CJ317" s="2" t="b">
        <f t="shared" si="261"/>
        <v>0</v>
      </c>
      <c r="CK317" s="24" t="b">
        <f t="shared" si="122"/>
        <v>1</v>
      </c>
      <c r="CL317" s="4">
        <v>73.39</v>
      </c>
      <c r="CM317" s="25">
        <v>85.65</v>
      </c>
      <c r="CN317" s="25">
        <v>177</v>
      </c>
      <c r="CO317" s="4">
        <v>51.46</v>
      </c>
      <c r="CP317" s="25">
        <v>48</v>
      </c>
      <c r="CQ317" s="25">
        <v>52</v>
      </c>
      <c r="CR317" s="26">
        <v>10.92</v>
      </c>
      <c r="CS317" s="62"/>
      <c r="CT317" s="62"/>
      <c r="CU317" s="62"/>
      <c r="CV317" s="62"/>
      <c r="CW317" s="62"/>
      <c r="CX317" s="62"/>
    </row>
    <row r="318" spans="1:106" ht="15.75" customHeight="1">
      <c r="A318" s="143">
        <v>2019</v>
      </c>
      <c r="B318" s="469" t="s">
        <v>452</v>
      </c>
      <c r="C318" s="222">
        <v>3200</v>
      </c>
      <c r="D318" s="9">
        <v>25</v>
      </c>
      <c r="E318" s="9">
        <v>79.900000000000006</v>
      </c>
      <c r="F318" s="9">
        <v>1</v>
      </c>
      <c r="G318" s="34" t="s">
        <v>97</v>
      </c>
      <c r="H318" s="35" t="s">
        <v>110</v>
      </c>
      <c r="I318" s="36" t="s">
        <v>99</v>
      </c>
      <c r="J318" s="18" t="s">
        <v>100</v>
      </c>
      <c r="K318" s="36">
        <v>37.5</v>
      </c>
      <c r="L318" s="18">
        <v>62.5</v>
      </c>
      <c r="M318" s="8">
        <v>1016</v>
      </c>
      <c r="N318" s="8">
        <v>338</v>
      </c>
      <c r="O318" s="9">
        <v>49</v>
      </c>
      <c r="P318" s="9">
        <v>17</v>
      </c>
      <c r="Q318" s="10">
        <v>1.4</v>
      </c>
      <c r="R318" s="10">
        <v>1.3</v>
      </c>
      <c r="S318" s="9">
        <v>396</v>
      </c>
      <c r="T318" s="9">
        <v>298</v>
      </c>
      <c r="U318" s="11">
        <v>63</v>
      </c>
      <c r="V318" s="11">
        <v>37</v>
      </c>
      <c r="W318" s="9">
        <v>4.4000000000000004</v>
      </c>
      <c r="X318" s="9">
        <v>4.2</v>
      </c>
      <c r="Y318" s="11">
        <v>37</v>
      </c>
      <c r="Z318" s="11">
        <v>39</v>
      </c>
      <c r="AA318" s="9">
        <v>32</v>
      </c>
      <c r="AB318" s="9">
        <v>23</v>
      </c>
      <c r="AC318" s="10">
        <v>5.3</v>
      </c>
      <c r="AD318" s="10">
        <v>4</v>
      </c>
      <c r="AE318" s="244">
        <v>121.6</v>
      </c>
      <c r="AF318" s="239">
        <v>126</v>
      </c>
      <c r="AG318" s="10">
        <v>42</v>
      </c>
      <c r="AH318" s="10">
        <v>46</v>
      </c>
      <c r="AI318" s="9">
        <v>0.9</v>
      </c>
      <c r="AJ318" s="9">
        <v>0.8</v>
      </c>
      <c r="AK318" s="9">
        <f t="shared" si="259"/>
        <v>0</v>
      </c>
      <c r="AL318" s="10">
        <v>4.3</v>
      </c>
      <c r="AM318" s="10">
        <v>4.3</v>
      </c>
      <c r="AN318" s="9">
        <v>7</v>
      </c>
      <c r="AO318" s="9">
        <v>6.7</v>
      </c>
      <c r="AP318" s="9">
        <v>40</v>
      </c>
      <c r="AQ318" s="9">
        <v>68</v>
      </c>
      <c r="AR318" s="10">
        <v>9.5</v>
      </c>
      <c r="AS318" s="10">
        <v>9.1999999999999993</v>
      </c>
      <c r="AT318" s="10">
        <v>4.5</v>
      </c>
      <c r="AU318" s="10">
        <v>4.3</v>
      </c>
      <c r="AV318" s="208">
        <v>99</v>
      </c>
      <c r="AW318" s="208">
        <v>100</v>
      </c>
      <c r="AX318" s="9">
        <v>135</v>
      </c>
      <c r="AY318" s="9">
        <v>135</v>
      </c>
      <c r="AZ318" s="10">
        <v>2</v>
      </c>
      <c r="BA318" s="10">
        <v>1.9</v>
      </c>
      <c r="BB318" s="9">
        <v>106</v>
      </c>
      <c r="BC318" s="9">
        <v>100</v>
      </c>
      <c r="BD318" s="23">
        <f t="shared" ref="BD318:BE318" si="322">1.86*(AX318+AT318)+1.15*(AV318/18)+(AG318/6)+14</f>
        <v>286.79500000000002</v>
      </c>
      <c r="BE318" s="23">
        <f t="shared" si="322"/>
        <v>287.15355555555561</v>
      </c>
      <c r="BF318" s="10">
        <v>4.3600000000000003</v>
      </c>
      <c r="BG318" s="10">
        <v>4.17</v>
      </c>
      <c r="BH318" s="9">
        <v>12.7</v>
      </c>
      <c r="BI318" s="9">
        <v>12.3</v>
      </c>
      <c r="BJ318" s="10">
        <v>39.700000000000003</v>
      </c>
      <c r="BK318" s="10">
        <v>39.700000000000003</v>
      </c>
      <c r="BL318" s="9">
        <v>91.1</v>
      </c>
      <c r="BM318" s="9">
        <v>95.2</v>
      </c>
      <c r="BN318" s="10">
        <v>29.1</v>
      </c>
      <c r="BO318" s="10">
        <v>29.1</v>
      </c>
      <c r="BP318" s="245">
        <v>32</v>
      </c>
      <c r="BQ318" s="246">
        <v>30.8</v>
      </c>
      <c r="BR318" s="247">
        <v>295</v>
      </c>
      <c r="BS318" s="248">
        <v>282</v>
      </c>
      <c r="BT318" s="245">
        <v>12.8</v>
      </c>
      <c r="BU318" s="246">
        <v>12.8</v>
      </c>
      <c r="BV318" s="247">
        <v>33.4</v>
      </c>
      <c r="BW318" s="248">
        <v>33.4</v>
      </c>
      <c r="BX318" s="245">
        <v>6.44</v>
      </c>
      <c r="BY318" s="246">
        <v>4.8600000000000003</v>
      </c>
      <c r="BZ318" s="242">
        <v>55.900621118012417</v>
      </c>
      <c r="CA318" s="249">
        <v>37.799999999999997</v>
      </c>
      <c r="CB318" s="168">
        <v>27.329192546583851</v>
      </c>
      <c r="CC318" s="250">
        <v>45.9</v>
      </c>
      <c r="CD318" s="242">
        <v>15.838509316770185</v>
      </c>
      <c r="CE318" s="249">
        <v>13</v>
      </c>
      <c r="CF318" s="168">
        <v>0.77639751552795022</v>
      </c>
      <c r="CG318" s="250">
        <v>3.1</v>
      </c>
      <c r="CH318" s="242">
        <v>0.15527950310559005</v>
      </c>
      <c r="CI318" s="249">
        <v>0.2</v>
      </c>
      <c r="CJ318" s="2" t="b">
        <f t="shared" si="261"/>
        <v>0</v>
      </c>
      <c r="CK318" s="24" t="b">
        <f t="shared" si="122"/>
        <v>1</v>
      </c>
      <c r="CL318" s="4">
        <v>72.78</v>
      </c>
      <c r="CM318" s="25">
        <v>80</v>
      </c>
      <c r="CN318" s="25">
        <v>177.5</v>
      </c>
      <c r="CO318" s="4">
        <v>0</v>
      </c>
      <c r="CP318" s="25">
        <v>42</v>
      </c>
      <c r="CQ318" s="25">
        <v>42</v>
      </c>
      <c r="CR318" s="26">
        <v>7.58</v>
      </c>
      <c r="CS318" s="62"/>
      <c r="CT318" s="62"/>
      <c r="CU318" s="62"/>
      <c r="CV318" s="62"/>
      <c r="CW318" s="62"/>
      <c r="CX318" s="62"/>
    </row>
    <row r="319" spans="1:106" ht="15.75" customHeight="1">
      <c r="A319" s="143">
        <v>2019</v>
      </c>
      <c r="B319" s="469" t="s">
        <v>452</v>
      </c>
      <c r="C319" s="222">
        <v>3202</v>
      </c>
      <c r="D319" s="9">
        <v>26</v>
      </c>
      <c r="E319" s="9">
        <v>86</v>
      </c>
      <c r="F319" s="9">
        <v>1</v>
      </c>
      <c r="G319" s="202" t="s">
        <v>97</v>
      </c>
      <c r="H319" s="35" t="s">
        <v>107</v>
      </c>
      <c r="I319" s="36" t="s">
        <v>99</v>
      </c>
      <c r="J319" s="35" t="s">
        <v>104</v>
      </c>
      <c r="K319" s="19">
        <v>25</v>
      </c>
      <c r="L319" s="35">
        <v>75</v>
      </c>
      <c r="M319" s="8">
        <v>594</v>
      </c>
      <c r="N319" s="8">
        <v>849</v>
      </c>
      <c r="O319" s="9">
        <v>36</v>
      </c>
      <c r="P319" s="9">
        <v>46</v>
      </c>
      <c r="Q319" s="10">
        <v>1.5</v>
      </c>
      <c r="R319" s="10">
        <v>1.3</v>
      </c>
      <c r="S319" s="9">
        <v>296</v>
      </c>
      <c r="T319" s="9">
        <v>463</v>
      </c>
      <c r="U319" s="11">
        <v>52</v>
      </c>
      <c r="V319" s="11">
        <v>63</v>
      </c>
      <c r="W319" s="9">
        <v>4.5</v>
      </c>
      <c r="X319" s="9">
        <v>4</v>
      </c>
      <c r="Y319" s="11">
        <v>30</v>
      </c>
      <c r="Z319" s="11">
        <v>40</v>
      </c>
      <c r="AA319" s="9">
        <v>26</v>
      </c>
      <c r="AB319" s="9">
        <v>29</v>
      </c>
      <c r="AC319" s="10">
        <v>5.4</v>
      </c>
      <c r="AD319" s="10">
        <v>3.6</v>
      </c>
      <c r="AE319" s="244">
        <v>125.2</v>
      </c>
      <c r="AF319" s="239">
        <v>130.30000000000001</v>
      </c>
      <c r="AG319" s="10">
        <v>30</v>
      </c>
      <c r="AH319" s="10">
        <v>39</v>
      </c>
      <c r="AI319" s="9">
        <v>0.8</v>
      </c>
      <c r="AJ319" s="9">
        <v>0.7</v>
      </c>
      <c r="AK319" s="9">
        <f t="shared" si="259"/>
        <v>0</v>
      </c>
      <c r="AL319" s="10">
        <v>4.4000000000000004</v>
      </c>
      <c r="AM319" s="10">
        <v>4</v>
      </c>
      <c r="AN319" s="9">
        <v>7</v>
      </c>
      <c r="AO319" s="9">
        <v>6.4</v>
      </c>
      <c r="AP319" s="9">
        <v>55</v>
      </c>
      <c r="AQ319" s="9">
        <v>69</v>
      </c>
      <c r="AR319" s="10">
        <v>9.3000000000000007</v>
      </c>
      <c r="AS319" s="10">
        <v>8.9</v>
      </c>
      <c r="AT319" s="10">
        <v>4.3</v>
      </c>
      <c r="AU319" s="10">
        <v>4.3</v>
      </c>
      <c r="AV319" s="208">
        <v>95</v>
      </c>
      <c r="AW319" s="208">
        <v>95</v>
      </c>
      <c r="AX319" s="9">
        <v>138</v>
      </c>
      <c r="AY319" s="9">
        <v>136</v>
      </c>
      <c r="AZ319" s="10">
        <v>2.2999999999999998</v>
      </c>
      <c r="BA319" s="10">
        <v>1.9</v>
      </c>
      <c r="BB319" s="9">
        <v>112</v>
      </c>
      <c r="BC319" s="9">
        <v>101</v>
      </c>
      <c r="BD319" s="23">
        <f t="shared" ref="BD319:BE319" si="323">1.86*(AX319+AT319)+1.15*(AV319/18)+(AG319/6)+14</f>
        <v>289.74744444444451</v>
      </c>
      <c r="BE319" s="23">
        <f t="shared" si="323"/>
        <v>287.52744444444448</v>
      </c>
      <c r="BF319" s="10">
        <v>4.1399999999999997</v>
      </c>
      <c r="BG319" s="10">
        <v>3.89</v>
      </c>
      <c r="BH319" s="9">
        <v>12.6</v>
      </c>
      <c r="BI319" s="9">
        <v>12.1</v>
      </c>
      <c r="BJ319" s="10">
        <v>39.5</v>
      </c>
      <c r="BK319" s="10">
        <v>38.6</v>
      </c>
      <c r="BL319" s="9">
        <v>95.4</v>
      </c>
      <c r="BM319" s="9">
        <v>99.2</v>
      </c>
      <c r="BN319" s="10">
        <v>30.4</v>
      </c>
      <c r="BO319" s="10">
        <v>31.1</v>
      </c>
      <c r="BP319" s="245">
        <v>31.9</v>
      </c>
      <c r="BQ319" s="246">
        <v>31.3</v>
      </c>
      <c r="BR319" s="247">
        <v>128</v>
      </c>
      <c r="BS319" s="248">
        <v>110</v>
      </c>
      <c r="BT319" s="245">
        <v>12.7</v>
      </c>
      <c r="BU319" s="246">
        <v>12.8</v>
      </c>
      <c r="BV319" s="247">
        <v>35.6</v>
      </c>
      <c r="BW319" s="248">
        <v>35.299999999999997</v>
      </c>
      <c r="BX319" s="245">
        <v>7.59</v>
      </c>
      <c r="BY319" s="246">
        <v>5.46</v>
      </c>
      <c r="BZ319" s="242">
        <v>60.342555994729906</v>
      </c>
      <c r="CA319" s="249">
        <v>44.8</v>
      </c>
      <c r="CB319" s="168">
        <v>24.901185770750988</v>
      </c>
      <c r="CC319" s="250">
        <v>43.8</v>
      </c>
      <c r="CD319" s="242">
        <v>13.570487483530963</v>
      </c>
      <c r="CE319" s="249">
        <v>9.6999999999999993</v>
      </c>
      <c r="CF319" s="168">
        <v>0.79051383399209485</v>
      </c>
      <c r="CG319" s="250">
        <v>1.3</v>
      </c>
      <c r="CH319" s="242">
        <v>0.39525691699604742</v>
      </c>
      <c r="CI319" s="249">
        <v>0.4</v>
      </c>
      <c r="CJ319" s="2" t="b">
        <f t="shared" si="261"/>
        <v>0</v>
      </c>
      <c r="CK319" s="24" t="b">
        <f t="shared" si="122"/>
        <v>0</v>
      </c>
      <c r="CL319" s="4">
        <v>79.31</v>
      </c>
      <c r="CM319" s="25">
        <v>88.9</v>
      </c>
      <c r="CN319" s="25">
        <v>184.5</v>
      </c>
      <c r="CO319" s="4">
        <v>49.69</v>
      </c>
      <c r="CP319" s="25">
        <v>54</v>
      </c>
      <c r="CQ319" s="25">
        <v>50</v>
      </c>
      <c r="CR319" s="26">
        <v>8.4600000000000009</v>
      </c>
      <c r="CS319" s="62"/>
      <c r="CT319" s="62"/>
      <c r="CU319" s="62"/>
      <c r="CV319" s="62"/>
      <c r="CW319" s="62"/>
      <c r="CX319" s="62"/>
    </row>
    <row r="320" spans="1:106" ht="15.75" customHeight="1">
      <c r="A320" s="143">
        <v>2019</v>
      </c>
      <c r="B320" s="469" t="s">
        <v>452</v>
      </c>
      <c r="C320" s="222">
        <v>3205</v>
      </c>
      <c r="D320" s="9">
        <v>32</v>
      </c>
      <c r="E320" s="9">
        <v>74.900000000000006</v>
      </c>
      <c r="F320" s="9">
        <v>1</v>
      </c>
      <c r="G320" s="34" t="s">
        <v>102</v>
      </c>
      <c r="H320" s="35" t="s">
        <v>112</v>
      </c>
      <c r="I320" s="36" t="s">
        <v>99</v>
      </c>
      <c r="J320" s="35" t="s">
        <v>104</v>
      </c>
      <c r="K320" s="36" t="s">
        <v>112</v>
      </c>
      <c r="L320" s="18" t="s">
        <v>112</v>
      </c>
      <c r="M320" s="8">
        <v>1146</v>
      </c>
      <c r="N320" s="8">
        <v>1058</v>
      </c>
      <c r="O320" s="9">
        <v>63</v>
      </c>
      <c r="P320" s="9">
        <v>56</v>
      </c>
      <c r="Q320" s="10">
        <v>1.4</v>
      </c>
      <c r="R320" s="10">
        <v>1.3</v>
      </c>
      <c r="S320" s="9">
        <v>599</v>
      </c>
      <c r="T320" s="9">
        <v>635</v>
      </c>
      <c r="U320" s="11">
        <v>77</v>
      </c>
      <c r="V320" s="11">
        <v>70</v>
      </c>
      <c r="W320" s="9">
        <v>4.8</v>
      </c>
      <c r="X320" s="9">
        <v>4.0999999999999996</v>
      </c>
      <c r="Y320" s="11">
        <v>42</v>
      </c>
      <c r="Z320" s="11">
        <v>55</v>
      </c>
      <c r="AA320" s="9">
        <v>46</v>
      </c>
      <c r="AB320" s="9">
        <v>32</v>
      </c>
      <c r="AC320" s="10">
        <v>6.8</v>
      </c>
      <c r="AD320" s="10">
        <v>5</v>
      </c>
      <c r="AE320" s="244">
        <v>102.6</v>
      </c>
      <c r="AF320" s="239">
        <v>120.6</v>
      </c>
      <c r="AG320" s="10">
        <v>43</v>
      </c>
      <c r="AH320" s="10">
        <v>48</v>
      </c>
      <c r="AI320" s="9">
        <v>1</v>
      </c>
      <c r="AJ320" s="9">
        <v>0.8</v>
      </c>
      <c r="AK320" s="9">
        <f t="shared" si="259"/>
        <v>0</v>
      </c>
      <c r="AL320" s="10">
        <v>4.8</v>
      </c>
      <c r="AM320" s="10">
        <v>3.8</v>
      </c>
      <c r="AN320" s="9">
        <v>7.4</v>
      </c>
      <c r="AO320" s="9">
        <v>6.1</v>
      </c>
      <c r="AP320" s="9">
        <v>44</v>
      </c>
      <c r="AQ320" s="9">
        <v>56</v>
      </c>
      <c r="AR320" s="10">
        <v>10</v>
      </c>
      <c r="AS320" s="10">
        <v>9</v>
      </c>
      <c r="AT320" s="10">
        <v>4.7</v>
      </c>
      <c r="AU320" s="10">
        <v>4.3</v>
      </c>
      <c r="AV320" s="208">
        <v>107</v>
      </c>
      <c r="AW320" s="208">
        <v>96</v>
      </c>
      <c r="AX320" s="9">
        <v>144</v>
      </c>
      <c r="AY320" s="9">
        <v>135</v>
      </c>
      <c r="AZ320" s="10">
        <v>2.2999999999999998</v>
      </c>
      <c r="BA320" s="10">
        <v>1.9</v>
      </c>
      <c r="BB320" s="9">
        <v>116</v>
      </c>
      <c r="BC320" s="9">
        <v>104</v>
      </c>
      <c r="BD320" s="23">
        <f t="shared" ref="BD320:BE320" si="324">1.86*(AX320+AT320)+1.15*(AV320/18)+(AG320/6)+14</f>
        <v>304.58477777777779</v>
      </c>
      <c r="BE320" s="23">
        <f t="shared" si="324"/>
        <v>287.23133333333334</v>
      </c>
      <c r="BF320" s="10">
        <v>4.1500000000000004</v>
      </c>
      <c r="BG320" s="10">
        <v>3.93</v>
      </c>
      <c r="BH320" s="9">
        <v>12</v>
      </c>
      <c r="BI320" s="9">
        <v>11.5</v>
      </c>
      <c r="BJ320" s="10">
        <v>36.9</v>
      </c>
      <c r="BK320" s="10">
        <v>36.5</v>
      </c>
      <c r="BL320" s="9">
        <v>88.9</v>
      </c>
      <c r="BM320" s="9">
        <v>92.9</v>
      </c>
      <c r="BN320" s="10">
        <v>28.9</v>
      </c>
      <c r="BO320" s="10">
        <v>29.3</v>
      </c>
      <c r="BP320" s="245">
        <v>32.5</v>
      </c>
      <c r="BQ320" s="246">
        <v>31.5</v>
      </c>
      <c r="BR320" s="247">
        <v>250</v>
      </c>
      <c r="BS320" s="248">
        <v>198</v>
      </c>
      <c r="BT320" s="245">
        <v>13.1</v>
      </c>
      <c r="BU320" s="246">
        <v>13.5</v>
      </c>
      <c r="BV320" s="247">
        <v>33.5</v>
      </c>
      <c r="BW320" s="248">
        <v>34.1</v>
      </c>
      <c r="BX320" s="245">
        <v>8.9600000000000009</v>
      </c>
      <c r="BY320" s="246">
        <v>6.11</v>
      </c>
      <c r="BZ320" s="242">
        <v>52.34375</v>
      </c>
      <c r="CA320" s="249">
        <v>43.4</v>
      </c>
      <c r="CB320" s="168">
        <v>30.803571428571427</v>
      </c>
      <c r="CC320" s="250">
        <v>42.2</v>
      </c>
      <c r="CD320" s="242">
        <v>13.281249999999998</v>
      </c>
      <c r="CE320" s="249">
        <v>8.6999999999999993</v>
      </c>
      <c r="CF320" s="168">
        <v>2.6785714285714284</v>
      </c>
      <c r="CG320" s="250">
        <v>4.7</v>
      </c>
      <c r="CH320" s="242">
        <v>0.89285714285714279</v>
      </c>
      <c r="CI320" s="249">
        <v>1</v>
      </c>
      <c r="CJ320" s="2" t="b">
        <f t="shared" si="261"/>
        <v>0</v>
      </c>
      <c r="CK320" s="24" t="b">
        <f t="shared" si="122"/>
        <v>1</v>
      </c>
      <c r="CL320" s="4">
        <v>69.7</v>
      </c>
      <c r="CM320" s="25">
        <v>79.5</v>
      </c>
      <c r="CN320" s="25">
        <v>176.5</v>
      </c>
      <c r="CO320" s="4">
        <v>52.51</v>
      </c>
      <c r="CP320" s="25">
        <v>48</v>
      </c>
      <c r="CQ320" s="25">
        <v>52</v>
      </c>
      <c r="CR320" s="26">
        <v>11.47</v>
      </c>
      <c r="CS320" s="62"/>
      <c r="CT320" s="62"/>
      <c r="CU320" s="62"/>
      <c r="CV320" s="62"/>
      <c r="CW320" s="62"/>
      <c r="CX320" s="62"/>
    </row>
    <row r="321" spans="1:106" ht="15.75" customHeight="1">
      <c r="A321" s="143">
        <v>2019</v>
      </c>
      <c r="B321" s="469" t="s">
        <v>452</v>
      </c>
      <c r="C321" s="222">
        <v>3214</v>
      </c>
      <c r="D321" s="9">
        <v>32</v>
      </c>
      <c r="E321" s="9">
        <v>81</v>
      </c>
      <c r="F321" s="9">
        <v>1</v>
      </c>
      <c r="G321" s="202" t="s">
        <v>106</v>
      </c>
      <c r="H321" s="35" t="s">
        <v>107</v>
      </c>
      <c r="I321" s="36" t="s">
        <v>103</v>
      </c>
      <c r="J321" s="35" t="s">
        <v>108</v>
      </c>
      <c r="K321" s="36">
        <v>25</v>
      </c>
      <c r="L321" s="35">
        <v>75</v>
      </c>
      <c r="M321" s="8">
        <v>376</v>
      </c>
      <c r="N321" s="8">
        <v>1953</v>
      </c>
      <c r="O321" s="9">
        <v>24</v>
      </c>
      <c r="P321" s="9">
        <v>71</v>
      </c>
      <c r="Q321" s="10">
        <v>1.5</v>
      </c>
      <c r="R321" s="10">
        <v>1.7</v>
      </c>
      <c r="S321" s="9">
        <v>352</v>
      </c>
      <c r="T321" s="9">
        <v>811</v>
      </c>
      <c r="U321" s="11">
        <v>43</v>
      </c>
      <c r="V321" s="11">
        <v>97</v>
      </c>
      <c r="W321" s="9">
        <v>4.5999999999999996</v>
      </c>
      <c r="X321" s="9">
        <v>3.7</v>
      </c>
      <c r="Y321" s="11">
        <v>25</v>
      </c>
      <c r="Z321" s="11">
        <v>50</v>
      </c>
      <c r="AA321" s="9">
        <v>30</v>
      </c>
      <c r="AB321" s="9">
        <v>23</v>
      </c>
      <c r="AC321" s="10">
        <v>6.1</v>
      </c>
      <c r="AD321" s="10">
        <v>4.5</v>
      </c>
      <c r="AE321" s="244">
        <v>116.4</v>
      </c>
      <c r="AF321" s="239">
        <v>125.6</v>
      </c>
      <c r="AG321" s="10">
        <v>40</v>
      </c>
      <c r="AH321" s="10">
        <v>36</v>
      </c>
      <c r="AI321" s="9">
        <v>0.9</v>
      </c>
      <c r="AJ321" s="9">
        <v>0.7</v>
      </c>
      <c r="AK321" s="9">
        <f t="shared" si="259"/>
        <v>0</v>
      </c>
      <c r="AL321" s="10">
        <v>4.5999999999999996</v>
      </c>
      <c r="AM321" s="10">
        <v>4.3</v>
      </c>
      <c r="AN321" s="9">
        <v>7.2</v>
      </c>
      <c r="AO321" s="9">
        <v>5.9</v>
      </c>
      <c r="AP321" s="9">
        <v>46</v>
      </c>
      <c r="AQ321" s="9">
        <v>43</v>
      </c>
      <c r="AR321" s="10">
        <v>9.6</v>
      </c>
      <c r="AS321" s="10">
        <v>8.4</v>
      </c>
      <c r="AT321" s="10">
        <v>4.5999999999999996</v>
      </c>
      <c r="AU321" s="10">
        <v>4.2</v>
      </c>
      <c r="AV321" s="208">
        <v>108</v>
      </c>
      <c r="AW321" s="208">
        <v>101</v>
      </c>
      <c r="AX321" s="9">
        <v>140</v>
      </c>
      <c r="AY321" s="9">
        <v>135</v>
      </c>
      <c r="AZ321" s="10">
        <v>2.1</v>
      </c>
      <c r="BA321" s="10">
        <v>1.6</v>
      </c>
      <c r="BB321" s="9">
        <v>112</v>
      </c>
      <c r="BC321" s="9">
        <v>103</v>
      </c>
      <c r="BD321" s="23">
        <f t="shared" ref="BD321:BE321" si="325">1.86*(AX321+AT321)+1.15*(AV321/18)+(AG321/6)+14</f>
        <v>296.52266666666668</v>
      </c>
      <c r="BE321" s="23">
        <f t="shared" si="325"/>
        <v>285.36477777777776</v>
      </c>
      <c r="BF321" s="10">
        <v>4.45</v>
      </c>
      <c r="BG321" s="10">
        <v>3.78</v>
      </c>
      <c r="BH321" s="9">
        <v>12.6</v>
      </c>
      <c r="BI321" s="9">
        <v>10.6</v>
      </c>
      <c r="BJ321" s="10">
        <v>38.700000000000003</v>
      </c>
      <c r="BK321" s="10">
        <v>34.5</v>
      </c>
      <c r="BL321" s="9">
        <v>87</v>
      </c>
      <c r="BM321" s="9">
        <v>91.3</v>
      </c>
      <c r="BN321" s="10">
        <v>28.3</v>
      </c>
      <c r="BO321" s="10">
        <v>28</v>
      </c>
      <c r="BP321" s="245">
        <v>32.6</v>
      </c>
      <c r="BQ321" s="246">
        <v>30.9</v>
      </c>
      <c r="BR321" s="247">
        <v>252</v>
      </c>
      <c r="BS321" s="248">
        <v>209</v>
      </c>
      <c r="BT321" s="245">
        <v>12.4</v>
      </c>
      <c r="BU321" s="246">
        <v>12.6</v>
      </c>
      <c r="BV321" s="247">
        <v>32.9</v>
      </c>
      <c r="BW321" s="248">
        <v>32.299999999999997</v>
      </c>
      <c r="BX321" s="245">
        <v>9.51</v>
      </c>
      <c r="BY321" s="246">
        <v>5.92</v>
      </c>
      <c r="BZ321" s="242">
        <v>65.099999999999994</v>
      </c>
      <c r="CA321" s="249">
        <v>52.6</v>
      </c>
      <c r="CB321" s="168">
        <v>25</v>
      </c>
      <c r="CC321" s="250">
        <v>33.1</v>
      </c>
      <c r="CD321" s="242">
        <v>9.1</v>
      </c>
      <c r="CE321" s="249">
        <v>11.5</v>
      </c>
      <c r="CF321" s="168">
        <v>0</v>
      </c>
      <c r="CG321" s="250">
        <v>2.5</v>
      </c>
      <c r="CH321" s="242">
        <v>0</v>
      </c>
      <c r="CI321" s="249">
        <v>0.3</v>
      </c>
      <c r="CJ321" s="2" t="b">
        <f t="shared" si="261"/>
        <v>0</v>
      </c>
      <c r="CK321" s="24" t="b">
        <f t="shared" si="122"/>
        <v>1</v>
      </c>
      <c r="CL321" s="4">
        <v>71.819999999999993</v>
      </c>
      <c r="CM321" s="25">
        <v>80.25</v>
      </c>
      <c r="CN321" s="25">
        <v>178</v>
      </c>
      <c r="CO321" s="4">
        <v>51.39</v>
      </c>
      <c r="CP321" s="25">
        <v>48</v>
      </c>
      <c r="CQ321" s="25">
        <v>47</v>
      </c>
      <c r="CR321" s="26">
        <v>12.24</v>
      </c>
      <c r="CS321" s="62"/>
      <c r="CT321" s="62"/>
      <c r="CU321" s="62"/>
      <c r="CV321" s="62"/>
      <c r="CW321" s="62"/>
      <c r="CX321" s="62"/>
    </row>
    <row r="322" spans="1:106" ht="15.75" customHeight="1">
      <c r="A322" s="143">
        <v>2019</v>
      </c>
      <c r="B322" s="469" t="s">
        <v>452</v>
      </c>
      <c r="C322" s="222">
        <v>3215</v>
      </c>
      <c r="D322" s="9">
        <v>33</v>
      </c>
      <c r="E322" s="9">
        <v>75.099999999999994</v>
      </c>
      <c r="F322" s="9">
        <v>1</v>
      </c>
      <c r="G322" s="230" t="s">
        <v>97</v>
      </c>
      <c r="H322" s="18" t="s">
        <v>107</v>
      </c>
      <c r="I322" s="19" t="s">
        <v>99</v>
      </c>
      <c r="J322" s="35" t="s">
        <v>104</v>
      </c>
      <c r="K322" s="19">
        <v>25</v>
      </c>
      <c r="L322" s="18">
        <v>75</v>
      </c>
      <c r="M322" s="8">
        <v>1023</v>
      </c>
      <c r="N322" s="8">
        <v>585</v>
      </c>
      <c r="O322" s="9">
        <v>67</v>
      </c>
      <c r="P322" s="9">
        <v>38</v>
      </c>
      <c r="Q322" s="10">
        <v>2</v>
      </c>
      <c r="R322" s="10">
        <v>1.2</v>
      </c>
      <c r="S322" s="9">
        <v>695</v>
      </c>
      <c r="T322" s="9">
        <v>683</v>
      </c>
      <c r="U322" s="11">
        <v>89</v>
      </c>
      <c r="V322" s="11">
        <v>65</v>
      </c>
      <c r="W322" s="9">
        <v>5.5</v>
      </c>
      <c r="X322" s="9">
        <v>4.2</v>
      </c>
      <c r="Y322" s="11">
        <v>50</v>
      </c>
      <c r="Z322" s="11">
        <v>52</v>
      </c>
      <c r="AA322" s="9">
        <v>25</v>
      </c>
      <c r="AB322" s="9">
        <v>21</v>
      </c>
      <c r="AC322" s="10">
        <v>5.3</v>
      </c>
      <c r="AD322" s="10">
        <v>3.4</v>
      </c>
      <c r="AE322" s="244">
        <v>81.900000000000006</v>
      </c>
      <c r="AF322" s="239">
        <v>115.7</v>
      </c>
      <c r="AG322" s="10">
        <v>56</v>
      </c>
      <c r="AH322" s="10">
        <v>46</v>
      </c>
      <c r="AI322" s="9">
        <v>1.2</v>
      </c>
      <c r="AJ322" s="9">
        <v>0.9</v>
      </c>
      <c r="AK322" s="9">
        <f t="shared" si="259"/>
        <v>0</v>
      </c>
      <c r="AL322" s="10">
        <v>5</v>
      </c>
      <c r="AM322" s="10">
        <v>3.7</v>
      </c>
      <c r="AN322" s="9">
        <v>8.9</v>
      </c>
      <c r="AO322" s="9">
        <v>6.8</v>
      </c>
      <c r="AP322" s="9">
        <v>79</v>
      </c>
      <c r="AQ322" s="9">
        <v>85</v>
      </c>
      <c r="AR322" s="10">
        <v>11.1</v>
      </c>
      <c r="AS322" s="10">
        <v>8.9</v>
      </c>
      <c r="AT322" s="10">
        <v>5</v>
      </c>
      <c r="AU322" s="10">
        <v>4</v>
      </c>
      <c r="AV322" s="208">
        <v>112</v>
      </c>
      <c r="AW322" s="208">
        <v>98</v>
      </c>
      <c r="AX322" s="9">
        <v>159</v>
      </c>
      <c r="AY322" s="9">
        <v>134</v>
      </c>
      <c r="AZ322" s="10">
        <v>2.5</v>
      </c>
      <c r="BA322" s="10">
        <v>1.9</v>
      </c>
      <c r="BB322" s="9">
        <v>132</v>
      </c>
      <c r="BC322" s="9">
        <v>102</v>
      </c>
      <c r="BD322" s="23">
        <f t="shared" ref="BD322:BE322" si="326">1.86*(AX322+AT322)+1.15*(AV322/18)+(AG322/6)+14</f>
        <v>335.5288888888889</v>
      </c>
      <c r="BE322" s="23">
        <f t="shared" si="326"/>
        <v>284.60777777777781</v>
      </c>
      <c r="BF322" s="10">
        <v>4.3600000000000003</v>
      </c>
      <c r="BG322" s="10">
        <v>4.1100000000000003</v>
      </c>
      <c r="BH322" s="9">
        <v>12.5</v>
      </c>
      <c r="BI322" s="9">
        <v>12</v>
      </c>
      <c r="BJ322" s="10">
        <v>38.6</v>
      </c>
      <c r="BK322" s="10">
        <v>38.6</v>
      </c>
      <c r="BL322" s="9">
        <v>88.5</v>
      </c>
      <c r="BM322" s="9">
        <v>93.9</v>
      </c>
      <c r="BN322" s="10">
        <v>28.7</v>
      </c>
      <c r="BO322" s="10">
        <v>29.2</v>
      </c>
      <c r="BP322" s="245">
        <v>32.4</v>
      </c>
      <c r="BQ322" s="246">
        <v>30.5</v>
      </c>
      <c r="BR322" s="247">
        <v>250</v>
      </c>
      <c r="BS322" s="248">
        <v>289</v>
      </c>
      <c r="BT322" s="245">
        <v>13</v>
      </c>
      <c r="BU322" s="246">
        <v>13.5</v>
      </c>
      <c r="BV322" s="247">
        <v>33.299999999999997</v>
      </c>
      <c r="BW322" s="248">
        <v>34.200000000000003</v>
      </c>
      <c r="BX322" s="245">
        <v>6.79</v>
      </c>
      <c r="BY322" s="246">
        <v>6.56</v>
      </c>
      <c r="BZ322" s="242">
        <v>55.37555228276878</v>
      </c>
      <c r="CA322" s="249">
        <v>55.6</v>
      </c>
      <c r="CB322" s="168">
        <v>27.39322533136966</v>
      </c>
      <c r="CC322" s="250">
        <v>32.299999999999997</v>
      </c>
      <c r="CD322" s="242">
        <v>13.991163475699558</v>
      </c>
      <c r="CE322" s="249">
        <v>8.1999999999999993</v>
      </c>
      <c r="CF322" s="168">
        <v>2.9455081001472756</v>
      </c>
      <c r="CG322" s="250">
        <v>3.4</v>
      </c>
      <c r="CH322" s="242">
        <v>0.29455081001472755</v>
      </c>
      <c r="CI322" s="249">
        <v>0.5</v>
      </c>
      <c r="CJ322" s="2" t="b">
        <f t="shared" si="261"/>
        <v>0</v>
      </c>
      <c r="CK322" s="24" t="b">
        <f t="shared" si="122"/>
        <v>1</v>
      </c>
      <c r="CL322" s="4">
        <v>65.38</v>
      </c>
      <c r="CM322" s="25">
        <v>74.599999999999994</v>
      </c>
      <c r="CN322" s="25">
        <v>178.5</v>
      </c>
      <c r="CO322" s="4">
        <v>50</v>
      </c>
      <c r="CP322" s="25">
        <v>62</v>
      </c>
      <c r="CQ322" s="25">
        <v>58</v>
      </c>
      <c r="CR322" s="26">
        <v>11.21</v>
      </c>
      <c r="CS322" s="62"/>
      <c r="CT322" s="62"/>
      <c r="CU322" s="62"/>
      <c r="CV322" s="62"/>
      <c r="CW322" s="62"/>
      <c r="CX322" s="62"/>
    </row>
    <row r="323" spans="1:106" ht="15.75" customHeight="1">
      <c r="A323" s="143">
        <v>2019</v>
      </c>
      <c r="B323" s="469" t="s">
        <v>452</v>
      </c>
      <c r="C323" s="222">
        <v>3216</v>
      </c>
      <c r="D323" s="9">
        <v>32</v>
      </c>
      <c r="E323" s="9">
        <v>72.3</v>
      </c>
      <c r="F323" s="9">
        <v>1</v>
      </c>
      <c r="G323" s="202" t="s">
        <v>102</v>
      </c>
      <c r="H323" s="35" t="s">
        <v>107</v>
      </c>
      <c r="I323" s="36" t="s">
        <v>99</v>
      </c>
      <c r="J323" s="35" t="s">
        <v>104</v>
      </c>
      <c r="K323" s="19">
        <v>50</v>
      </c>
      <c r="L323" s="35">
        <v>50</v>
      </c>
      <c r="M323" s="8">
        <v>1106</v>
      </c>
      <c r="N323" s="8">
        <v>1216</v>
      </c>
      <c r="O323" s="9">
        <v>58</v>
      </c>
      <c r="P323" s="9">
        <v>63</v>
      </c>
      <c r="Q323" s="10">
        <v>1.4</v>
      </c>
      <c r="R323" s="10">
        <v>1.7</v>
      </c>
      <c r="S323" s="9">
        <v>501</v>
      </c>
      <c r="T323" s="9">
        <v>548</v>
      </c>
      <c r="U323" s="11">
        <v>68</v>
      </c>
      <c r="V323" s="11">
        <v>70</v>
      </c>
      <c r="W323" s="9">
        <v>4.4000000000000004</v>
      </c>
      <c r="X323" s="9">
        <v>4.2</v>
      </c>
      <c r="Y323" s="11">
        <v>43</v>
      </c>
      <c r="Z323" s="11">
        <v>51</v>
      </c>
      <c r="AA323" s="9">
        <v>34</v>
      </c>
      <c r="AB323" s="9">
        <v>28</v>
      </c>
      <c r="AC323" s="10">
        <v>6</v>
      </c>
      <c r="AD323" s="10">
        <v>4.9000000000000004</v>
      </c>
      <c r="AE323" s="244">
        <v>116.4</v>
      </c>
      <c r="AF323" s="239">
        <v>125.6</v>
      </c>
      <c r="AG323" s="10">
        <v>42</v>
      </c>
      <c r="AH323" s="10">
        <v>40</v>
      </c>
      <c r="AI323" s="9">
        <v>0.9</v>
      </c>
      <c r="AJ323" s="9">
        <v>0.7</v>
      </c>
      <c r="AK323" s="9">
        <f t="shared" si="259"/>
        <v>0</v>
      </c>
      <c r="AL323" s="10">
        <v>3.7</v>
      </c>
      <c r="AM323" s="10">
        <v>3.6</v>
      </c>
      <c r="AN323" s="9">
        <v>6.9</v>
      </c>
      <c r="AO323" s="9">
        <v>6.6</v>
      </c>
      <c r="AP323" s="9">
        <v>65</v>
      </c>
      <c r="AQ323" s="9">
        <v>75</v>
      </c>
      <c r="AR323" s="10">
        <v>9.4</v>
      </c>
      <c r="AS323" s="10">
        <v>9.1999999999999993</v>
      </c>
      <c r="AT323" s="10">
        <v>4.2</v>
      </c>
      <c r="AU323" s="10">
        <v>4.2</v>
      </c>
      <c r="AV323" s="208">
        <v>101</v>
      </c>
      <c r="AW323" s="208">
        <v>92</v>
      </c>
      <c r="AX323" s="9">
        <v>140</v>
      </c>
      <c r="AY323" s="9">
        <v>136</v>
      </c>
      <c r="AZ323" s="10">
        <v>2.4</v>
      </c>
      <c r="BA323" s="10">
        <v>2.1</v>
      </c>
      <c r="BB323" s="9">
        <v>113</v>
      </c>
      <c r="BC323" s="9">
        <v>103</v>
      </c>
      <c r="BD323" s="23">
        <f t="shared" ref="BD323:BE323" si="327">1.86*(AX323+AT323)+1.15*(AV323/18)+(AG323/6)+14</f>
        <v>295.66477777777777</v>
      </c>
      <c r="BE323" s="23">
        <f t="shared" si="327"/>
        <v>287.31644444444447</v>
      </c>
      <c r="BF323" s="10">
        <v>4.46</v>
      </c>
      <c r="BG323" s="10">
        <v>4.66</v>
      </c>
      <c r="BH323" s="9">
        <v>13.6</v>
      </c>
      <c r="BI323" s="9">
        <v>14.4</v>
      </c>
      <c r="BJ323" s="10">
        <v>42.7</v>
      </c>
      <c r="BK323" s="10">
        <v>46.4</v>
      </c>
      <c r="BL323" s="9">
        <v>95.7</v>
      </c>
      <c r="BM323" s="9">
        <v>99.6</v>
      </c>
      <c r="BN323" s="10">
        <v>30.5</v>
      </c>
      <c r="BO323" s="10">
        <v>30.9</v>
      </c>
      <c r="BP323" s="245">
        <v>31.9</v>
      </c>
      <c r="BQ323" s="246">
        <v>31</v>
      </c>
      <c r="BR323" s="247">
        <v>202</v>
      </c>
      <c r="BS323" s="248">
        <v>202</v>
      </c>
      <c r="BT323" s="245">
        <v>12.1</v>
      </c>
      <c r="BU323" s="246">
        <v>12.5</v>
      </c>
      <c r="BV323" s="247">
        <v>35.700000000000003</v>
      </c>
      <c r="BW323" s="248">
        <v>34.9</v>
      </c>
      <c r="BX323" s="245">
        <v>8.17</v>
      </c>
      <c r="BY323" s="246">
        <v>5.7</v>
      </c>
      <c r="BZ323" s="242">
        <v>72.215422276621794</v>
      </c>
      <c r="CA323" s="249">
        <v>50.5</v>
      </c>
      <c r="CB323" s="168">
        <v>17.625458996328028</v>
      </c>
      <c r="CC323" s="250">
        <v>35.1</v>
      </c>
      <c r="CD323" s="242">
        <v>7.466340269277846</v>
      </c>
      <c r="CE323" s="249">
        <v>8.4</v>
      </c>
      <c r="CF323" s="168">
        <v>2.4479804161566707</v>
      </c>
      <c r="CG323" s="250">
        <v>5.0999999999999996</v>
      </c>
      <c r="CH323" s="242">
        <v>0.24479804161566707</v>
      </c>
      <c r="CI323" s="249">
        <v>0.9</v>
      </c>
      <c r="CJ323" s="2" t="b">
        <f t="shared" si="261"/>
        <v>0</v>
      </c>
      <c r="CK323" s="24" t="b">
        <f t="shared" si="122"/>
        <v>1</v>
      </c>
      <c r="CL323" s="4">
        <v>65.39</v>
      </c>
      <c r="CM323" s="25">
        <v>70.75</v>
      </c>
      <c r="CN323" s="25">
        <v>181.5</v>
      </c>
      <c r="CO323" s="4">
        <v>54.55</v>
      </c>
      <c r="CP323" s="25">
        <v>50</v>
      </c>
      <c r="CQ323" s="25">
        <v>42</v>
      </c>
      <c r="CR323" s="26">
        <v>7.58</v>
      </c>
      <c r="CS323" s="62"/>
      <c r="CT323" s="62"/>
      <c r="CU323" s="62"/>
      <c r="CV323" s="62"/>
      <c r="CW323" s="62"/>
      <c r="CX323" s="62"/>
    </row>
    <row r="324" spans="1:106" ht="15.75" customHeight="1">
      <c r="A324" s="143">
        <v>2019</v>
      </c>
      <c r="B324" s="469" t="s">
        <v>452</v>
      </c>
      <c r="C324" s="222">
        <v>3222</v>
      </c>
      <c r="D324" s="9">
        <v>28</v>
      </c>
      <c r="E324" s="9">
        <v>62</v>
      </c>
      <c r="F324" s="9">
        <v>1</v>
      </c>
      <c r="G324" s="34" t="s">
        <v>102</v>
      </c>
      <c r="H324" s="35" t="s">
        <v>98</v>
      </c>
      <c r="I324" s="36" t="s">
        <v>99</v>
      </c>
      <c r="J324" s="35" t="s">
        <v>100</v>
      </c>
      <c r="K324" s="19">
        <v>50</v>
      </c>
      <c r="L324" s="35">
        <v>50</v>
      </c>
      <c r="M324" s="8">
        <v>465</v>
      </c>
      <c r="N324" s="8">
        <v>660</v>
      </c>
      <c r="O324" s="9">
        <v>36</v>
      </c>
      <c r="P324" s="9">
        <v>38</v>
      </c>
      <c r="Q324" s="10">
        <v>2.1</v>
      </c>
      <c r="R324" s="10">
        <v>1.5</v>
      </c>
      <c r="S324" s="9">
        <v>412</v>
      </c>
      <c r="T324" s="9">
        <v>375</v>
      </c>
      <c r="U324" s="11">
        <v>52</v>
      </c>
      <c r="V324" s="11">
        <v>60</v>
      </c>
      <c r="W324" s="9">
        <v>5.5</v>
      </c>
      <c r="X324" s="9">
        <v>4.5999999999999996</v>
      </c>
      <c r="Y324" s="11">
        <v>33</v>
      </c>
      <c r="Z324" s="11">
        <v>38</v>
      </c>
      <c r="AA324" s="9">
        <v>24</v>
      </c>
      <c r="AB324" s="9">
        <v>16</v>
      </c>
      <c r="AC324" s="10">
        <v>5.7</v>
      </c>
      <c r="AD324" s="10">
        <v>3.5</v>
      </c>
      <c r="AE324" s="244">
        <v>105.1</v>
      </c>
      <c r="AF324" s="239">
        <v>123.6</v>
      </c>
      <c r="AG324" s="10">
        <v>44</v>
      </c>
      <c r="AH324" s="10">
        <v>42</v>
      </c>
      <c r="AI324" s="9">
        <v>1</v>
      </c>
      <c r="AJ324" s="9">
        <v>0.8</v>
      </c>
      <c r="AK324" s="9">
        <f t="shared" si="259"/>
        <v>0</v>
      </c>
      <c r="AL324" s="10">
        <v>4.8</v>
      </c>
      <c r="AM324" s="10">
        <v>3.8</v>
      </c>
      <c r="AN324" s="9">
        <v>8.3000000000000007</v>
      </c>
      <c r="AO324" s="9">
        <v>6.9</v>
      </c>
      <c r="AP324" s="9">
        <v>65</v>
      </c>
      <c r="AQ324" s="9">
        <v>58</v>
      </c>
      <c r="AR324" s="10">
        <v>10.4</v>
      </c>
      <c r="AS324" s="10">
        <v>9.1999999999999993</v>
      </c>
      <c r="AT324" s="10">
        <v>4.5</v>
      </c>
      <c r="AU324" s="10">
        <v>4</v>
      </c>
      <c r="AV324" s="208">
        <v>111</v>
      </c>
      <c r="AW324" s="208">
        <v>95</v>
      </c>
      <c r="AX324" s="9">
        <v>145</v>
      </c>
      <c r="AY324" s="9">
        <v>134</v>
      </c>
      <c r="AZ324" s="10">
        <v>2.2999999999999998</v>
      </c>
      <c r="BA324" s="10">
        <v>2</v>
      </c>
      <c r="BB324" s="9">
        <v>115</v>
      </c>
      <c r="BC324" s="9">
        <v>100</v>
      </c>
      <c r="BD324" s="23">
        <f t="shared" ref="BD324:BE324" si="328">1.86*(AX324+AT324)+1.15*(AV324/18)+(AG324/6)+14</f>
        <v>306.49499999999995</v>
      </c>
      <c r="BE324" s="23">
        <f t="shared" si="328"/>
        <v>283.74944444444446</v>
      </c>
      <c r="BF324" s="10">
        <v>4.6900000000000004</v>
      </c>
      <c r="BG324" s="10">
        <v>4.46</v>
      </c>
      <c r="BH324" s="9">
        <v>135</v>
      </c>
      <c r="BI324" s="9">
        <v>12.7</v>
      </c>
      <c r="BJ324" s="10">
        <v>41.3</v>
      </c>
      <c r="BK324" s="10">
        <v>41.6</v>
      </c>
      <c r="BL324" s="9">
        <v>88.1</v>
      </c>
      <c r="BM324" s="9">
        <v>93.3</v>
      </c>
      <c r="BN324" s="10">
        <v>28.8</v>
      </c>
      <c r="BO324" s="10">
        <v>28.5</v>
      </c>
      <c r="BP324" s="245">
        <v>32.700000000000003</v>
      </c>
      <c r="BQ324" s="246">
        <v>30.8</v>
      </c>
      <c r="BR324" s="247">
        <v>304</v>
      </c>
      <c r="BS324" s="248">
        <v>279</v>
      </c>
      <c r="BT324" s="245">
        <v>12.7</v>
      </c>
      <c r="BU324" s="246">
        <v>12.5</v>
      </c>
      <c r="BV324" s="247">
        <v>34.200000000000003</v>
      </c>
      <c r="BW324" s="248">
        <v>32.5</v>
      </c>
      <c r="BX324" s="245">
        <v>6.74</v>
      </c>
      <c r="BY324" s="246">
        <v>5.52</v>
      </c>
      <c r="BZ324" s="242">
        <v>62.166172106824931</v>
      </c>
      <c r="CA324" s="249">
        <v>61.1</v>
      </c>
      <c r="CB324" s="168">
        <v>28.63501483679525</v>
      </c>
      <c r="CC324" s="250">
        <v>28.1</v>
      </c>
      <c r="CD324" s="242">
        <v>8.4569732937685451</v>
      </c>
      <c r="CE324" s="249">
        <v>8.6999999999999993</v>
      </c>
      <c r="CF324" s="168">
        <v>0.59347181008902072</v>
      </c>
      <c r="CG324" s="250">
        <v>1.6</v>
      </c>
      <c r="CH324" s="242">
        <v>0.14836795252225518</v>
      </c>
      <c r="CI324" s="249">
        <v>0.5</v>
      </c>
      <c r="CJ324" s="2" t="b">
        <f t="shared" si="261"/>
        <v>0</v>
      </c>
      <c r="CK324" s="24" t="b">
        <f t="shared" si="122"/>
        <v>0</v>
      </c>
      <c r="CL324" s="4">
        <v>53.7</v>
      </c>
      <c r="CM324" s="25">
        <v>62.35</v>
      </c>
      <c r="CN324" s="25">
        <v>169</v>
      </c>
      <c r="CO324" s="4">
        <v>52.58</v>
      </c>
      <c r="CP324" s="25">
        <v>44</v>
      </c>
      <c r="CQ324" s="25">
        <v>38</v>
      </c>
      <c r="CR324" s="26">
        <v>9.73</v>
      </c>
      <c r="CS324" s="62"/>
      <c r="CT324" s="62"/>
      <c r="CU324" s="62"/>
      <c r="CV324" s="62"/>
      <c r="CW324" s="62"/>
      <c r="CX324" s="62"/>
    </row>
    <row r="325" spans="1:106" ht="15.75" customHeight="1">
      <c r="A325" s="143">
        <v>2019</v>
      </c>
      <c r="B325" s="469" t="s">
        <v>452</v>
      </c>
      <c r="C325" s="237">
        <v>3235</v>
      </c>
      <c r="D325" s="9">
        <v>28</v>
      </c>
      <c r="E325" s="9">
        <v>89</v>
      </c>
      <c r="F325" s="9">
        <v>1</v>
      </c>
      <c r="G325" s="230" t="s">
        <v>97</v>
      </c>
      <c r="H325" s="18" t="s">
        <v>110</v>
      </c>
      <c r="I325" s="19" t="s">
        <v>111</v>
      </c>
      <c r="J325" s="35" t="s">
        <v>104</v>
      </c>
      <c r="K325" s="19">
        <v>62.5</v>
      </c>
      <c r="L325" s="18">
        <v>37.5</v>
      </c>
      <c r="M325" s="8">
        <v>1308</v>
      </c>
      <c r="N325" s="8">
        <v>1224</v>
      </c>
      <c r="O325" s="9">
        <v>84</v>
      </c>
      <c r="P325" s="9">
        <v>66</v>
      </c>
      <c r="Q325" s="10">
        <v>1.5</v>
      </c>
      <c r="R325" s="10">
        <v>1.5</v>
      </c>
      <c r="S325" s="9">
        <v>696</v>
      </c>
      <c r="T325" s="9">
        <v>507</v>
      </c>
      <c r="U325" s="11">
        <v>142</v>
      </c>
      <c r="V325" s="11">
        <v>98</v>
      </c>
      <c r="W325" s="9">
        <v>4.5</v>
      </c>
      <c r="X325" s="9">
        <v>3.8</v>
      </c>
      <c r="Y325" s="11">
        <v>76</v>
      </c>
      <c r="Z325" s="11">
        <v>75</v>
      </c>
      <c r="AA325" s="9">
        <v>20</v>
      </c>
      <c r="AB325" s="9">
        <v>16</v>
      </c>
      <c r="AC325" s="10">
        <v>6.9</v>
      </c>
      <c r="AD325" s="10">
        <v>5.8</v>
      </c>
      <c r="AE325" s="244">
        <v>76.7</v>
      </c>
      <c r="AF325" s="239">
        <v>105.1</v>
      </c>
      <c r="AG325" s="10">
        <v>47</v>
      </c>
      <c r="AH325" s="10">
        <v>43</v>
      </c>
      <c r="AI325" s="9">
        <v>1.3</v>
      </c>
      <c r="AJ325" s="9">
        <v>1</v>
      </c>
      <c r="AK325" s="9">
        <f t="shared" si="259"/>
        <v>0</v>
      </c>
      <c r="AL325" s="10">
        <v>5.0999999999999996</v>
      </c>
      <c r="AM325" s="10">
        <v>4.4000000000000004</v>
      </c>
      <c r="AN325" s="9">
        <v>7.5</v>
      </c>
      <c r="AO325" s="9">
        <v>6.7</v>
      </c>
      <c r="AP325" s="9">
        <v>46</v>
      </c>
      <c r="AQ325" s="9">
        <v>112</v>
      </c>
      <c r="AR325" s="10">
        <v>9.6999999999999993</v>
      </c>
      <c r="AS325" s="10">
        <v>8.6999999999999993</v>
      </c>
      <c r="AT325" s="10">
        <v>4.7</v>
      </c>
      <c r="AU325" s="10">
        <v>4.3</v>
      </c>
      <c r="AV325" s="208">
        <v>111</v>
      </c>
      <c r="AW325" s="208">
        <v>95</v>
      </c>
      <c r="AX325" s="9">
        <v>144</v>
      </c>
      <c r="AY325" s="9">
        <v>134</v>
      </c>
      <c r="AZ325" s="10">
        <v>2.1</v>
      </c>
      <c r="BA325" s="10">
        <v>1.8</v>
      </c>
      <c r="BB325" s="9">
        <v>116</v>
      </c>
      <c r="BC325" s="9">
        <v>101</v>
      </c>
      <c r="BD325" s="23">
        <f t="shared" ref="BD325:BE325" si="329">1.86*(AX325+AT325)+1.15*(AV325/18)+(AG325/6)+14</f>
        <v>305.50699999999995</v>
      </c>
      <c r="BE325" s="23">
        <f t="shared" si="329"/>
        <v>284.4741111111112</v>
      </c>
      <c r="BF325" s="10">
        <v>4.4800000000000004</v>
      </c>
      <c r="BG325" s="10">
        <v>4.59</v>
      </c>
      <c r="BH325" s="9">
        <v>13</v>
      </c>
      <c r="BI325" s="9">
        <v>13.3</v>
      </c>
      <c r="BJ325" s="10">
        <v>38.6</v>
      </c>
      <c r="BK325" s="10">
        <v>41.1</v>
      </c>
      <c r="BL325" s="9">
        <v>86.2</v>
      </c>
      <c r="BM325" s="9">
        <v>89.5</v>
      </c>
      <c r="BN325" s="10">
        <v>29</v>
      </c>
      <c r="BO325" s="10">
        <v>29</v>
      </c>
      <c r="BP325" s="245">
        <v>33.700000000000003</v>
      </c>
      <c r="BQ325" s="246">
        <v>32.299999999999997</v>
      </c>
      <c r="BR325" s="247">
        <v>217</v>
      </c>
      <c r="BS325" s="248">
        <v>219</v>
      </c>
      <c r="BT325" s="245">
        <v>13.1</v>
      </c>
      <c r="BU325" s="246">
        <v>13.1</v>
      </c>
      <c r="BV325" s="247">
        <v>32.6</v>
      </c>
      <c r="BW325" s="248">
        <v>32.9</v>
      </c>
      <c r="BX325" s="245">
        <v>6.08</v>
      </c>
      <c r="BY325" s="246">
        <v>5.67</v>
      </c>
      <c r="BZ325" s="242">
        <v>60.19736842105263</v>
      </c>
      <c r="CA325" s="249">
        <v>49.6</v>
      </c>
      <c r="CB325" s="168">
        <v>27.302631578947366</v>
      </c>
      <c r="CC325" s="250">
        <v>38.6</v>
      </c>
      <c r="CD325" s="242">
        <v>9.2105263157894743</v>
      </c>
      <c r="CE325" s="249">
        <v>7.4</v>
      </c>
      <c r="CF325" s="168">
        <v>2.7960526315789473</v>
      </c>
      <c r="CG325" s="250">
        <v>3.7</v>
      </c>
      <c r="CH325" s="242">
        <v>0.49342105263157893</v>
      </c>
      <c r="CI325" s="249">
        <v>0.7</v>
      </c>
      <c r="CJ325" s="2" t="b">
        <f t="shared" si="261"/>
        <v>0</v>
      </c>
      <c r="CK325" s="24" t="b">
        <f t="shared" si="122"/>
        <v>1</v>
      </c>
      <c r="CL325" s="4">
        <v>74.2</v>
      </c>
      <c r="CM325" s="25">
        <v>83.6</v>
      </c>
      <c r="CN325" s="25">
        <v>175</v>
      </c>
      <c r="CO325" s="4">
        <v>50.56</v>
      </c>
      <c r="CP325" s="25">
        <v>54</v>
      </c>
      <c r="CQ325" s="25">
        <v>42</v>
      </c>
      <c r="CR325" s="26">
        <v>8.43</v>
      </c>
      <c r="CS325" s="62"/>
      <c r="CT325" s="62"/>
      <c r="CU325" s="62"/>
      <c r="CV325" s="62"/>
      <c r="CW325" s="62"/>
      <c r="CX325" s="62"/>
    </row>
    <row r="326" spans="1:106" ht="15.75" customHeight="1">
      <c r="A326" s="143">
        <v>2019</v>
      </c>
      <c r="B326" s="469" t="s">
        <v>453</v>
      </c>
      <c r="C326" s="222">
        <v>3197</v>
      </c>
      <c r="D326" s="9">
        <v>27</v>
      </c>
      <c r="E326" s="9">
        <v>0</v>
      </c>
      <c r="F326" s="9">
        <v>1</v>
      </c>
      <c r="G326" s="17" t="s">
        <v>102</v>
      </c>
      <c r="H326" s="18" t="s">
        <v>107</v>
      </c>
      <c r="I326" s="19" t="s">
        <v>111</v>
      </c>
      <c r="J326" s="18" t="s">
        <v>100</v>
      </c>
      <c r="K326" s="19">
        <v>50</v>
      </c>
      <c r="L326" s="18">
        <v>50</v>
      </c>
      <c r="M326" s="251">
        <v>172</v>
      </c>
      <c r="N326" s="8">
        <v>225</v>
      </c>
      <c r="O326" s="234">
        <v>0</v>
      </c>
      <c r="P326" s="9">
        <v>11</v>
      </c>
      <c r="Q326" s="10">
        <v>0</v>
      </c>
      <c r="R326" s="10">
        <v>2.1</v>
      </c>
      <c r="S326" s="9">
        <v>0</v>
      </c>
      <c r="T326" s="252">
        <v>130</v>
      </c>
      <c r="U326" s="11">
        <v>0</v>
      </c>
      <c r="V326" s="253">
        <v>22</v>
      </c>
      <c r="W326" s="168">
        <v>4.7</v>
      </c>
      <c r="X326" s="9">
        <v>3.4</v>
      </c>
      <c r="Y326" s="11">
        <v>0</v>
      </c>
      <c r="Z326" s="253">
        <v>15</v>
      </c>
      <c r="AA326" s="9">
        <v>0</v>
      </c>
      <c r="AB326" s="9">
        <v>12</v>
      </c>
      <c r="AC326" s="242">
        <v>5.3</v>
      </c>
      <c r="AD326" s="107">
        <v>6.5</v>
      </c>
      <c r="AE326" s="254">
        <v>85</v>
      </c>
      <c r="AF326" s="255">
        <v>120</v>
      </c>
      <c r="AG326" s="256">
        <v>26</v>
      </c>
      <c r="AH326" s="107">
        <v>30</v>
      </c>
      <c r="AI326" s="168">
        <v>1.2</v>
      </c>
      <c r="AJ326" s="9">
        <v>0.9</v>
      </c>
      <c r="AK326" s="9">
        <f t="shared" si="259"/>
        <v>0</v>
      </c>
      <c r="AL326" s="242">
        <v>4.0999999999999996</v>
      </c>
      <c r="AM326" s="107">
        <v>3.7</v>
      </c>
      <c r="AN326" s="9">
        <v>0</v>
      </c>
      <c r="AO326" s="148">
        <v>6</v>
      </c>
      <c r="AP326" s="9">
        <v>0</v>
      </c>
      <c r="AQ326" s="9">
        <v>39</v>
      </c>
      <c r="AR326" s="242">
        <v>9.6</v>
      </c>
      <c r="AS326" s="107">
        <v>8.6</v>
      </c>
      <c r="AT326" s="242">
        <v>4.5</v>
      </c>
      <c r="AU326" s="10">
        <v>4.4000000000000004</v>
      </c>
      <c r="AV326" s="148">
        <v>0</v>
      </c>
      <c r="AW326" s="148">
        <v>74</v>
      </c>
      <c r="AX326" s="9">
        <v>0</v>
      </c>
      <c r="AY326" s="148">
        <v>134</v>
      </c>
      <c r="AZ326" s="10">
        <v>0</v>
      </c>
      <c r="BA326" s="10">
        <v>2</v>
      </c>
      <c r="BB326" s="9">
        <v>0</v>
      </c>
      <c r="BC326" s="9">
        <v>100</v>
      </c>
      <c r="BD326" s="23">
        <f t="shared" ref="BD326:BE326" si="330">1.86*(AX326+AT326)+1.15*(AV326/18)+(AG326/6)+14</f>
        <v>26.703333333333333</v>
      </c>
      <c r="BE326" s="23">
        <f t="shared" si="330"/>
        <v>281.1517777777778</v>
      </c>
      <c r="BF326" s="257">
        <v>5</v>
      </c>
      <c r="BG326" s="257">
        <v>4.57</v>
      </c>
      <c r="BH326" s="168">
        <v>15</v>
      </c>
      <c r="BI326" s="9">
        <v>13.8</v>
      </c>
      <c r="BJ326" s="242">
        <v>44.3</v>
      </c>
      <c r="BK326" s="10">
        <v>40.5</v>
      </c>
      <c r="BL326" s="168">
        <v>88.4</v>
      </c>
      <c r="BM326" s="9">
        <v>88.6</v>
      </c>
      <c r="BN326" s="242">
        <v>29.9</v>
      </c>
      <c r="BO326" s="10">
        <v>30.2</v>
      </c>
      <c r="BP326" s="258">
        <v>33.9</v>
      </c>
      <c r="BQ326" s="259">
        <v>34.1</v>
      </c>
      <c r="BR326" s="107">
        <v>414</v>
      </c>
      <c r="BS326" s="260">
        <v>354</v>
      </c>
      <c r="BT326" s="258">
        <v>12.9</v>
      </c>
      <c r="BU326" s="259">
        <v>12.9</v>
      </c>
      <c r="BV326" s="181">
        <v>0</v>
      </c>
      <c r="BW326" s="181">
        <v>0</v>
      </c>
      <c r="BX326" s="261">
        <v>11.7</v>
      </c>
      <c r="BY326" s="9">
        <v>11.56</v>
      </c>
      <c r="BZ326" s="107">
        <v>71</v>
      </c>
      <c r="CA326" s="241">
        <v>71.900000000000006</v>
      </c>
      <c r="CB326" s="12">
        <v>21</v>
      </c>
      <c r="CC326" s="262">
        <v>17.7</v>
      </c>
      <c r="CD326" s="10">
        <v>8</v>
      </c>
      <c r="CE326" s="241">
        <v>7.2</v>
      </c>
      <c r="CF326" s="12">
        <v>0</v>
      </c>
      <c r="CG326" s="262">
        <v>2.9</v>
      </c>
      <c r="CH326" s="10">
        <v>0</v>
      </c>
      <c r="CI326" s="241">
        <v>0.3</v>
      </c>
      <c r="CJ326" s="2" t="b">
        <f t="shared" si="261"/>
        <v>0</v>
      </c>
      <c r="CK326" s="24" t="b">
        <f t="shared" si="122"/>
        <v>0</v>
      </c>
      <c r="CL326" s="4">
        <v>73.39</v>
      </c>
      <c r="CM326" s="25">
        <v>85.65</v>
      </c>
      <c r="CN326" s="25">
        <v>177</v>
      </c>
      <c r="CO326" s="4">
        <v>51.46</v>
      </c>
      <c r="CP326" s="25">
        <v>48</v>
      </c>
      <c r="CQ326" s="25">
        <v>52</v>
      </c>
      <c r="CR326" s="26">
        <v>10.92</v>
      </c>
      <c r="CS326" s="62"/>
      <c r="CT326" s="62"/>
      <c r="CU326" s="62"/>
      <c r="CV326" s="62"/>
      <c r="CW326" s="62"/>
      <c r="CX326" s="62"/>
    </row>
    <row r="327" spans="1:106" ht="15.75" customHeight="1">
      <c r="A327" s="143">
        <v>2019</v>
      </c>
      <c r="B327" s="469" t="s">
        <v>453</v>
      </c>
      <c r="C327" s="222">
        <v>3200</v>
      </c>
      <c r="D327" s="9">
        <v>28</v>
      </c>
      <c r="E327" s="9">
        <v>0</v>
      </c>
      <c r="F327" s="9">
        <v>1</v>
      </c>
      <c r="G327" s="34" t="s">
        <v>97</v>
      </c>
      <c r="H327" s="35" t="s">
        <v>110</v>
      </c>
      <c r="I327" s="36" t="s">
        <v>99</v>
      </c>
      <c r="J327" s="18" t="s">
        <v>100</v>
      </c>
      <c r="K327" s="36">
        <v>37.5</v>
      </c>
      <c r="L327" s="18">
        <v>62.5</v>
      </c>
      <c r="M327" s="251">
        <v>169</v>
      </c>
      <c r="N327" s="8">
        <v>572</v>
      </c>
      <c r="O327" s="234">
        <v>0</v>
      </c>
      <c r="P327" s="9">
        <v>28</v>
      </c>
      <c r="Q327" s="10">
        <v>0</v>
      </c>
      <c r="R327" s="10">
        <v>1.3</v>
      </c>
      <c r="S327" s="9">
        <v>0</v>
      </c>
      <c r="T327" s="263">
        <v>185</v>
      </c>
      <c r="U327" s="11">
        <v>0</v>
      </c>
      <c r="V327" s="264">
        <v>50</v>
      </c>
      <c r="W327" s="168">
        <v>4.8</v>
      </c>
      <c r="X327" s="9">
        <v>4</v>
      </c>
      <c r="Y327" s="11">
        <v>0</v>
      </c>
      <c r="Z327" s="264">
        <v>20</v>
      </c>
      <c r="AA327" s="9">
        <v>0</v>
      </c>
      <c r="AB327" s="9">
        <v>23</v>
      </c>
      <c r="AC327" s="242">
        <v>4.9000000000000004</v>
      </c>
      <c r="AD327" s="265">
        <v>5.4</v>
      </c>
      <c r="AE327" s="254">
        <v>93.8</v>
      </c>
      <c r="AF327" s="255">
        <v>119.3</v>
      </c>
      <c r="AG327" s="256">
        <v>40</v>
      </c>
      <c r="AH327" s="265">
        <v>38</v>
      </c>
      <c r="AI327" s="168">
        <v>1.1000000000000001</v>
      </c>
      <c r="AJ327" s="9">
        <v>0.9</v>
      </c>
      <c r="AK327" s="9">
        <f t="shared" si="259"/>
        <v>0</v>
      </c>
      <c r="AL327" s="242">
        <v>4.8</v>
      </c>
      <c r="AM327" s="265">
        <v>3.8</v>
      </c>
      <c r="AN327" s="9">
        <v>0</v>
      </c>
      <c r="AO327" s="266">
        <v>6.9</v>
      </c>
      <c r="AP327" s="9">
        <v>0</v>
      </c>
      <c r="AQ327" s="9">
        <v>57</v>
      </c>
      <c r="AR327" s="242">
        <v>8.5</v>
      </c>
      <c r="AS327" s="265">
        <v>9.3000000000000007</v>
      </c>
      <c r="AT327" s="242">
        <v>4.5999999999999996</v>
      </c>
      <c r="AU327" s="10">
        <v>3.8</v>
      </c>
      <c r="AV327" s="148">
        <v>0</v>
      </c>
      <c r="AW327" s="148">
        <v>95</v>
      </c>
      <c r="AX327" s="9">
        <v>0</v>
      </c>
      <c r="AY327" s="266">
        <v>140</v>
      </c>
      <c r="AZ327" s="10">
        <v>0</v>
      </c>
      <c r="BA327" s="10">
        <v>2.1</v>
      </c>
      <c r="BB327" s="9">
        <v>0</v>
      </c>
      <c r="BC327" s="9">
        <v>104</v>
      </c>
      <c r="BD327" s="23">
        <f t="shared" ref="BD327:BE327" si="331">1.86*(AX327+AT327)+1.15*(AV327/18)+(AG327/6)+14</f>
        <v>29.222666666666665</v>
      </c>
      <c r="BE327" s="23">
        <f t="shared" si="331"/>
        <v>293.87077777777779</v>
      </c>
      <c r="BF327" s="257">
        <v>4.7</v>
      </c>
      <c r="BG327" s="257">
        <v>4.8</v>
      </c>
      <c r="BH327" s="168">
        <v>13.9</v>
      </c>
      <c r="BI327" s="9">
        <v>14.3</v>
      </c>
      <c r="BJ327" s="242">
        <v>42.4</v>
      </c>
      <c r="BK327" s="10">
        <v>42.7</v>
      </c>
      <c r="BL327" s="168">
        <v>90.4</v>
      </c>
      <c r="BM327" s="9">
        <v>89</v>
      </c>
      <c r="BN327" s="242">
        <v>29.6</v>
      </c>
      <c r="BO327" s="10">
        <v>29.8</v>
      </c>
      <c r="BP327" s="267">
        <v>32.799999999999997</v>
      </c>
      <c r="BQ327" s="268">
        <v>33.5</v>
      </c>
      <c r="BR327" s="265">
        <v>292</v>
      </c>
      <c r="BS327" s="269">
        <v>272</v>
      </c>
      <c r="BT327" s="267">
        <v>13.5</v>
      </c>
      <c r="BU327" s="268">
        <v>13.2</v>
      </c>
      <c r="BV327" s="181">
        <v>0</v>
      </c>
      <c r="BW327" s="181">
        <v>0</v>
      </c>
      <c r="BX327" s="261">
        <v>6.23</v>
      </c>
      <c r="BY327" s="9">
        <v>13</v>
      </c>
      <c r="BZ327" s="265">
        <v>59</v>
      </c>
      <c r="CA327" s="248">
        <v>79.599999999999994</v>
      </c>
      <c r="CB327" s="270">
        <v>22</v>
      </c>
      <c r="CC327" s="271">
        <v>8.9</v>
      </c>
      <c r="CD327" s="247">
        <v>12</v>
      </c>
      <c r="CE327" s="248">
        <v>8.9</v>
      </c>
      <c r="CF327" s="270">
        <v>6</v>
      </c>
      <c r="CG327" s="271">
        <v>2.2000000000000002</v>
      </c>
      <c r="CH327" s="247">
        <v>1</v>
      </c>
      <c r="CI327" s="248">
        <v>0.4</v>
      </c>
      <c r="CJ327" s="2" t="b">
        <f t="shared" si="261"/>
        <v>0</v>
      </c>
      <c r="CK327" s="24" t="b">
        <f t="shared" si="122"/>
        <v>0</v>
      </c>
      <c r="CL327" s="4">
        <v>72.78</v>
      </c>
      <c r="CM327" s="25">
        <v>80</v>
      </c>
      <c r="CN327" s="25">
        <v>177.5</v>
      </c>
      <c r="CO327" s="4">
        <v>0</v>
      </c>
      <c r="CP327" s="25">
        <v>42</v>
      </c>
      <c r="CQ327" s="25">
        <v>42</v>
      </c>
      <c r="CR327" s="26">
        <v>7.58</v>
      </c>
      <c r="CS327" s="62"/>
      <c r="CT327" s="62"/>
      <c r="CU327" s="62"/>
      <c r="CV327" s="62"/>
      <c r="CW327" s="62"/>
      <c r="CX327" s="62"/>
    </row>
    <row r="328" spans="1:106" ht="15.75" customHeight="1">
      <c r="A328" s="143">
        <v>2019</v>
      </c>
      <c r="B328" s="469" t="s">
        <v>453</v>
      </c>
      <c r="C328" s="222">
        <v>3202</v>
      </c>
      <c r="D328" s="9">
        <v>26</v>
      </c>
      <c r="E328" s="9">
        <v>0</v>
      </c>
      <c r="F328" s="9">
        <v>1</v>
      </c>
      <c r="G328" s="202" t="s">
        <v>97</v>
      </c>
      <c r="H328" s="35" t="s">
        <v>107</v>
      </c>
      <c r="I328" s="36" t="s">
        <v>99</v>
      </c>
      <c r="J328" s="35" t="s">
        <v>104</v>
      </c>
      <c r="K328" s="19">
        <v>25</v>
      </c>
      <c r="L328" s="35">
        <v>75</v>
      </c>
      <c r="M328" s="251">
        <v>166</v>
      </c>
      <c r="N328" s="8">
        <v>187</v>
      </c>
      <c r="O328" s="234">
        <v>0</v>
      </c>
      <c r="P328" s="9">
        <v>9</v>
      </c>
      <c r="Q328" s="10">
        <v>0</v>
      </c>
      <c r="R328" s="10">
        <v>1.7</v>
      </c>
      <c r="S328" s="9">
        <v>0</v>
      </c>
      <c r="T328" s="263">
        <v>183</v>
      </c>
      <c r="U328" s="11">
        <v>0</v>
      </c>
      <c r="V328" s="264">
        <v>26</v>
      </c>
      <c r="W328" s="168">
        <v>4.7</v>
      </c>
      <c r="X328" s="9">
        <v>3.6</v>
      </c>
      <c r="Y328" s="11">
        <v>0</v>
      </c>
      <c r="Z328" s="264">
        <v>17</v>
      </c>
      <c r="AA328" s="9">
        <v>0</v>
      </c>
      <c r="AB328" s="9">
        <v>34</v>
      </c>
      <c r="AC328" s="242">
        <v>3.8</v>
      </c>
      <c r="AD328" s="265">
        <v>4.7</v>
      </c>
      <c r="AE328" s="254">
        <v>120.8</v>
      </c>
      <c r="AF328" s="255">
        <v>125.2</v>
      </c>
      <c r="AG328" s="256">
        <v>35</v>
      </c>
      <c r="AH328" s="265">
        <v>33</v>
      </c>
      <c r="AI328" s="168">
        <v>0.9</v>
      </c>
      <c r="AJ328" s="9">
        <v>0.8</v>
      </c>
      <c r="AK328" s="9">
        <f t="shared" si="259"/>
        <v>0</v>
      </c>
      <c r="AL328" s="242">
        <v>4.5999999999999996</v>
      </c>
      <c r="AM328" s="265">
        <v>3.3</v>
      </c>
      <c r="AN328" s="9">
        <v>0</v>
      </c>
      <c r="AO328" s="266">
        <v>6.4</v>
      </c>
      <c r="AP328" s="9">
        <v>0</v>
      </c>
      <c r="AQ328" s="9">
        <v>60</v>
      </c>
      <c r="AR328" s="242">
        <v>9.6</v>
      </c>
      <c r="AS328" s="265">
        <v>8.5</v>
      </c>
      <c r="AT328" s="242">
        <v>4.3</v>
      </c>
      <c r="AU328" s="10">
        <v>4</v>
      </c>
      <c r="AV328" s="148">
        <v>0</v>
      </c>
      <c r="AW328" s="134">
        <v>93</v>
      </c>
      <c r="AX328" s="9">
        <v>0</v>
      </c>
      <c r="AY328" s="266">
        <v>133</v>
      </c>
      <c r="AZ328" s="10">
        <v>0</v>
      </c>
      <c r="BA328" s="10">
        <v>2.1</v>
      </c>
      <c r="BB328" s="9">
        <v>0</v>
      </c>
      <c r="BC328" s="9">
        <v>107</v>
      </c>
      <c r="BD328" s="23">
        <f t="shared" ref="BD328:BE328" si="332">1.86*(AX328+AT328)+1.15*(AV328/18)+(AG328/6)+14</f>
        <v>27.831333333333333</v>
      </c>
      <c r="BE328" s="23">
        <f t="shared" si="332"/>
        <v>280.26166666666671</v>
      </c>
      <c r="BF328" s="257">
        <v>4.4000000000000004</v>
      </c>
      <c r="BG328" s="257">
        <v>4.3099999999999996</v>
      </c>
      <c r="BH328" s="168">
        <v>13.6</v>
      </c>
      <c r="BI328" s="9">
        <v>3.4</v>
      </c>
      <c r="BJ328" s="242">
        <v>42.1</v>
      </c>
      <c r="BK328" s="10">
        <v>40.6</v>
      </c>
      <c r="BL328" s="168">
        <v>95.5</v>
      </c>
      <c r="BM328" s="9">
        <v>90.2</v>
      </c>
      <c r="BN328" s="242">
        <v>30.8</v>
      </c>
      <c r="BO328" s="10">
        <v>31.1</v>
      </c>
      <c r="BP328" s="267">
        <v>32.299999999999997</v>
      </c>
      <c r="BQ328" s="268">
        <v>33</v>
      </c>
      <c r="BR328" s="265">
        <v>156</v>
      </c>
      <c r="BS328" s="269">
        <v>155</v>
      </c>
      <c r="BT328" s="267">
        <v>13.1</v>
      </c>
      <c r="BU328" s="268">
        <v>12.7</v>
      </c>
      <c r="BV328" s="181">
        <v>0</v>
      </c>
      <c r="BW328" s="181">
        <v>0</v>
      </c>
      <c r="BX328" s="261">
        <v>14.5</v>
      </c>
      <c r="BY328" s="9">
        <v>10.039999999999999</v>
      </c>
      <c r="BZ328" s="265">
        <v>74</v>
      </c>
      <c r="CA328" s="248">
        <v>69.400000000000006</v>
      </c>
      <c r="CB328" s="270">
        <v>14</v>
      </c>
      <c r="CC328" s="271">
        <v>17.100000000000001</v>
      </c>
      <c r="CD328" s="247">
        <v>11</v>
      </c>
      <c r="CE328" s="248">
        <v>10.9</v>
      </c>
      <c r="CF328" s="270">
        <v>1</v>
      </c>
      <c r="CG328" s="271">
        <v>2.1</v>
      </c>
      <c r="CH328" s="247">
        <v>0</v>
      </c>
      <c r="CI328" s="248">
        <v>0.5</v>
      </c>
      <c r="CJ328" s="2" t="b">
        <f t="shared" si="261"/>
        <v>0</v>
      </c>
      <c r="CK328" s="24" t="b">
        <f t="shared" si="122"/>
        <v>0</v>
      </c>
      <c r="CL328" s="4">
        <v>79.31</v>
      </c>
      <c r="CM328" s="25">
        <v>88.9</v>
      </c>
      <c r="CN328" s="25">
        <v>184.5</v>
      </c>
      <c r="CO328" s="4">
        <v>49.69</v>
      </c>
      <c r="CP328" s="25">
        <v>54</v>
      </c>
      <c r="CQ328" s="25">
        <v>50</v>
      </c>
      <c r="CR328" s="26">
        <v>8.4600000000000009</v>
      </c>
      <c r="CS328" s="62"/>
      <c r="CT328" s="62"/>
      <c r="CU328" s="62"/>
      <c r="CV328" s="62"/>
      <c r="CW328" s="62"/>
      <c r="CX328" s="62"/>
    </row>
    <row r="329" spans="1:106" ht="15.75" customHeight="1">
      <c r="A329" s="143">
        <v>2019</v>
      </c>
      <c r="B329" s="469" t="s">
        <v>453</v>
      </c>
      <c r="C329" s="222">
        <v>3205</v>
      </c>
      <c r="D329" s="9">
        <v>32</v>
      </c>
      <c r="E329" s="9">
        <v>0</v>
      </c>
      <c r="F329" s="9">
        <v>1</v>
      </c>
      <c r="G329" s="34" t="s">
        <v>102</v>
      </c>
      <c r="H329" s="35" t="s">
        <v>112</v>
      </c>
      <c r="I329" s="36" t="s">
        <v>99</v>
      </c>
      <c r="J329" s="35" t="s">
        <v>104</v>
      </c>
      <c r="K329" s="36" t="s">
        <v>112</v>
      </c>
      <c r="L329" s="18" t="s">
        <v>112</v>
      </c>
      <c r="M329" s="251">
        <v>211</v>
      </c>
      <c r="N329" s="8">
        <v>262</v>
      </c>
      <c r="O329" s="9">
        <v>0</v>
      </c>
      <c r="P329" s="9">
        <v>21</v>
      </c>
      <c r="Q329" s="10">
        <v>0</v>
      </c>
      <c r="R329" s="10">
        <v>1.5</v>
      </c>
      <c r="S329" s="9">
        <v>0</v>
      </c>
      <c r="T329" s="263">
        <v>250</v>
      </c>
      <c r="U329" s="11">
        <v>0</v>
      </c>
      <c r="V329" s="264">
        <v>31</v>
      </c>
      <c r="W329" s="168">
        <v>4.9000000000000004</v>
      </c>
      <c r="X329" s="9">
        <v>4.2</v>
      </c>
      <c r="Y329" s="11">
        <v>0</v>
      </c>
      <c r="Z329" s="264">
        <v>23</v>
      </c>
      <c r="AA329" s="9">
        <v>0</v>
      </c>
      <c r="AB329" s="9">
        <v>32</v>
      </c>
      <c r="AC329" s="242">
        <v>5.4</v>
      </c>
      <c r="AD329" s="265">
        <v>6.2</v>
      </c>
      <c r="AE329" s="254">
        <v>91.5</v>
      </c>
      <c r="AF329" s="255">
        <v>116.4</v>
      </c>
      <c r="AG329" s="256">
        <v>42</v>
      </c>
      <c r="AH329" s="265">
        <v>41</v>
      </c>
      <c r="AI329" s="168">
        <v>1.1000000000000001</v>
      </c>
      <c r="AJ329" s="9">
        <v>0.9</v>
      </c>
      <c r="AK329" s="9">
        <f t="shared" si="259"/>
        <v>0</v>
      </c>
      <c r="AL329" s="242">
        <v>5.4</v>
      </c>
      <c r="AM329" s="265">
        <v>3.6</v>
      </c>
      <c r="AN329" s="9">
        <v>0</v>
      </c>
      <c r="AO329" s="266">
        <v>6.8</v>
      </c>
      <c r="AP329" s="9">
        <v>0</v>
      </c>
      <c r="AQ329" s="9">
        <v>89</v>
      </c>
      <c r="AR329" s="242">
        <v>9.9</v>
      </c>
      <c r="AS329" s="265">
        <v>9.1</v>
      </c>
      <c r="AT329" s="242">
        <v>5.7</v>
      </c>
      <c r="AU329" s="10">
        <v>4.2</v>
      </c>
      <c r="AV329" s="148">
        <v>0</v>
      </c>
      <c r="AW329" s="134">
        <v>119</v>
      </c>
      <c r="AX329" s="9">
        <v>0</v>
      </c>
      <c r="AY329" s="266">
        <v>138</v>
      </c>
      <c r="AZ329" s="10">
        <v>0</v>
      </c>
      <c r="BA329" s="10">
        <v>2.2000000000000002</v>
      </c>
      <c r="BB329" s="9">
        <v>0</v>
      </c>
      <c r="BC329" s="9">
        <v>102</v>
      </c>
      <c r="BD329" s="23">
        <f t="shared" ref="BD329:BE329" si="333">1.86*(AX329+AT329)+1.15*(AV329/18)+(AG329/6)+14</f>
        <v>31.602</v>
      </c>
      <c r="BE329" s="23">
        <f t="shared" si="333"/>
        <v>292.92811111111109</v>
      </c>
      <c r="BF329" s="257">
        <v>4.8</v>
      </c>
      <c r="BG329" s="257">
        <v>4.63</v>
      </c>
      <c r="BH329" s="168">
        <v>14.1</v>
      </c>
      <c r="BI329" s="9">
        <v>3.8</v>
      </c>
      <c r="BJ329" s="242">
        <v>43</v>
      </c>
      <c r="BK329" s="10">
        <v>41.3</v>
      </c>
      <c r="BL329" s="168">
        <v>90.5</v>
      </c>
      <c r="BM329" s="9">
        <v>89.2</v>
      </c>
      <c r="BN329" s="242">
        <v>29.7</v>
      </c>
      <c r="BO329" s="10">
        <v>29.8</v>
      </c>
      <c r="BP329" s="267">
        <v>32.799999999999997</v>
      </c>
      <c r="BQ329" s="268">
        <v>33.4</v>
      </c>
      <c r="BR329" s="265">
        <v>282</v>
      </c>
      <c r="BS329" s="269">
        <v>251</v>
      </c>
      <c r="BT329" s="267">
        <v>14.5</v>
      </c>
      <c r="BU329" s="268">
        <v>13.8</v>
      </c>
      <c r="BV329" s="181">
        <v>0</v>
      </c>
      <c r="BW329" s="181">
        <v>0</v>
      </c>
      <c r="BX329" s="261">
        <v>10.5</v>
      </c>
      <c r="BY329" s="9">
        <v>15.24</v>
      </c>
      <c r="BZ329" s="265">
        <v>58</v>
      </c>
      <c r="CA329" s="248">
        <v>74.099999999999994</v>
      </c>
      <c r="CB329" s="270">
        <v>27</v>
      </c>
      <c r="CC329" s="271">
        <v>16.5</v>
      </c>
      <c r="CD329" s="247">
        <v>9</v>
      </c>
      <c r="CE329" s="248">
        <v>5</v>
      </c>
      <c r="CF329" s="270">
        <v>4</v>
      </c>
      <c r="CG329" s="271">
        <v>3.5</v>
      </c>
      <c r="CH329" s="247">
        <v>2</v>
      </c>
      <c r="CI329" s="248">
        <v>0.9</v>
      </c>
      <c r="CJ329" s="2" t="b">
        <f t="shared" si="261"/>
        <v>0</v>
      </c>
      <c r="CK329" s="24" t="b">
        <f t="shared" si="122"/>
        <v>0</v>
      </c>
      <c r="CL329" s="4">
        <v>69.7</v>
      </c>
      <c r="CM329" s="25">
        <v>79.5</v>
      </c>
      <c r="CN329" s="25">
        <v>176.5</v>
      </c>
      <c r="CO329" s="4">
        <v>52.51</v>
      </c>
      <c r="CP329" s="25">
        <v>48</v>
      </c>
      <c r="CQ329" s="25">
        <v>52</v>
      </c>
      <c r="CR329" s="26">
        <v>11.47</v>
      </c>
      <c r="CS329" s="62"/>
      <c r="CT329" s="62"/>
      <c r="CU329" s="62"/>
      <c r="CV329" s="62"/>
      <c r="CW329" s="62"/>
      <c r="CX329" s="62"/>
    </row>
    <row r="330" spans="1:106" ht="15.75" customHeight="1">
      <c r="A330" s="143">
        <v>2019</v>
      </c>
      <c r="B330" s="469" t="s">
        <v>453</v>
      </c>
      <c r="C330" s="222">
        <v>3214</v>
      </c>
      <c r="D330" s="9">
        <v>32</v>
      </c>
      <c r="E330" s="9">
        <v>0</v>
      </c>
      <c r="F330" s="9">
        <v>1</v>
      </c>
      <c r="G330" s="202" t="s">
        <v>106</v>
      </c>
      <c r="H330" s="35" t="s">
        <v>107</v>
      </c>
      <c r="I330" s="36" t="s">
        <v>103</v>
      </c>
      <c r="J330" s="35" t="s">
        <v>108</v>
      </c>
      <c r="K330" s="36">
        <v>25</v>
      </c>
      <c r="L330" s="35">
        <v>75</v>
      </c>
      <c r="M330" s="251">
        <v>125</v>
      </c>
      <c r="N330" s="8">
        <v>98</v>
      </c>
      <c r="O330" s="9">
        <v>0</v>
      </c>
      <c r="P330" s="9">
        <v>5</v>
      </c>
      <c r="Q330" s="10">
        <v>0</v>
      </c>
      <c r="R330" s="10">
        <v>2.5</v>
      </c>
      <c r="S330" s="9">
        <v>0</v>
      </c>
      <c r="T330" s="263">
        <v>181</v>
      </c>
      <c r="U330" s="11">
        <v>0</v>
      </c>
      <c r="V330" s="264">
        <v>21</v>
      </c>
      <c r="W330" s="168">
        <v>4.7</v>
      </c>
      <c r="X330" s="9">
        <v>3.7</v>
      </c>
      <c r="Y330" s="11">
        <v>0</v>
      </c>
      <c r="Z330" s="264">
        <v>17</v>
      </c>
      <c r="AA330" s="9">
        <v>0</v>
      </c>
      <c r="AB330" s="9">
        <v>35</v>
      </c>
      <c r="AC330" s="242">
        <v>5.0999999999999996</v>
      </c>
      <c r="AD330" s="265">
        <v>6.2</v>
      </c>
      <c r="AE330" s="254">
        <v>102.6</v>
      </c>
      <c r="AF330" s="255">
        <v>68.5</v>
      </c>
      <c r="AG330" s="256">
        <v>36</v>
      </c>
      <c r="AH330" s="265">
        <v>41</v>
      </c>
      <c r="AI330" s="168">
        <v>1</v>
      </c>
      <c r="AJ330" s="9">
        <v>1.4</v>
      </c>
      <c r="AK330" s="92">
        <f t="shared" si="259"/>
        <v>0.39999999999999991</v>
      </c>
      <c r="AL330" s="242">
        <v>4.2</v>
      </c>
      <c r="AM330" s="265">
        <v>3.9</v>
      </c>
      <c r="AN330" s="9">
        <v>0</v>
      </c>
      <c r="AO330" s="266">
        <v>6.3</v>
      </c>
      <c r="AP330" s="9">
        <v>0</v>
      </c>
      <c r="AQ330" s="9">
        <v>15</v>
      </c>
      <c r="AR330" s="242">
        <v>9.3000000000000007</v>
      </c>
      <c r="AS330" s="265">
        <v>8.5</v>
      </c>
      <c r="AT330" s="242">
        <v>4.7</v>
      </c>
      <c r="AU330" s="10">
        <v>4.3</v>
      </c>
      <c r="AV330" s="148">
        <v>0</v>
      </c>
      <c r="AW330" s="134">
        <v>85</v>
      </c>
      <c r="AX330" s="9">
        <v>0</v>
      </c>
      <c r="AY330" s="266">
        <v>135</v>
      </c>
      <c r="AZ330" s="10">
        <v>0</v>
      </c>
      <c r="BA330" s="10">
        <v>2.2000000000000002</v>
      </c>
      <c r="BB330" s="9">
        <v>0</v>
      </c>
      <c r="BC330" s="9">
        <v>100</v>
      </c>
      <c r="BD330" s="23">
        <f t="shared" ref="BD330:BE330" si="334">1.86*(AX330+AT330)+1.15*(AV330/18)+(AG330/6)+14</f>
        <v>28.742000000000001</v>
      </c>
      <c r="BE330" s="23">
        <f t="shared" si="334"/>
        <v>285.36188888888887</v>
      </c>
      <c r="BF330" s="257">
        <v>4.5</v>
      </c>
      <c r="BG330" s="257">
        <v>4.5999999999999996</v>
      </c>
      <c r="BH330" s="168">
        <v>13</v>
      </c>
      <c r="BI330" s="9">
        <v>13.5</v>
      </c>
      <c r="BJ330" s="242">
        <v>39.9</v>
      </c>
      <c r="BK330" s="10">
        <v>40.299999999999997</v>
      </c>
      <c r="BL330" s="168">
        <v>88.9</v>
      </c>
      <c r="BM330" s="9">
        <v>87.6</v>
      </c>
      <c r="BN330" s="242">
        <v>29</v>
      </c>
      <c r="BO330" s="10">
        <v>29.3</v>
      </c>
      <c r="BP330" s="267">
        <v>32.6</v>
      </c>
      <c r="BQ330" s="268">
        <v>33.5</v>
      </c>
      <c r="BR330" s="265">
        <v>277</v>
      </c>
      <c r="BS330" s="269">
        <v>243</v>
      </c>
      <c r="BT330" s="267">
        <v>13.9</v>
      </c>
      <c r="BU330" s="268">
        <v>13.5</v>
      </c>
      <c r="BV330" s="181">
        <v>0</v>
      </c>
      <c r="BW330" s="181">
        <v>0</v>
      </c>
      <c r="BX330" s="261">
        <v>9.15</v>
      </c>
      <c r="BY330" s="9">
        <v>13.42</v>
      </c>
      <c r="BZ330" s="265">
        <v>70</v>
      </c>
      <c r="CA330" s="248">
        <v>75.099999999999994</v>
      </c>
      <c r="CB330" s="270">
        <v>19</v>
      </c>
      <c r="CC330" s="271">
        <v>15.4</v>
      </c>
      <c r="CD330" s="247">
        <v>9</v>
      </c>
      <c r="CE330" s="248">
        <v>7.4</v>
      </c>
      <c r="CF330" s="270">
        <v>2</v>
      </c>
      <c r="CG330" s="271">
        <v>1.9</v>
      </c>
      <c r="CH330" s="247">
        <v>0</v>
      </c>
      <c r="CI330" s="248">
        <v>0.2</v>
      </c>
      <c r="CJ330" s="2" t="b">
        <f t="shared" si="261"/>
        <v>1</v>
      </c>
      <c r="CK330" s="24" t="b">
        <f t="shared" si="122"/>
        <v>0</v>
      </c>
      <c r="CL330" s="4">
        <v>71.819999999999993</v>
      </c>
      <c r="CM330" s="25">
        <v>80.25</v>
      </c>
      <c r="CN330" s="25">
        <v>178</v>
      </c>
      <c r="CO330" s="4">
        <v>51.39</v>
      </c>
      <c r="CP330" s="25">
        <v>48</v>
      </c>
      <c r="CQ330" s="25">
        <v>47</v>
      </c>
      <c r="CR330" s="26">
        <v>12.24</v>
      </c>
      <c r="CS330" s="62"/>
      <c r="CT330" s="62"/>
      <c r="CU330" s="62"/>
      <c r="CV330" s="62"/>
      <c r="CW330" s="62"/>
      <c r="CX330" s="62"/>
    </row>
    <row r="331" spans="1:106" ht="15.75" customHeight="1">
      <c r="A331" s="143">
        <v>2019</v>
      </c>
      <c r="B331" s="469" t="s">
        <v>453</v>
      </c>
      <c r="C331" s="222">
        <v>3215</v>
      </c>
      <c r="D331" s="9">
        <v>33</v>
      </c>
      <c r="E331" s="9">
        <v>0</v>
      </c>
      <c r="F331" s="9">
        <v>1</v>
      </c>
      <c r="G331" s="230" t="s">
        <v>97</v>
      </c>
      <c r="H331" s="18" t="s">
        <v>107</v>
      </c>
      <c r="I331" s="19" t="s">
        <v>99</v>
      </c>
      <c r="J331" s="35" t="s">
        <v>104</v>
      </c>
      <c r="K331" s="19">
        <v>25</v>
      </c>
      <c r="L331" s="18">
        <v>75</v>
      </c>
      <c r="M331" s="251">
        <v>120</v>
      </c>
      <c r="N331" s="8">
        <v>151</v>
      </c>
      <c r="O331" s="9">
        <v>0</v>
      </c>
      <c r="P331" s="9">
        <v>11</v>
      </c>
      <c r="Q331" s="10">
        <v>0</v>
      </c>
      <c r="R331" s="10">
        <v>1.4</v>
      </c>
      <c r="S331" s="9">
        <v>0</v>
      </c>
      <c r="T331" s="263">
        <v>183</v>
      </c>
      <c r="U331" s="11">
        <v>0</v>
      </c>
      <c r="V331" s="264">
        <v>27</v>
      </c>
      <c r="W331" s="168">
        <v>4.5999999999999996</v>
      </c>
      <c r="X331" s="9">
        <v>3.6</v>
      </c>
      <c r="Y331" s="11">
        <v>0</v>
      </c>
      <c r="Z331" s="264">
        <v>20</v>
      </c>
      <c r="AA331" s="9">
        <v>0</v>
      </c>
      <c r="AB331" s="9">
        <v>26</v>
      </c>
      <c r="AC331" s="242">
        <v>2.6</v>
      </c>
      <c r="AD331" s="265">
        <v>3.8</v>
      </c>
      <c r="AE331" s="254">
        <v>90.9</v>
      </c>
      <c r="AF331" s="255">
        <v>115.7</v>
      </c>
      <c r="AG331" s="256">
        <v>56</v>
      </c>
      <c r="AH331" s="265">
        <v>35</v>
      </c>
      <c r="AI331" s="168">
        <v>1.1000000000000001</v>
      </c>
      <c r="AJ331" s="9">
        <v>0.9</v>
      </c>
      <c r="AK331" s="9">
        <f t="shared" si="259"/>
        <v>0</v>
      </c>
      <c r="AL331" s="242">
        <v>4.3</v>
      </c>
      <c r="AM331" s="265">
        <v>3.7</v>
      </c>
      <c r="AN331" s="9">
        <v>0</v>
      </c>
      <c r="AO331" s="266">
        <v>6.3</v>
      </c>
      <c r="AP331" s="9">
        <v>0</v>
      </c>
      <c r="AQ331" s="9">
        <v>55</v>
      </c>
      <c r="AR331" s="242">
        <v>9.3000000000000007</v>
      </c>
      <c r="AS331" s="265">
        <v>8.1</v>
      </c>
      <c r="AT331" s="242">
        <v>4.2</v>
      </c>
      <c r="AU331" s="10">
        <v>4</v>
      </c>
      <c r="AV331" s="148">
        <v>0</v>
      </c>
      <c r="AW331" s="134">
        <v>77</v>
      </c>
      <c r="AX331" s="9">
        <v>0</v>
      </c>
      <c r="AY331" s="266">
        <v>129</v>
      </c>
      <c r="AZ331" s="10">
        <v>0</v>
      </c>
      <c r="BA331" s="10">
        <v>2</v>
      </c>
      <c r="BB331" s="9">
        <v>0</v>
      </c>
      <c r="BC331" s="9">
        <v>93</v>
      </c>
      <c r="BD331" s="23">
        <f t="shared" ref="BD331:BE331" si="335">1.86*(AX331+AT331)+1.15*(AV331/18)+(AG331/6)+14</f>
        <v>31.145333333333333</v>
      </c>
      <c r="BE331" s="23">
        <f t="shared" si="335"/>
        <v>272.13277777777779</v>
      </c>
      <c r="BF331" s="257">
        <v>4.5999999999999996</v>
      </c>
      <c r="BG331" s="257">
        <v>4.83</v>
      </c>
      <c r="BH331" s="168">
        <v>13.4</v>
      </c>
      <c r="BI331" s="9">
        <v>14.2</v>
      </c>
      <c r="BJ331" s="242">
        <v>41.7</v>
      </c>
      <c r="BK331" s="10">
        <v>42.8</v>
      </c>
      <c r="BL331" s="168">
        <v>91.2</v>
      </c>
      <c r="BM331" s="9">
        <v>88</v>
      </c>
      <c r="BN331" s="242">
        <v>29.3</v>
      </c>
      <c r="BO331" s="10">
        <v>29.4</v>
      </c>
      <c r="BP331" s="267">
        <v>32.1</v>
      </c>
      <c r="BQ331" s="268">
        <v>33.200000000000003</v>
      </c>
      <c r="BR331" s="265">
        <v>244</v>
      </c>
      <c r="BS331" s="269">
        <v>258</v>
      </c>
      <c r="BT331" s="267">
        <v>14.9</v>
      </c>
      <c r="BU331" s="268">
        <v>14.2</v>
      </c>
      <c r="BV331" s="181">
        <v>0</v>
      </c>
      <c r="BW331" s="181">
        <v>0</v>
      </c>
      <c r="BX331" s="261">
        <v>10.19</v>
      </c>
      <c r="BY331" s="9">
        <v>9.6</v>
      </c>
      <c r="BZ331" s="265">
        <v>73</v>
      </c>
      <c r="CA331" s="248">
        <v>68.8</v>
      </c>
      <c r="CB331" s="270">
        <v>15</v>
      </c>
      <c r="CC331" s="271">
        <v>18.600000000000001</v>
      </c>
      <c r="CD331" s="247">
        <v>9</v>
      </c>
      <c r="CE331" s="248">
        <v>9.3000000000000007</v>
      </c>
      <c r="CF331" s="270">
        <v>3</v>
      </c>
      <c r="CG331" s="271">
        <v>2.8</v>
      </c>
      <c r="CH331" s="247">
        <v>0</v>
      </c>
      <c r="CI331" s="248">
        <v>0.5</v>
      </c>
      <c r="CJ331" s="2" t="b">
        <f t="shared" si="261"/>
        <v>0</v>
      </c>
      <c r="CK331" s="24" t="b">
        <f t="shared" si="122"/>
        <v>0</v>
      </c>
      <c r="CL331" s="4">
        <v>65.38</v>
      </c>
      <c r="CM331" s="25">
        <v>74.599999999999994</v>
      </c>
      <c r="CN331" s="25">
        <v>178.5</v>
      </c>
      <c r="CO331" s="4">
        <v>50</v>
      </c>
      <c r="CP331" s="25">
        <v>62</v>
      </c>
      <c r="CQ331" s="25">
        <v>58</v>
      </c>
      <c r="CR331" s="26">
        <v>11.21</v>
      </c>
      <c r="CS331" s="62"/>
      <c r="CT331" s="62"/>
      <c r="CU331" s="62"/>
      <c r="CV331" s="62"/>
      <c r="CW331" s="62"/>
      <c r="CX331" s="62"/>
    </row>
    <row r="332" spans="1:106" ht="15.75" customHeight="1">
      <c r="A332" s="143">
        <v>2019</v>
      </c>
      <c r="B332" s="469" t="s">
        <v>453</v>
      </c>
      <c r="C332" s="222">
        <v>3216</v>
      </c>
      <c r="D332" s="9">
        <v>32</v>
      </c>
      <c r="E332" s="9">
        <v>0</v>
      </c>
      <c r="F332" s="9">
        <v>1</v>
      </c>
      <c r="G332" s="202" t="s">
        <v>102</v>
      </c>
      <c r="H332" s="35" t="s">
        <v>107</v>
      </c>
      <c r="I332" s="36" t="s">
        <v>99</v>
      </c>
      <c r="J332" s="35" t="s">
        <v>104</v>
      </c>
      <c r="K332" s="19">
        <v>50</v>
      </c>
      <c r="L332" s="35">
        <v>50</v>
      </c>
      <c r="M332" s="251">
        <v>155</v>
      </c>
      <c r="N332" s="8">
        <v>359</v>
      </c>
      <c r="O332" s="9">
        <v>0</v>
      </c>
      <c r="P332" s="9">
        <v>24</v>
      </c>
      <c r="Q332" s="10">
        <v>0</v>
      </c>
      <c r="R332" s="10">
        <v>2</v>
      </c>
      <c r="S332" s="9">
        <v>0</v>
      </c>
      <c r="T332" s="263">
        <v>224</v>
      </c>
      <c r="U332" s="11">
        <v>0</v>
      </c>
      <c r="V332" s="264">
        <v>35</v>
      </c>
      <c r="W332" s="168">
        <v>4.5999999999999996</v>
      </c>
      <c r="X332" s="9">
        <v>4</v>
      </c>
      <c r="Y332" s="11">
        <v>0</v>
      </c>
      <c r="Z332" s="264">
        <v>23</v>
      </c>
      <c r="AA332" s="9">
        <v>0</v>
      </c>
      <c r="AB332" s="9">
        <v>28</v>
      </c>
      <c r="AC332" s="242">
        <v>5.2</v>
      </c>
      <c r="AD332" s="265">
        <v>6.3</v>
      </c>
      <c r="AE332" s="254">
        <v>102.6</v>
      </c>
      <c r="AF332" s="255">
        <v>120.6</v>
      </c>
      <c r="AG332" s="256">
        <v>44</v>
      </c>
      <c r="AH332" s="265">
        <v>37</v>
      </c>
      <c r="AI332" s="168">
        <v>1</v>
      </c>
      <c r="AJ332" s="9">
        <v>0.8</v>
      </c>
      <c r="AK332" s="9">
        <f t="shared" si="259"/>
        <v>0</v>
      </c>
      <c r="AL332" s="242">
        <v>3.4</v>
      </c>
      <c r="AM332" s="265">
        <v>3.1</v>
      </c>
      <c r="AN332" s="9">
        <v>0</v>
      </c>
      <c r="AO332" s="266">
        <v>6.9</v>
      </c>
      <c r="AP332" s="9">
        <v>0</v>
      </c>
      <c r="AQ332" s="9">
        <v>75</v>
      </c>
      <c r="AR332" s="242">
        <v>9.6</v>
      </c>
      <c r="AS332" s="265">
        <v>9.1</v>
      </c>
      <c r="AT332" s="242">
        <v>5.0999999999999996</v>
      </c>
      <c r="AU332" s="10">
        <v>4</v>
      </c>
      <c r="AV332" s="148">
        <v>0</v>
      </c>
      <c r="AW332" s="134">
        <v>114</v>
      </c>
      <c r="AX332" s="9">
        <v>0</v>
      </c>
      <c r="AY332" s="266">
        <v>140</v>
      </c>
      <c r="AZ332" s="10">
        <v>0</v>
      </c>
      <c r="BA332" s="10">
        <v>2.2000000000000002</v>
      </c>
      <c r="BB332" s="9">
        <v>0</v>
      </c>
      <c r="BC332" s="9">
        <v>103</v>
      </c>
      <c r="BD332" s="23">
        <f t="shared" ref="BD332:BE332" si="336">1.86*(AX332+AT332)+1.15*(AV332/18)+(AG332/6)+14</f>
        <v>30.819333333333333</v>
      </c>
      <c r="BE332" s="23">
        <f t="shared" si="336"/>
        <v>295.29000000000008</v>
      </c>
      <c r="BF332" s="257">
        <v>4.8899999999999997</v>
      </c>
      <c r="BG332" s="257">
        <v>4.8899999999999997</v>
      </c>
      <c r="BH332" s="168">
        <v>15.1</v>
      </c>
      <c r="BI332" s="9">
        <v>15.1</v>
      </c>
      <c r="BJ332" s="242">
        <v>46.1</v>
      </c>
      <c r="BK332" s="10">
        <v>45.2</v>
      </c>
      <c r="BL332" s="168">
        <v>94.3</v>
      </c>
      <c r="BM332" s="9">
        <v>92.4</v>
      </c>
      <c r="BN332" s="242">
        <v>30.9</v>
      </c>
      <c r="BO332" s="10">
        <v>30.9</v>
      </c>
      <c r="BP332" s="267">
        <v>32.799999999999997</v>
      </c>
      <c r="BQ332" s="268">
        <v>33.4</v>
      </c>
      <c r="BR332" s="265">
        <v>205</v>
      </c>
      <c r="BS332" s="269">
        <v>205</v>
      </c>
      <c r="BT332" s="267">
        <v>12.5</v>
      </c>
      <c r="BU332" s="268">
        <v>12.5</v>
      </c>
      <c r="BV332" s="181">
        <v>0</v>
      </c>
      <c r="BW332" s="181">
        <v>0</v>
      </c>
      <c r="BX332" s="261">
        <v>8.61</v>
      </c>
      <c r="BY332" s="9">
        <v>9.85</v>
      </c>
      <c r="BZ332" s="265">
        <v>74.599999999999994</v>
      </c>
      <c r="CA332" s="248">
        <v>71.7</v>
      </c>
      <c r="CB332" s="270">
        <v>14.2</v>
      </c>
      <c r="CC332" s="271">
        <v>17.3</v>
      </c>
      <c r="CD332" s="247">
        <v>5.7</v>
      </c>
      <c r="CE332" s="248">
        <v>5.8</v>
      </c>
      <c r="CF332" s="270">
        <v>4.9000000000000004</v>
      </c>
      <c r="CG332" s="271">
        <v>5</v>
      </c>
      <c r="CH332" s="247">
        <v>0.6</v>
      </c>
      <c r="CI332" s="248">
        <v>0.2</v>
      </c>
      <c r="CJ332" s="2" t="b">
        <f t="shared" si="261"/>
        <v>0</v>
      </c>
      <c r="CK332" s="24" t="b">
        <f t="shared" si="122"/>
        <v>0</v>
      </c>
      <c r="CL332" s="4">
        <v>65.39</v>
      </c>
      <c r="CM332" s="25">
        <v>70.75</v>
      </c>
      <c r="CN332" s="25">
        <v>181.5</v>
      </c>
      <c r="CO332" s="4">
        <v>54.55</v>
      </c>
      <c r="CP332" s="25">
        <v>50</v>
      </c>
      <c r="CQ332" s="25">
        <v>42</v>
      </c>
      <c r="CR332" s="26">
        <v>7.58</v>
      </c>
      <c r="CS332" s="62"/>
      <c r="CT332" s="62"/>
      <c r="CU332" s="62"/>
      <c r="CV332" s="62"/>
      <c r="CW332" s="62"/>
      <c r="CX332" s="62"/>
    </row>
    <row r="333" spans="1:106" ht="15.75" customHeight="1">
      <c r="A333" s="143">
        <v>2019</v>
      </c>
      <c r="B333" s="469" t="s">
        <v>453</v>
      </c>
      <c r="C333" s="222">
        <v>3222</v>
      </c>
      <c r="D333" s="9">
        <v>28</v>
      </c>
      <c r="E333" s="9">
        <v>0</v>
      </c>
      <c r="F333" s="9">
        <v>1</v>
      </c>
      <c r="G333" s="34" t="s">
        <v>102</v>
      </c>
      <c r="H333" s="35" t="s">
        <v>98</v>
      </c>
      <c r="I333" s="36" t="s">
        <v>99</v>
      </c>
      <c r="J333" s="35" t="s">
        <v>100</v>
      </c>
      <c r="K333" s="19">
        <v>50</v>
      </c>
      <c r="L333" s="35">
        <v>50</v>
      </c>
      <c r="M333" s="8">
        <v>121</v>
      </c>
      <c r="N333" s="8">
        <v>86</v>
      </c>
      <c r="O333" s="9">
        <v>0</v>
      </c>
      <c r="P333" s="9">
        <v>4</v>
      </c>
      <c r="Q333" s="10">
        <v>0</v>
      </c>
      <c r="R333" s="10">
        <v>2.7</v>
      </c>
      <c r="S333" s="9">
        <v>0</v>
      </c>
      <c r="T333" s="263">
        <v>227</v>
      </c>
      <c r="U333" s="11">
        <v>0</v>
      </c>
      <c r="V333" s="264">
        <v>23</v>
      </c>
      <c r="W333" s="9">
        <v>4.5999999999999996</v>
      </c>
      <c r="X333" s="9">
        <v>4</v>
      </c>
      <c r="Y333" s="11">
        <v>0</v>
      </c>
      <c r="Z333" s="264">
        <v>15</v>
      </c>
      <c r="AA333" s="9">
        <v>0</v>
      </c>
      <c r="AB333" s="9">
        <v>16</v>
      </c>
      <c r="AC333" s="10">
        <v>4.4000000000000004</v>
      </c>
      <c r="AD333" s="265">
        <v>5</v>
      </c>
      <c r="AE333" s="254">
        <v>93.8</v>
      </c>
      <c r="AF333" s="255">
        <v>119.3</v>
      </c>
      <c r="AG333" s="10">
        <v>39</v>
      </c>
      <c r="AH333" s="265">
        <v>39</v>
      </c>
      <c r="AI333" s="9">
        <v>1.1000000000000001</v>
      </c>
      <c r="AJ333" s="9">
        <v>0.9</v>
      </c>
      <c r="AK333" s="9">
        <f t="shared" si="259"/>
        <v>0</v>
      </c>
      <c r="AL333" s="10">
        <v>4.5</v>
      </c>
      <c r="AM333" s="265">
        <v>2.9</v>
      </c>
      <c r="AN333" s="9">
        <v>0</v>
      </c>
      <c r="AO333" s="266">
        <v>6.7</v>
      </c>
      <c r="AP333" s="9">
        <v>0</v>
      </c>
      <c r="AQ333" s="9">
        <v>10</v>
      </c>
      <c r="AR333" s="10">
        <v>8.8000000000000007</v>
      </c>
      <c r="AS333" s="265">
        <v>8.8000000000000007</v>
      </c>
      <c r="AT333" s="10">
        <v>4.5</v>
      </c>
      <c r="AU333" s="10">
        <v>4.3</v>
      </c>
      <c r="AV333" s="148">
        <v>0</v>
      </c>
      <c r="AW333" s="134">
        <v>117</v>
      </c>
      <c r="AX333" s="9">
        <v>0</v>
      </c>
      <c r="AY333" s="266">
        <v>138</v>
      </c>
      <c r="AZ333" s="10">
        <v>0</v>
      </c>
      <c r="BA333" s="10">
        <v>2.2999999999999998</v>
      </c>
      <c r="BB333" s="9">
        <v>0</v>
      </c>
      <c r="BC333" s="9">
        <v>102</v>
      </c>
      <c r="BD333" s="23">
        <f t="shared" ref="BD333:BE333" si="337">1.86*(AX333+AT333)+1.15*(AV333/18)+(AG333/6)+14</f>
        <v>28.87</v>
      </c>
      <c r="BE333" s="23">
        <f t="shared" si="337"/>
        <v>292.65300000000008</v>
      </c>
      <c r="BF333" s="10">
        <v>4.3600000000000003</v>
      </c>
      <c r="BG333" s="10">
        <v>0</v>
      </c>
      <c r="BH333" s="9">
        <v>12.5</v>
      </c>
      <c r="BI333" s="9">
        <v>12.7</v>
      </c>
      <c r="BJ333" s="10">
        <v>98.5</v>
      </c>
      <c r="BK333" s="10">
        <v>38.5</v>
      </c>
      <c r="BL333" s="9">
        <v>88.3</v>
      </c>
      <c r="BM333" s="9">
        <v>87.1</v>
      </c>
      <c r="BN333" s="10">
        <v>28.7</v>
      </c>
      <c r="BO333" s="10">
        <v>28.7</v>
      </c>
      <c r="BP333" s="267">
        <v>32.5</v>
      </c>
      <c r="BQ333" s="268">
        <v>33</v>
      </c>
      <c r="BR333" s="265">
        <v>315</v>
      </c>
      <c r="BS333" s="269">
        <v>304</v>
      </c>
      <c r="BT333" s="267">
        <v>13.2</v>
      </c>
      <c r="BU333" s="268">
        <v>13.2</v>
      </c>
      <c r="BV333" s="181">
        <v>0</v>
      </c>
      <c r="BW333" s="181">
        <v>0</v>
      </c>
      <c r="BX333" s="9">
        <v>6.32</v>
      </c>
      <c r="BY333" s="9">
        <v>9.43</v>
      </c>
      <c r="BZ333" s="265">
        <v>64.7</v>
      </c>
      <c r="CA333" s="248">
        <v>75</v>
      </c>
      <c r="CB333" s="270">
        <v>21.7</v>
      </c>
      <c r="CC333" s="271">
        <v>16</v>
      </c>
      <c r="CD333" s="247">
        <v>10.6</v>
      </c>
      <c r="CE333" s="248">
        <v>8</v>
      </c>
      <c r="CF333" s="270">
        <v>2.2000000000000002</v>
      </c>
      <c r="CG333" s="271">
        <v>1</v>
      </c>
      <c r="CH333" s="247">
        <v>0.8</v>
      </c>
      <c r="CI333" s="248">
        <v>0</v>
      </c>
      <c r="CJ333" s="2" t="b">
        <f t="shared" si="261"/>
        <v>0</v>
      </c>
      <c r="CK333" s="24" t="b">
        <f t="shared" si="122"/>
        <v>0</v>
      </c>
      <c r="CL333" s="4">
        <v>53.7</v>
      </c>
      <c r="CM333" s="25">
        <v>62.35</v>
      </c>
      <c r="CN333" s="25">
        <v>169</v>
      </c>
      <c r="CO333" s="4">
        <v>52.58</v>
      </c>
      <c r="CP333" s="25">
        <v>44</v>
      </c>
      <c r="CQ333" s="25">
        <v>38</v>
      </c>
      <c r="CR333" s="26">
        <v>9.73</v>
      </c>
      <c r="CS333" s="272"/>
      <c r="CT333" s="272"/>
      <c r="CU333" s="272"/>
      <c r="CV333" s="272"/>
      <c r="CW333" s="272"/>
      <c r="CX333" s="272"/>
      <c r="CY333" s="85"/>
      <c r="CZ333" s="85"/>
      <c r="DA333" s="85"/>
      <c r="DB333" s="85"/>
    </row>
    <row r="334" spans="1:106" ht="15.75" customHeight="1">
      <c r="A334" s="143">
        <v>2019</v>
      </c>
      <c r="B334" s="469" t="s">
        <v>453</v>
      </c>
      <c r="C334" s="237">
        <v>3235</v>
      </c>
      <c r="D334" s="9">
        <v>28</v>
      </c>
      <c r="E334" s="9">
        <v>0</v>
      </c>
      <c r="F334" s="9">
        <v>1</v>
      </c>
      <c r="G334" s="230" t="s">
        <v>97</v>
      </c>
      <c r="H334" s="18" t="s">
        <v>110</v>
      </c>
      <c r="I334" s="19" t="s">
        <v>111</v>
      </c>
      <c r="J334" s="35" t="s">
        <v>104</v>
      </c>
      <c r="K334" s="19">
        <v>62.5</v>
      </c>
      <c r="L334" s="18">
        <v>37.5</v>
      </c>
      <c r="M334" s="8">
        <v>179</v>
      </c>
      <c r="N334" s="8">
        <v>118</v>
      </c>
      <c r="O334" s="9">
        <v>0</v>
      </c>
      <c r="P334" s="9">
        <v>12</v>
      </c>
      <c r="Q334" s="10">
        <v>0</v>
      </c>
      <c r="R334" s="10">
        <v>2.6</v>
      </c>
      <c r="S334" s="9">
        <v>0</v>
      </c>
      <c r="T334" s="263">
        <v>190</v>
      </c>
      <c r="U334" s="11">
        <v>0</v>
      </c>
      <c r="V334" s="264">
        <v>31</v>
      </c>
      <c r="W334" s="9">
        <v>4.3</v>
      </c>
      <c r="X334" s="9">
        <v>3.9</v>
      </c>
      <c r="Y334" s="11">
        <v>0</v>
      </c>
      <c r="Z334" s="264">
        <v>14</v>
      </c>
      <c r="AA334" s="9">
        <v>0</v>
      </c>
      <c r="AB334" s="9">
        <v>17</v>
      </c>
      <c r="AC334" s="10">
        <v>5.0999999999999996</v>
      </c>
      <c r="AD334" s="265">
        <v>6.5</v>
      </c>
      <c r="AE334" s="254">
        <v>84.5</v>
      </c>
      <c r="AF334" s="255">
        <v>105.1</v>
      </c>
      <c r="AG334" s="10">
        <v>43</v>
      </c>
      <c r="AH334" s="265">
        <v>40</v>
      </c>
      <c r="AI334" s="9">
        <v>1.2</v>
      </c>
      <c r="AJ334" s="9">
        <v>1</v>
      </c>
      <c r="AK334" s="9">
        <f t="shared" si="259"/>
        <v>0</v>
      </c>
      <c r="AL334" s="10">
        <v>6.4</v>
      </c>
      <c r="AM334" s="265">
        <v>3.8</v>
      </c>
      <c r="AN334" s="9">
        <v>0</v>
      </c>
      <c r="AO334" s="266">
        <v>7.1</v>
      </c>
      <c r="AP334" s="9">
        <v>0</v>
      </c>
      <c r="AQ334" s="9">
        <v>18</v>
      </c>
      <c r="AR334" s="10">
        <v>9.1</v>
      </c>
      <c r="AS334" s="265">
        <v>8.8000000000000007</v>
      </c>
      <c r="AT334" s="10">
        <v>5</v>
      </c>
      <c r="AU334" s="10">
        <v>4.8</v>
      </c>
      <c r="AV334" s="148">
        <v>0</v>
      </c>
      <c r="AW334" s="134">
        <v>104</v>
      </c>
      <c r="AX334" s="9">
        <v>0</v>
      </c>
      <c r="AY334" s="266">
        <v>142</v>
      </c>
      <c r="AZ334" s="10">
        <v>0</v>
      </c>
      <c r="BA334" s="10">
        <v>2.1</v>
      </c>
      <c r="BB334" s="9">
        <v>0</v>
      </c>
      <c r="BC334" s="9">
        <v>104</v>
      </c>
      <c r="BD334" s="23">
        <f t="shared" ref="BD334:BE334" si="338">1.86*(AX334+AT334)+1.15*(AV334/18)+(AG334/6)+14</f>
        <v>30.466666666666669</v>
      </c>
      <c r="BE334" s="23">
        <f t="shared" si="338"/>
        <v>300.35911111111119</v>
      </c>
      <c r="BF334" s="10">
        <v>5.0599999999999996</v>
      </c>
      <c r="BG334" s="257">
        <v>4.97</v>
      </c>
      <c r="BH334" s="9">
        <v>14.8</v>
      </c>
      <c r="BI334" s="9">
        <v>14.5</v>
      </c>
      <c r="BJ334" s="10">
        <v>43.3</v>
      </c>
      <c r="BK334" s="10">
        <v>41.7</v>
      </c>
      <c r="BL334" s="9">
        <v>85.6</v>
      </c>
      <c r="BM334" s="9">
        <v>83.9</v>
      </c>
      <c r="BN334" s="10">
        <v>29.2</v>
      </c>
      <c r="BO334" s="10">
        <v>29.2</v>
      </c>
      <c r="BP334" s="267">
        <v>34.200000000000003</v>
      </c>
      <c r="BQ334" s="268">
        <v>34.799999999999997</v>
      </c>
      <c r="BR334" s="265">
        <v>223</v>
      </c>
      <c r="BS334" s="269">
        <v>213</v>
      </c>
      <c r="BT334" s="267">
        <v>13.7</v>
      </c>
      <c r="BU334" s="268">
        <v>13.3</v>
      </c>
      <c r="BV334" s="181">
        <v>0</v>
      </c>
      <c r="BW334" s="181">
        <v>0</v>
      </c>
      <c r="BX334" s="9">
        <v>8.85</v>
      </c>
      <c r="BY334" s="9">
        <v>8.5399999999999991</v>
      </c>
      <c r="BZ334" s="265">
        <v>63.6</v>
      </c>
      <c r="CA334" s="248">
        <v>58.7</v>
      </c>
      <c r="CB334" s="270">
        <v>21.5</v>
      </c>
      <c r="CC334" s="271">
        <v>21.2</v>
      </c>
      <c r="CD334" s="247">
        <v>7.5</v>
      </c>
      <c r="CE334" s="248">
        <v>6.1</v>
      </c>
      <c r="CF334" s="270">
        <v>6.7</v>
      </c>
      <c r="CG334" s="271">
        <v>13.2</v>
      </c>
      <c r="CH334" s="247">
        <v>0.7</v>
      </c>
      <c r="CI334" s="248">
        <v>0.8</v>
      </c>
      <c r="CJ334" s="2" t="b">
        <f t="shared" si="261"/>
        <v>0</v>
      </c>
      <c r="CK334" s="24" t="b">
        <f t="shared" si="122"/>
        <v>0</v>
      </c>
      <c r="CL334" s="4">
        <v>74.2</v>
      </c>
      <c r="CM334" s="25">
        <v>83.6</v>
      </c>
      <c r="CN334" s="25">
        <v>175</v>
      </c>
      <c r="CO334" s="4">
        <v>50.56</v>
      </c>
      <c r="CP334" s="25">
        <v>54</v>
      </c>
      <c r="CQ334" s="25">
        <v>42</v>
      </c>
      <c r="CR334" s="26">
        <v>8.43</v>
      </c>
      <c r="CS334" s="272"/>
      <c r="CT334" s="272"/>
      <c r="CU334" s="272"/>
      <c r="CV334" s="272"/>
      <c r="CW334" s="272"/>
      <c r="CX334" s="272"/>
      <c r="CY334" s="85"/>
      <c r="CZ334" s="85"/>
      <c r="DA334" s="85"/>
      <c r="DB334" s="85"/>
    </row>
    <row r="335" spans="1:106" ht="15.75" customHeight="1">
      <c r="A335" s="143">
        <v>2019</v>
      </c>
      <c r="B335" s="469" t="s">
        <v>449</v>
      </c>
      <c r="C335" s="222">
        <v>3197</v>
      </c>
      <c r="D335" s="9">
        <v>27</v>
      </c>
      <c r="E335" s="9">
        <v>81.8</v>
      </c>
      <c r="F335" s="9">
        <v>1</v>
      </c>
      <c r="G335" s="17" t="s">
        <v>102</v>
      </c>
      <c r="H335" s="18" t="s">
        <v>107</v>
      </c>
      <c r="I335" s="19" t="s">
        <v>111</v>
      </c>
      <c r="J335" s="18" t="s">
        <v>100</v>
      </c>
      <c r="K335" s="19">
        <v>50</v>
      </c>
      <c r="L335" s="18">
        <v>50</v>
      </c>
      <c r="M335" s="8">
        <v>99</v>
      </c>
      <c r="N335" s="8">
        <v>2405</v>
      </c>
      <c r="O335" s="9">
        <v>7</v>
      </c>
      <c r="P335" s="9">
        <v>70</v>
      </c>
      <c r="Q335" s="10">
        <v>2.1</v>
      </c>
      <c r="R335" s="10">
        <v>2.5</v>
      </c>
      <c r="S335" s="9">
        <v>140</v>
      </c>
      <c r="T335" s="9">
        <v>319</v>
      </c>
      <c r="U335" s="11">
        <v>20</v>
      </c>
      <c r="V335" s="11">
        <v>79</v>
      </c>
      <c r="W335" s="9">
        <v>3.9</v>
      </c>
      <c r="X335" s="9">
        <v>4.4000000000000004</v>
      </c>
      <c r="Y335" s="11">
        <v>24</v>
      </c>
      <c r="Z335" s="11">
        <v>41</v>
      </c>
      <c r="AA335" s="9">
        <v>19</v>
      </c>
      <c r="AB335" s="9">
        <v>17</v>
      </c>
      <c r="AC335" s="10">
        <v>6.8</v>
      </c>
      <c r="AD335" s="10">
        <v>8.8000000000000007</v>
      </c>
      <c r="AE335" s="273">
        <v>120</v>
      </c>
      <c r="AF335" s="273">
        <v>94.4</v>
      </c>
      <c r="AG335" s="10">
        <v>31</v>
      </c>
      <c r="AH335" s="10">
        <v>38</v>
      </c>
      <c r="AI335" s="9">
        <v>0.9</v>
      </c>
      <c r="AJ335" s="9">
        <v>1.1000000000000001</v>
      </c>
      <c r="AK335" s="9">
        <f t="shared" si="259"/>
        <v>0.20000000000000007</v>
      </c>
      <c r="AL335" s="10">
        <v>5.3</v>
      </c>
      <c r="AM335" s="10">
        <v>4.9000000000000004</v>
      </c>
      <c r="AN335" s="9">
        <v>6.8</v>
      </c>
      <c r="AO335" s="9">
        <v>7.1</v>
      </c>
      <c r="AP335" s="9">
        <v>77</v>
      </c>
      <c r="AQ335" s="9">
        <v>53</v>
      </c>
      <c r="AR335" s="10">
        <v>9.3000000000000007</v>
      </c>
      <c r="AS335" s="10">
        <v>9.4</v>
      </c>
      <c r="AT335" s="10">
        <v>4.5999999999999996</v>
      </c>
      <c r="AU335" s="10">
        <v>4.3</v>
      </c>
      <c r="AV335" s="208">
        <v>87</v>
      </c>
      <c r="AW335" s="148">
        <v>95</v>
      </c>
      <c r="AX335" s="9">
        <v>141</v>
      </c>
      <c r="AY335" s="9">
        <v>138</v>
      </c>
      <c r="AZ335" s="10">
        <v>2.2999999999999998</v>
      </c>
      <c r="BA335" s="10">
        <v>2.2999999999999998</v>
      </c>
      <c r="BB335" s="9">
        <v>102</v>
      </c>
      <c r="BC335" s="9">
        <v>101</v>
      </c>
      <c r="BD335" s="23">
        <f t="shared" ref="BD335:BE335" si="339">1.86*(AX335+AT335)+1.15*(AV335/18)+(AG335/6)+14</f>
        <v>295.54100000000005</v>
      </c>
      <c r="BE335" s="23">
        <f t="shared" si="339"/>
        <v>291.08077777777783</v>
      </c>
      <c r="BF335" s="10">
        <v>4.3</v>
      </c>
      <c r="BG335" s="10">
        <v>4.3099999999999996</v>
      </c>
      <c r="BH335" s="9">
        <v>13.5</v>
      </c>
      <c r="BI335" s="9">
        <v>13.6</v>
      </c>
      <c r="BJ335" s="10">
        <v>40.700000000000003</v>
      </c>
      <c r="BK335" s="10">
        <v>41.7</v>
      </c>
      <c r="BL335" s="9">
        <v>95.2</v>
      </c>
      <c r="BM335" s="9">
        <v>96.7</v>
      </c>
      <c r="BN335" s="10">
        <v>31.6</v>
      </c>
      <c r="BO335" s="10">
        <v>31.6</v>
      </c>
      <c r="BP335" s="9">
        <v>33.200000000000003</v>
      </c>
      <c r="BQ335" s="9">
        <v>32.6</v>
      </c>
      <c r="BR335" s="10">
        <v>394</v>
      </c>
      <c r="BS335" s="10">
        <v>371</v>
      </c>
      <c r="BT335" s="9">
        <v>14</v>
      </c>
      <c r="BU335" s="9">
        <v>13.5</v>
      </c>
      <c r="BV335" s="274">
        <v>2.89</v>
      </c>
      <c r="BW335" s="181">
        <v>0</v>
      </c>
      <c r="BX335" s="9">
        <v>5.13</v>
      </c>
      <c r="BY335" s="9">
        <v>10.039999999999999</v>
      </c>
      <c r="BZ335" s="10">
        <v>43.3</v>
      </c>
      <c r="CA335" s="10">
        <v>62.1</v>
      </c>
      <c r="CB335" s="9">
        <v>42.3</v>
      </c>
      <c r="CC335" s="9">
        <v>24.4</v>
      </c>
      <c r="CD335" s="10">
        <v>6.4</v>
      </c>
      <c r="CE335" s="10">
        <v>11.2</v>
      </c>
      <c r="CF335" s="9">
        <v>4.4000000000000004</v>
      </c>
      <c r="CG335" s="9">
        <v>1.3</v>
      </c>
      <c r="CH335" s="10">
        <v>3.6</v>
      </c>
      <c r="CI335" s="10">
        <v>1</v>
      </c>
      <c r="CJ335" s="2" t="b">
        <f t="shared" si="261"/>
        <v>0</v>
      </c>
      <c r="CK335" s="24" t="b">
        <f t="shared" si="122"/>
        <v>1</v>
      </c>
      <c r="CL335" s="4">
        <v>73.39</v>
      </c>
      <c r="CM335" s="25">
        <v>85.65</v>
      </c>
      <c r="CN335" s="25">
        <v>177</v>
      </c>
      <c r="CO335" s="4">
        <v>51.46</v>
      </c>
      <c r="CP335" s="25">
        <v>48</v>
      </c>
      <c r="CQ335" s="25">
        <v>52</v>
      </c>
      <c r="CR335" s="26">
        <v>10.92</v>
      </c>
      <c r="CS335" s="272"/>
      <c r="CT335" s="272"/>
      <c r="CU335" s="272"/>
      <c r="CV335" s="272"/>
      <c r="CW335" s="272"/>
      <c r="CX335" s="272"/>
      <c r="CY335" s="85"/>
      <c r="CZ335" s="85"/>
      <c r="DA335" s="85"/>
      <c r="DB335" s="85"/>
    </row>
    <row r="336" spans="1:106" ht="15.75" customHeight="1">
      <c r="A336" s="143">
        <v>2019</v>
      </c>
      <c r="B336" s="469" t="s">
        <v>449</v>
      </c>
      <c r="C336" s="222">
        <v>3200</v>
      </c>
      <c r="D336" s="9">
        <v>25</v>
      </c>
      <c r="E336" s="9">
        <v>80</v>
      </c>
      <c r="F336" s="9">
        <v>1</v>
      </c>
      <c r="G336" s="34" t="s">
        <v>97</v>
      </c>
      <c r="H336" s="35" t="s">
        <v>110</v>
      </c>
      <c r="I336" s="36" t="s">
        <v>99</v>
      </c>
      <c r="J336" s="18" t="s">
        <v>100</v>
      </c>
      <c r="K336" s="36">
        <v>37.5</v>
      </c>
      <c r="L336" s="18">
        <v>62.5</v>
      </c>
      <c r="M336" s="8">
        <v>128</v>
      </c>
      <c r="N336" s="8">
        <v>608</v>
      </c>
      <c r="O336" s="9">
        <v>13</v>
      </c>
      <c r="P336" s="9">
        <v>31</v>
      </c>
      <c r="Q336" s="10">
        <v>1.7</v>
      </c>
      <c r="R336" s="10">
        <v>1.7</v>
      </c>
      <c r="S336" s="9">
        <v>157</v>
      </c>
      <c r="T336" s="9">
        <v>272</v>
      </c>
      <c r="U336" s="11">
        <v>21</v>
      </c>
      <c r="V336" s="11">
        <v>41</v>
      </c>
      <c r="W336" s="9">
        <v>4.2</v>
      </c>
      <c r="X336" s="9">
        <v>4.4000000000000004</v>
      </c>
      <c r="Y336" s="11">
        <v>22</v>
      </c>
      <c r="Z336" s="11">
        <v>28</v>
      </c>
      <c r="AA336" s="9">
        <v>22</v>
      </c>
      <c r="AB336" s="9">
        <v>18</v>
      </c>
      <c r="AC336" s="10">
        <v>5.0999999999999996</v>
      </c>
      <c r="AD336" s="10">
        <v>5.8</v>
      </c>
      <c r="AE336" s="273">
        <v>121.6</v>
      </c>
      <c r="AF336" s="273">
        <v>121.6</v>
      </c>
      <c r="AG336" s="10">
        <v>43</v>
      </c>
      <c r="AH336" s="10">
        <v>39</v>
      </c>
      <c r="AI336" s="9">
        <v>0.9</v>
      </c>
      <c r="AJ336" s="9">
        <v>0.9</v>
      </c>
      <c r="AK336" s="9">
        <f t="shared" si="259"/>
        <v>0</v>
      </c>
      <c r="AL336" s="10">
        <v>5.5</v>
      </c>
      <c r="AM336" s="10">
        <v>4.3</v>
      </c>
      <c r="AN336" s="9">
        <v>7.3</v>
      </c>
      <c r="AO336" s="9">
        <v>7</v>
      </c>
      <c r="AP336" s="9">
        <v>101</v>
      </c>
      <c r="AQ336" s="9">
        <v>88</v>
      </c>
      <c r="AR336" s="10">
        <v>9.6999999999999993</v>
      </c>
      <c r="AS336" s="10">
        <v>9.5</v>
      </c>
      <c r="AT336" s="10">
        <v>4.5999999999999996</v>
      </c>
      <c r="AU336" s="10">
        <v>4.4000000000000004</v>
      </c>
      <c r="AV336" s="208">
        <v>97</v>
      </c>
      <c r="AW336" s="148">
        <v>103</v>
      </c>
      <c r="AX336" s="9">
        <v>142</v>
      </c>
      <c r="AY336" s="9">
        <v>140</v>
      </c>
      <c r="AZ336" s="10">
        <v>2.4</v>
      </c>
      <c r="BA336" s="10">
        <v>2.2999999999999998</v>
      </c>
      <c r="BB336" s="9">
        <v>102</v>
      </c>
      <c r="BC336" s="9">
        <v>102</v>
      </c>
      <c r="BD336" s="23">
        <f t="shared" ref="BD336:BE336" si="340">1.86*(AX336+AT336)+1.15*(AV336/18)+(AG336/6)+14</f>
        <v>300.03988888888887</v>
      </c>
      <c r="BE336" s="23">
        <f t="shared" si="340"/>
        <v>295.66455555555558</v>
      </c>
      <c r="BF336" s="10">
        <v>4.8</v>
      </c>
      <c r="BG336" s="10">
        <v>4.2</v>
      </c>
      <c r="BH336" s="9">
        <v>14.8</v>
      </c>
      <c r="BI336" s="9">
        <v>13</v>
      </c>
      <c r="BJ336" s="10">
        <v>44.5</v>
      </c>
      <c r="BK336" s="10">
        <v>40.1</v>
      </c>
      <c r="BL336" s="9">
        <v>92.7</v>
      </c>
      <c r="BM336" s="9">
        <v>93.9</v>
      </c>
      <c r="BN336" s="10">
        <v>30.9</v>
      </c>
      <c r="BO336" s="10">
        <v>30.4</v>
      </c>
      <c r="BP336" s="9">
        <v>33.299999999999997</v>
      </c>
      <c r="BQ336" s="9">
        <v>32.4</v>
      </c>
      <c r="BR336" s="10">
        <v>267</v>
      </c>
      <c r="BS336" s="10">
        <v>278</v>
      </c>
      <c r="BT336" s="9">
        <v>15.3</v>
      </c>
      <c r="BU336" s="9">
        <v>14</v>
      </c>
      <c r="BV336" s="275">
        <v>1.42</v>
      </c>
      <c r="BW336" s="181">
        <v>0</v>
      </c>
      <c r="BX336" s="9">
        <v>3.92</v>
      </c>
      <c r="BY336" s="9">
        <v>7.39</v>
      </c>
      <c r="BZ336" s="10">
        <v>25.3</v>
      </c>
      <c r="CA336" s="10">
        <v>60.5</v>
      </c>
      <c r="CB336" s="9">
        <v>45.6</v>
      </c>
      <c r="CC336" s="9">
        <v>21.5</v>
      </c>
      <c r="CD336" s="10">
        <v>11.1</v>
      </c>
      <c r="CE336" s="10">
        <v>14.5</v>
      </c>
      <c r="CF336" s="9">
        <v>11.3</v>
      </c>
      <c r="CG336" s="9">
        <v>2.9</v>
      </c>
      <c r="CH336" s="10">
        <v>6.7</v>
      </c>
      <c r="CI336" s="10">
        <v>0.6</v>
      </c>
      <c r="CJ336" s="2" t="b">
        <f t="shared" si="261"/>
        <v>0</v>
      </c>
      <c r="CK336" s="24" t="b">
        <f t="shared" si="122"/>
        <v>0</v>
      </c>
      <c r="CL336" s="4">
        <v>72.78</v>
      </c>
      <c r="CM336" s="25">
        <v>80</v>
      </c>
      <c r="CN336" s="25">
        <v>177.5</v>
      </c>
      <c r="CO336" s="4">
        <v>0</v>
      </c>
      <c r="CP336" s="25">
        <v>42</v>
      </c>
      <c r="CQ336" s="25">
        <v>42</v>
      </c>
      <c r="CR336" s="26">
        <v>7.58</v>
      </c>
      <c r="CS336" s="272"/>
      <c r="CT336" s="272"/>
      <c r="CU336" s="272"/>
      <c r="CV336" s="272"/>
      <c r="CW336" s="272"/>
      <c r="CX336" s="272"/>
      <c r="CY336" s="85"/>
      <c r="CZ336" s="85"/>
      <c r="DA336" s="85"/>
      <c r="DB336" s="85"/>
    </row>
    <row r="337" spans="1:106" ht="15.75" customHeight="1">
      <c r="A337" s="143">
        <v>2019</v>
      </c>
      <c r="B337" s="469" t="s">
        <v>449</v>
      </c>
      <c r="C337" s="222">
        <v>3202</v>
      </c>
      <c r="D337" s="9">
        <v>26</v>
      </c>
      <c r="E337" s="9">
        <v>0</v>
      </c>
      <c r="F337" s="9">
        <v>1</v>
      </c>
      <c r="G337" s="202" t="s">
        <v>97</v>
      </c>
      <c r="H337" s="35" t="s">
        <v>107</v>
      </c>
      <c r="I337" s="36" t="s">
        <v>99</v>
      </c>
      <c r="J337" s="35" t="s">
        <v>104</v>
      </c>
      <c r="K337" s="19">
        <v>25</v>
      </c>
      <c r="L337" s="35">
        <v>75</v>
      </c>
      <c r="M337" s="8">
        <v>6374</v>
      </c>
      <c r="N337" s="8">
        <v>0</v>
      </c>
      <c r="O337" s="9">
        <v>135</v>
      </c>
      <c r="P337" s="9">
        <v>0</v>
      </c>
      <c r="Q337" s="10">
        <v>1.9</v>
      </c>
      <c r="R337" s="10">
        <v>0</v>
      </c>
      <c r="S337" s="9">
        <v>563</v>
      </c>
      <c r="T337" s="9">
        <v>0</v>
      </c>
      <c r="U337" s="11">
        <v>200</v>
      </c>
      <c r="V337" s="11">
        <v>0</v>
      </c>
      <c r="W337" s="9">
        <v>4.3</v>
      </c>
      <c r="X337" s="9">
        <v>0</v>
      </c>
      <c r="Y337" s="11">
        <v>67</v>
      </c>
      <c r="Z337" s="11">
        <v>0</v>
      </c>
      <c r="AA337" s="9">
        <v>46</v>
      </c>
      <c r="AB337" s="9">
        <v>0</v>
      </c>
      <c r="AC337" s="10">
        <v>5.0999999999999996</v>
      </c>
      <c r="AD337" s="10">
        <v>0</v>
      </c>
      <c r="AE337" s="273">
        <v>125.2</v>
      </c>
      <c r="AF337" s="273">
        <v>0</v>
      </c>
      <c r="AG337" s="10">
        <v>37</v>
      </c>
      <c r="AH337" s="10">
        <v>0</v>
      </c>
      <c r="AI337" s="9">
        <v>0.8</v>
      </c>
      <c r="AJ337" s="9">
        <v>0</v>
      </c>
      <c r="AK337" s="9">
        <f t="shared" si="259"/>
        <v>0</v>
      </c>
      <c r="AL337" s="10">
        <v>4.5999999999999996</v>
      </c>
      <c r="AM337" s="10">
        <v>0</v>
      </c>
      <c r="AN337" s="9">
        <v>7.5</v>
      </c>
      <c r="AO337" s="9">
        <v>0</v>
      </c>
      <c r="AP337" s="9">
        <v>92</v>
      </c>
      <c r="AQ337" s="9">
        <v>0</v>
      </c>
      <c r="AR337" s="10">
        <v>9.5</v>
      </c>
      <c r="AS337" s="10">
        <v>0</v>
      </c>
      <c r="AT337" s="10">
        <v>4.5999999999999996</v>
      </c>
      <c r="AU337" s="10">
        <v>0</v>
      </c>
      <c r="AV337" s="208">
        <v>87</v>
      </c>
      <c r="AW337" s="148">
        <v>0</v>
      </c>
      <c r="AX337" s="9">
        <v>144</v>
      </c>
      <c r="AY337" s="9">
        <v>0</v>
      </c>
      <c r="AZ337" s="10">
        <v>2.4</v>
      </c>
      <c r="BA337" s="10">
        <v>0</v>
      </c>
      <c r="BB337" s="9">
        <v>104</v>
      </c>
      <c r="BC337" s="9">
        <v>0</v>
      </c>
      <c r="BD337" s="23">
        <f t="shared" ref="BD337:BE337" si="341">1.86*(AX337+AT337)+1.15*(AV337/18)+(AG337/6)+14</f>
        <v>302.12100000000004</v>
      </c>
      <c r="BE337" s="23">
        <f t="shared" si="341"/>
        <v>14</v>
      </c>
      <c r="BF337" s="10">
        <v>4.3</v>
      </c>
      <c r="BG337" s="10">
        <v>0</v>
      </c>
      <c r="BH337" s="9">
        <v>14.1</v>
      </c>
      <c r="BI337" s="9">
        <v>0</v>
      </c>
      <c r="BJ337" s="10">
        <v>42.8</v>
      </c>
      <c r="BK337" s="10">
        <v>0</v>
      </c>
      <c r="BL337" s="9">
        <v>97.2</v>
      </c>
      <c r="BM337" s="9">
        <v>0</v>
      </c>
      <c r="BN337" s="10">
        <v>32</v>
      </c>
      <c r="BO337" s="10">
        <v>0</v>
      </c>
      <c r="BP337" s="9">
        <v>32.9</v>
      </c>
      <c r="BQ337" s="9">
        <v>0</v>
      </c>
      <c r="BR337" s="10">
        <v>113</v>
      </c>
      <c r="BS337" s="10">
        <v>0</v>
      </c>
      <c r="BT337" s="9">
        <v>15.9</v>
      </c>
      <c r="BU337" s="9">
        <v>0</v>
      </c>
      <c r="BV337" s="275">
        <v>2.23</v>
      </c>
      <c r="BW337" s="181">
        <v>0</v>
      </c>
      <c r="BX337" s="9">
        <v>4.93</v>
      </c>
      <c r="BY337" s="9">
        <v>0</v>
      </c>
      <c r="BZ337" s="10">
        <v>46</v>
      </c>
      <c r="CA337" s="10">
        <v>0</v>
      </c>
      <c r="CB337" s="9">
        <v>31.7</v>
      </c>
      <c r="CC337" s="9">
        <v>0</v>
      </c>
      <c r="CD337" s="10">
        <v>14.6</v>
      </c>
      <c r="CE337" s="10">
        <v>0</v>
      </c>
      <c r="CF337" s="9">
        <v>3.1</v>
      </c>
      <c r="CG337" s="9">
        <v>0</v>
      </c>
      <c r="CH337" s="10">
        <v>4.5999999999999996</v>
      </c>
      <c r="CI337" s="10">
        <v>0</v>
      </c>
      <c r="CJ337" s="2" t="b">
        <f t="shared" si="261"/>
        <v>0</v>
      </c>
      <c r="CK337" s="24" t="b">
        <f t="shared" si="122"/>
        <v>1</v>
      </c>
      <c r="CL337" s="4">
        <v>79.31</v>
      </c>
      <c r="CM337" s="25">
        <v>88.9</v>
      </c>
      <c r="CN337" s="25">
        <v>184.5</v>
      </c>
      <c r="CO337" s="4">
        <v>49.69</v>
      </c>
      <c r="CP337" s="25">
        <v>54</v>
      </c>
      <c r="CQ337" s="25">
        <v>50</v>
      </c>
      <c r="CR337" s="26">
        <v>8.4600000000000009</v>
      </c>
      <c r="CS337" s="272"/>
      <c r="CT337" s="272"/>
      <c r="CU337" s="272"/>
      <c r="CV337" s="272"/>
      <c r="CW337" s="272"/>
      <c r="CX337" s="272"/>
      <c r="CY337" s="85"/>
      <c r="CZ337" s="85"/>
      <c r="DA337" s="85"/>
      <c r="DB337" s="85"/>
    </row>
    <row r="338" spans="1:106" ht="15.75" customHeight="1">
      <c r="A338" s="143">
        <v>2019</v>
      </c>
      <c r="B338" s="469" t="s">
        <v>449</v>
      </c>
      <c r="C338" s="222">
        <v>3205</v>
      </c>
      <c r="D338" s="9">
        <v>32</v>
      </c>
      <c r="E338" s="9">
        <v>76</v>
      </c>
      <c r="F338" s="9">
        <v>1</v>
      </c>
      <c r="G338" s="34" t="s">
        <v>102</v>
      </c>
      <c r="H338" s="35" t="s">
        <v>112</v>
      </c>
      <c r="I338" s="36" t="s">
        <v>99</v>
      </c>
      <c r="J338" s="35" t="s">
        <v>104</v>
      </c>
      <c r="K338" s="36" t="s">
        <v>112</v>
      </c>
      <c r="L338" s="18" t="s">
        <v>112</v>
      </c>
      <c r="M338" s="8">
        <v>152</v>
      </c>
      <c r="N338" s="8">
        <v>1589</v>
      </c>
      <c r="O338" s="9">
        <v>21</v>
      </c>
      <c r="P338" s="9">
        <v>76</v>
      </c>
      <c r="Q338" s="10">
        <v>2.4</v>
      </c>
      <c r="R338" s="10">
        <v>1.8</v>
      </c>
      <c r="S338" s="9">
        <v>178</v>
      </c>
      <c r="T338" s="9">
        <v>367</v>
      </c>
      <c r="U338" s="11">
        <v>25</v>
      </c>
      <c r="V338" s="11">
        <v>90</v>
      </c>
      <c r="W338" s="9">
        <v>4.2</v>
      </c>
      <c r="X338" s="9">
        <v>4.5999999999999996</v>
      </c>
      <c r="Y338" s="11">
        <v>28</v>
      </c>
      <c r="Z338" s="11">
        <v>44</v>
      </c>
      <c r="AA338" s="9">
        <v>32</v>
      </c>
      <c r="AB338" s="9">
        <v>26</v>
      </c>
      <c r="AC338" s="10">
        <v>6.7</v>
      </c>
      <c r="AD338" s="10">
        <v>7.2</v>
      </c>
      <c r="AE338" s="273">
        <v>116.4</v>
      </c>
      <c r="AF338" s="273">
        <v>102.6</v>
      </c>
      <c r="AG338" s="10">
        <v>37</v>
      </c>
      <c r="AH338" s="10">
        <v>41</v>
      </c>
      <c r="AI338" s="9">
        <v>0.9</v>
      </c>
      <c r="AJ338" s="9">
        <v>1</v>
      </c>
      <c r="AK338" s="9">
        <f>IF((AJ338-AI338)&lt;0,0,(AJ338-AI338))</f>
        <v>9.9999999999999978E-2</v>
      </c>
      <c r="AL338" s="10">
        <v>5.6</v>
      </c>
      <c r="AM338" s="10">
        <v>4.7</v>
      </c>
      <c r="AN338" s="9">
        <v>7.1</v>
      </c>
      <c r="AO338" s="9">
        <v>6.8</v>
      </c>
      <c r="AP338" s="9">
        <v>93</v>
      </c>
      <c r="AQ338" s="9">
        <v>71</v>
      </c>
      <c r="AR338" s="10">
        <v>9.5</v>
      </c>
      <c r="AS338" s="10">
        <v>9.5</v>
      </c>
      <c r="AT338" s="10">
        <v>4.5</v>
      </c>
      <c r="AU338" s="10">
        <v>4.2</v>
      </c>
      <c r="AV338" s="208">
        <v>116</v>
      </c>
      <c r="AW338" s="148">
        <v>108</v>
      </c>
      <c r="AX338" s="9">
        <v>141</v>
      </c>
      <c r="AY338" s="9">
        <v>140</v>
      </c>
      <c r="AZ338" s="10">
        <v>2.2999999999999998</v>
      </c>
      <c r="BA338" s="10">
        <v>2.2999999999999998</v>
      </c>
      <c r="BB338" s="9">
        <v>100</v>
      </c>
      <c r="BC338" s="9">
        <v>104</v>
      </c>
      <c r="BD338" s="23">
        <f t="shared" ref="BD338:BE338" si="342">1.86*(AX338+AT338)+1.15*(AV338/18)+(AG338/6)+14</f>
        <v>298.20777777777778</v>
      </c>
      <c r="BE338" s="23">
        <f t="shared" si="342"/>
        <v>295.94533333333328</v>
      </c>
      <c r="BF338" s="10">
        <v>4.9000000000000004</v>
      </c>
      <c r="BG338" s="10">
        <v>4.4000000000000004</v>
      </c>
      <c r="BH338" s="9">
        <v>15.1</v>
      </c>
      <c r="BI338" s="9">
        <v>13.3</v>
      </c>
      <c r="BJ338" s="10">
        <v>45.4</v>
      </c>
      <c r="BK338" s="10">
        <v>40.9</v>
      </c>
      <c r="BL338" s="9">
        <v>91.9</v>
      </c>
      <c r="BM338" s="9">
        <v>92.7</v>
      </c>
      <c r="BN338" s="10">
        <v>30.5</v>
      </c>
      <c r="BO338" s="10">
        <v>30.1</v>
      </c>
      <c r="BP338" s="9">
        <v>33.200000000000003</v>
      </c>
      <c r="BQ338" s="9">
        <v>32.5</v>
      </c>
      <c r="BR338" s="10">
        <v>244</v>
      </c>
      <c r="BS338" s="10">
        <v>244</v>
      </c>
      <c r="BT338" s="9">
        <v>15.6</v>
      </c>
      <c r="BU338" s="9">
        <v>14.5</v>
      </c>
      <c r="BV338" s="275">
        <v>1.84</v>
      </c>
      <c r="BW338" s="181">
        <v>0</v>
      </c>
      <c r="BX338" s="9">
        <v>6.25</v>
      </c>
      <c r="BY338" s="9">
        <v>7.84</v>
      </c>
      <c r="BZ338" s="10">
        <v>37.200000000000003</v>
      </c>
      <c r="CA338" s="10">
        <v>41.3</v>
      </c>
      <c r="CB338" s="9">
        <v>41.2</v>
      </c>
      <c r="CC338" s="9">
        <v>40.799999999999997</v>
      </c>
      <c r="CD338" s="10">
        <v>7.8</v>
      </c>
      <c r="CE338" s="10">
        <v>11.9</v>
      </c>
      <c r="CF338" s="9">
        <v>7.8</v>
      </c>
      <c r="CG338" s="9">
        <v>2.9</v>
      </c>
      <c r="CH338" s="10">
        <v>6</v>
      </c>
      <c r="CI338" s="10">
        <v>3.1</v>
      </c>
      <c r="CJ338" s="2" t="b">
        <f t="shared" si="261"/>
        <v>0</v>
      </c>
      <c r="CK338" s="24" t="b">
        <f t="shared" si="122"/>
        <v>1</v>
      </c>
      <c r="CL338" s="4">
        <v>69.7</v>
      </c>
      <c r="CM338" s="25">
        <v>79.5</v>
      </c>
      <c r="CN338" s="25">
        <v>176.5</v>
      </c>
      <c r="CO338" s="4">
        <v>52.51</v>
      </c>
      <c r="CP338" s="25">
        <v>48</v>
      </c>
      <c r="CQ338" s="25">
        <v>52</v>
      </c>
      <c r="CR338" s="26">
        <v>11.47</v>
      </c>
      <c r="CS338" s="272"/>
      <c r="CT338" s="272"/>
      <c r="CU338" s="272"/>
      <c r="CV338" s="272"/>
      <c r="CW338" s="272"/>
      <c r="CX338" s="272"/>
      <c r="CY338" s="85"/>
      <c r="CZ338" s="85"/>
      <c r="DA338" s="85"/>
      <c r="DB338" s="85"/>
    </row>
    <row r="339" spans="1:106" ht="15.75" customHeight="1">
      <c r="A339" s="143">
        <v>2019</v>
      </c>
      <c r="B339" s="469" t="s">
        <v>449</v>
      </c>
      <c r="C339" s="222">
        <v>3222</v>
      </c>
      <c r="D339" s="9">
        <v>28</v>
      </c>
      <c r="E339" s="9">
        <v>61</v>
      </c>
      <c r="F339" s="9">
        <v>1</v>
      </c>
      <c r="G339" s="34" t="s">
        <v>102</v>
      </c>
      <c r="H339" s="35" t="s">
        <v>98</v>
      </c>
      <c r="I339" s="36" t="s">
        <v>99</v>
      </c>
      <c r="J339" s="35" t="s">
        <v>100</v>
      </c>
      <c r="K339" s="19">
        <v>50</v>
      </c>
      <c r="L339" s="35">
        <v>50</v>
      </c>
      <c r="M339" s="8">
        <v>887</v>
      </c>
      <c r="N339" s="8">
        <v>457</v>
      </c>
      <c r="O339" s="9">
        <v>31</v>
      </c>
      <c r="P339" s="9">
        <v>25</v>
      </c>
      <c r="Q339" s="10">
        <v>1.8</v>
      </c>
      <c r="R339" s="10">
        <v>1.9</v>
      </c>
      <c r="S339" s="9">
        <v>251</v>
      </c>
      <c r="T339" s="9">
        <v>310</v>
      </c>
      <c r="U339" s="11">
        <v>54</v>
      </c>
      <c r="V339" s="11">
        <v>47</v>
      </c>
      <c r="W339" s="9">
        <v>4.5999999999999996</v>
      </c>
      <c r="X339" s="9">
        <v>5.0999999999999996</v>
      </c>
      <c r="Y339" s="11">
        <v>36</v>
      </c>
      <c r="Z339" s="11">
        <v>41</v>
      </c>
      <c r="AA339" s="9">
        <v>18</v>
      </c>
      <c r="AB339" s="9">
        <v>17</v>
      </c>
      <c r="AC339" s="10">
        <v>5.0999999999999996</v>
      </c>
      <c r="AD339" s="10">
        <v>6.6</v>
      </c>
      <c r="AE339" s="273">
        <v>119.3</v>
      </c>
      <c r="AF339" s="273">
        <v>93.8</v>
      </c>
      <c r="AG339" s="10">
        <v>44</v>
      </c>
      <c r="AH339" s="10">
        <v>44</v>
      </c>
      <c r="AI339" s="9">
        <v>0.9</v>
      </c>
      <c r="AJ339" s="9">
        <v>1.1000000000000001</v>
      </c>
      <c r="AK339" s="9">
        <f t="shared" si="259"/>
        <v>0.20000000000000007</v>
      </c>
      <c r="AL339" s="10">
        <v>4.8</v>
      </c>
      <c r="AM339" s="10">
        <v>4</v>
      </c>
      <c r="AN339" s="9">
        <v>7.8</v>
      </c>
      <c r="AO339" s="9">
        <v>7.9</v>
      </c>
      <c r="AP339" s="9">
        <v>87</v>
      </c>
      <c r="AQ339" s="9">
        <v>132</v>
      </c>
      <c r="AR339" s="10">
        <v>9.6</v>
      </c>
      <c r="AS339" s="10">
        <v>10</v>
      </c>
      <c r="AT339" s="10">
        <v>4.5999999999999996</v>
      </c>
      <c r="AU339" s="10">
        <v>4.2</v>
      </c>
      <c r="AV339" s="208">
        <v>93</v>
      </c>
      <c r="AW339" s="148">
        <v>102</v>
      </c>
      <c r="AX339" s="9">
        <v>142</v>
      </c>
      <c r="AY339" s="9">
        <v>139</v>
      </c>
      <c r="AZ339" s="10">
        <v>2.2000000000000002</v>
      </c>
      <c r="BA339" s="10">
        <v>2.2999999999999998</v>
      </c>
      <c r="BB339" s="9">
        <v>102</v>
      </c>
      <c r="BC339" s="9">
        <v>100</v>
      </c>
      <c r="BD339" s="23">
        <f t="shared" ref="BD339:BE339" si="343">1.86*(AX339+AT339)+1.15*(AV339/18)+(AG339/6)+14</f>
        <v>299.95099999999996</v>
      </c>
      <c r="BE339" s="23">
        <f t="shared" si="343"/>
        <v>294.20199999999994</v>
      </c>
      <c r="BF339" s="10">
        <v>4.75</v>
      </c>
      <c r="BG339" s="10">
        <v>4.5</v>
      </c>
      <c r="BH339" s="9">
        <v>14.7</v>
      </c>
      <c r="BI339" s="9">
        <v>13.5</v>
      </c>
      <c r="BJ339" s="10">
        <v>43.7</v>
      </c>
      <c r="BK339" s="10">
        <v>40.6</v>
      </c>
      <c r="BL339" s="9">
        <v>89.9</v>
      </c>
      <c r="BM339" s="9">
        <v>89.8</v>
      </c>
      <c r="BN339" s="10">
        <v>30.1</v>
      </c>
      <c r="BO339" s="10">
        <v>29.8</v>
      </c>
      <c r="BP339" s="9">
        <v>33.5</v>
      </c>
      <c r="BQ339" s="9">
        <v>33.200000000000003</v>
      </c>
      <c r="BR339" s="10">
        <v>257</v>
      </c>
      <c r="BS339" s="10">
        <v>243</v>
      </c>
      <c r="BT339" s="9">
        <v>15.1</v>
      </c>
      <c r="BU339" s="9">
        <v>14.4</v>
      </c>
      <c r="BV339" s="275">
        <v>0.95</v>
      </c>
      <c r="BW339" s="181">
        <v>0</v>
      </c>
      <c r="BX339" s="9">
        <v>2.98</v>
      </c>
      <c r="BY339" s="9">
        <v>4.42</v>
      </c>
      <c r="BZ339" s="10">
        <v>22.8</v>
      </c>
      <c r="CA339" s="10">
        <v>32.9</v>
      </c>
      <c r="CB339" s="9">
        <v>51.2</v>
      </c>
      <c r="CC339" s="9">
        <v>42</v>
      </c>
      <c r="CD339" s="10">
        <v>9.1</v>
      </c>
      <c r="CE339" s="10">
        <v>14.5</v>
      </c>
      <c r="CF339" s="9">
        <v>8</v>
      </c>
      <c r="CG339" s="9">
        <v>4.8</v>
      </c>
      <c r="CH339" s="10">
        <v>8.9</v>
      </c>
      <c r="CI339" s="10">
        <v>5.8</v>
      </c>
      <c r="CJ339" s="2" t="b">
        <f t="shared" si="261"/>
        <v>0</v>
      </c>
      <c r="CK339" s="24" t="b">
        <f t="shared" si="122"/>
        <v>0</v>
      </c>
      <c r="CL339" s="4">
        <v>53.7</v>
      </c>
      <c r="CM339" s="25">
        <v>62.35</v>
      </c>
      <c r="CN339" s="25">
        <v>169</v>
      </c>
      <c r="CO339" s="4">
        <v>52.58</v>
      </c>
      <c r="CP339" s="25">
        <v>44</v>
      </c>
      <c r="CQ339" s="25">
        <v>38</v>
      </c>
      <c r="CR339" s="26">
        <v>9.73</v>
      </c>
      <c r="CS339" s="272"/>
      <c r="CT339" s="272"/>
      <c r="CU339" s="272"/>
      <c r="CV339" s="272"/>
      <c r="CW339" s="272"/>
      <c r="CX339" s="272"/>
      <c r="CY339" s="85"/>
      <c r="CZ339" s="85"/>
      <c r="DA339" s="85"/>
      <c r="DB339" s="85"/>
    </row>
    <row r="340" spans="1:106" ht="15.75" customHeight="1">
      <c r="A340" s="143">
        <v>2019</v>
      </c>
      <c r="B340" s="469" t="s">
        <v>449</v>
      </c>
      <c r="C340" s="237">
        <v>3235</v>
      </c>
      <c r="D340" s="9">
        <v>28</v>
      </c>
      <c r="E340" s="9">
        <v>87</v>
      </c>
      <c r="F340" s="9">
        <v>1</v>
      </c>
      <c r="G340" s="230" t="s">
        <v>97</v>
      </c>
      <c r="H340" s="18" t="s">
        <v>110</v>
      </c>
      <c r="I340" s="19" t="s">
        <v>111</v>
      </c>
      <c r="J340" s="35" t="s">
        <v>104</v>
      </c>
      <c r="K340" s="19">
        <v>62.5</v>
      </c>
      <c r="L340" s="18">
        <v>37.5</v>
      </c>
      <c r="M340" s="8">
        <v>105</v>
      </c>
      <c r="N340" s="8">
        <v>2083</v>
      </c>
      <c r="O340" s="9">
        <v>21</v>
      </c>
      <c r="P340" s="9">
        <v>85</v>
      </c>
      <c r="Q340" s="10">
        <v>1.6</v>
      </c>
      <c r="R340" s="10">
        <v>2</v>
      </c>
      <c r="S340" s="9">
        <v>188</v>
      </c>
      <c r="T340" s="9">
        <v>428</v>
      </c>
      <c r="U340" s="11">
        <v>31</v>
      </c>
      <c r="V340" s="11">
        <v>125</v>
      </c>
      <c r="W340" s="9">
        <v>3.9</v>
      </c>
      <c r="X340" s="9">
        <v>4.3</v>
      </c>
      <c r="Y340" s="11">
        <v>29</v>
      </c>
      <c r="Z340" s="11">
        <v>50</v>
      </c>
      <c r="AA340" s="9">
        <v>20</v>
      </c>
      <c r="AB340" s="9">
        <v>17</v>
      </c>
      <c r="AC340" s="10">
        <v>5.9</v>
      </c>
      <c r="AD340" s="10">
        <v>8.8000000000000007</v>
      </c>
      <c r="AE340" s="273">
        <v>105.1</v>
      </c>
      <c r="AF340" s="273">
        <v>84.5</v>
      </c>
      <c r="AG340" s="10">
        <v>44</v>
      </c>
      <c r="AH340" s="10">
        <v>51</v>
      </c>
      <c r="AI340" s="9">
        <v>1</v>
      </c>
      <c r="AJ340" s="9">
        <v>1.2</v>
      </c>
      <c r="AK340" s="9">
        <f t="shared" si="259"/>
        <v>0.19999999999999996</v>
      </c>
      <c r="AL340" s="10">
        <v>5.4</v>
      </c>
      <c r="AM340" s="10">
        <v>4.8</v>
      </c>
      <c r="AN340" s="9">
        <v>7.4</v>
      </c>
      <c r="AO340" s="9">
        <v>7.5</v>
      </c>
      <c r="AP340" s="9">
        <v>74</v>
      </c>
      <c r="AQ340" s="9">
        <v>48</v>
      </c>
      <c r="AR340" s="10">
        <v>9</v>
      </c>
      <c r="AS340" s="10">
        <v>8.5</v>
      </c>
      <c r="AT340" s="10">
        <v>4.4000000000000004</v>
      </c>
      <c r="AU340" s="10">
        <v>4.0999999999999996</v>
      </c>
      <c r="AV340" s="208">
        <v>93</v>
      </c>
      <c r="AW340" s="148">
        <v>118</v>
      </c>
      <c r="AX340" s="9">
        <v>140</v>
      </c>
      <c r="AY340" s="9">
        <v>135</v>
      </c>
      <c r="AZ340" s="10">
        <v>2.1</v>
      </c>
      <c r="BA340" s="10">
        <v>2.2999999999999998</v>
      </c>
      <c r="BB340" s="9">
        <v>99</v>
      </c>
      <c r="BC340" s="9">
        <v>98</v>
      </c>
      <c r="BD340" s="23">
        <f t="shared" ref="BD340:BE340" si="344">1.86*(AX340+AT340)+1.15*(AV340/18)+(AG340/6)+14</f>
        <v>295.85899999999998</v>
      </c>
      <c r="BE340" s="23">
        <f t="shared" si="344"/>
        <v>288.76488888888889</v>
      </c>
      <c r="BF340" s="10">
        <v>4.97</v>
      </c>
      <c r="BG340" s="10">
        <v>4.8</v>
      </c>
      <c r="BH340" s="9">
        <v>15.1</v>
      </c>
      <c r="BI340" s="9">
        <v>14.3</v>
      </c>
      <c r="BJ340" s="10">
        <v>46</v>
      </c>
      <c r="BK340" s="10">
        <v>44.6</v>
      </c>
      <c r="BL340" s="9">
        <v>92</v>
      </c>
      <c r="BM340" s="9">
        <v>92.8</v>
      </c>
      <c r="BN340" s="10">
        <v>30.1</v>
      </c>
      <c r="BO340" s="10">
        <v>29.7</v>
      </c>
      <c r="BP340" s="9">
        <v>32.799999999999997</v>
      </c>
      <c r="BQ340" s="9">
        <v>32</v>
      </c>
      <c r="BR340" s="10">
        <v>182</v>
      </c>
      <c r="BS340" s="10">
        <v>208</v>
      </c>
      <c r="BT340" s="9">
        <v>15.9</v>
      </c>
      <c r="BU340" s="9">
        <v>15.3</v>
      </c>
      <c r="BV340" s="275">
        <v>1.64</v>
      </c>
      <c r="BW340" s="181">
        <v>0</v>
      </c>
      <c r="BX340" s="9">
        <v>4.1399999999999997</v>
      </c>
      <c r="BY340" s="9">
        <v>5.69</v>
      </c>
      <c r="BZ340" s="10">
        <v>37.4</v>
      </c>
      <c r="CA340" s="10">
        <v>48.8</v>
      </c>
      <c r="CB340" s="9">
        <v>42.8</v>
      </c>
      <c r="CC340" s="9">
        <v>32.6</v>
      </c>
      <c r="CD340" s="10">
        <v>7.1</v>
      </c>
      <c r="CE340" s="10">
        <v>14.6</v>
      </c>
      <c r="CF340" s="9">
        <v>4.7</v>
      </c>
      <c r="CG340" s="9">
        <v>0.9</v>
      </c>
      <c r="CH340" s="10">
        <v>7.5</v>
      </c>
      <c r="CI340" s="10">
        <v>3.1</v>
      </c>
      <c r="CJ340" s="2" t="b">
        <f t="shared" si="261"/>
        <v>0</v>
      </c>
      <c r="CK340" s="24" t="b">
        <f t="shared" si="122"/>
        <v>1</v>
      </c>
      <c r="CL340" s="4">
        <v>74.2</v>
      </c>
      <c r="CM340" s="25">
        <v>83.6</v>
      </c>
      <c r="CN340" s="25">
        <v>175</v>
      </c>
      <c r="CO340" s="4">
        <v>50.56</v>
      </c>
      <c r="CP340" s="25">
        <v>54</v>
      </c>
      <c r="CQ340" s="25">
        <v>42</v>
      </c>
      <c r="CR340" s="26">
        <v>8.43</v>
      </c>
      <c r="CS340" s="272"/>
      <c r="CT340" s="272"/>
      <c r="CU340" s="272"/>
      <c r="CV340" s="272"/>
      <c r="CW340" s="272"/>
      <c r="CX340" s="272"/>
      <c r="CY340" s="85"/>
      <c r="CZ340" s="85"/>
      <c r="DA340" s="85"/>
      <c r="DB340" s="85"/>
    </row>
    <row r="341" spans="1:106" ht="15.75" customHeight="1">
      <c r="A341" s="143">
        <v>2019</v>
      </c>
      <c r="B341" s="469" t="s">
        <v>454</v>
      </c>
      <c r="C341" s="222">
        <v>3197</v>
      </c>
      <c r="D341" s="9">
        <v>27</v>
      </c>
      <c r="E341" s="9">
        <v>78.5</v>
      </c>
      <c r="F341" s="9">
        <v>1</v>
      </c>
      <c r="G341" s="17" t="s">
        <v>102</v>
      </c>
      <c r="H341" s="18" t="s">
        <v>107</v>
      </c>
      <c r="I341" s="19" t="s">
        <v>111</v>
      </c>
      <c r="J341" s="18" t="s">
        <v>100</v>
      </c>
      <c r="K341" s="19">
        <v>50</v>
      </c>
      <c r="L341" s="18">
        <v>50</v>
      </c>
      <c r="M341" s="8">
        <v>321</v>
      </c>
      <c r="N341" s="8">
        <v>4300</v>
      </c>
      <c r="O341" s="9">
        <v>20</v>
      </c>
      <c r="P341" s="9">
        <v>153</v>
      </c>
      <c r="Q341" s="10">
        <v>2.1</v>
      </c>
      <c r="R341" s="10">
        <v>5.3</v>
      </c>
      <c r="S341" s="9">
        <v>191</v>
      </c>
      <c r="T341" s="9">
        <v>642</v>
      </c>
      <c r="U341" s="11">
        <v>36</v>
      </c>
      <c r="V341" s="11">
        <v>116</v>
      </c>
      <c r="W341" s="9">
        <v>4.4000000000000004</v>
      </c>
      <c r="X341" s="9">
        <v>4.7</v>
      </c>
      <c r="Y341" s="11">
        <v>38</v>
      </c>
      <c r="Z341" s="11">
        <v>42</v>
      </c>
      <c r="AA341" s="9">
        <v>17</v>
      </c>
      <c r="AB341" s="9">
        <v>19</v>
      </c>
      <c r="AC341" s="10">
        <v>6.6</v>
      </c>
      <c r="AD341" s="10">
        <v>8.9</v>
      </c>
      <c r="AE341" s="273">
        <v>120</v>
      </c>
      <c r="AF341" s="273">
        <v>94.4</v>
      </c>
      <c r="AG341" s="10">
        <v>30</v>
      </c>
      <c r="AH341" s="10">
        <v>51</v>
      </c>
      <c r="AI341" s="9">
        <v>0.9</v>
      </c>
      <c r="AJ341" s="9">
        <v>1.1000000000000001</v>
      </c>
      <c r="AK341" s="9">
        <f t="shared" si="259"/>
        <v>0.20000000000000007</v>
      </c>
      <c r="AL341" s="10">
        <v>4.5999999999999996</v>
      </c>
      <c r="AM341" s="10">
        <v>5.5</v>
      </c>
      <c r="AN341" s="9">
        <v>7.2</v>
      </c>
      <c r="AO341" s="9">
        <v>7.9</v>
      </c>
      <c r="AP341" s="9">
        <v>52</v>
      </c>
      <c r="AQ341" s="9">
        <v>77</v>
      </c>
      <c r="AR341" s="10">
        <v>9.6</v>
      </c>
      <c r="AS341" s="10">
        <v>9.9</v>
      </c>
      <c r="AT341" s="10">
        <v>4.7</v>
      </c>
      <c r="AU341" s="10">
        <v>4.3</v>
      </c>
      <c r="AV341" s="148">
        <v>85</v>
      </c>
      <c r="AW341" s="148">
        <v>91</v>
      </c>
      <c r="AX341" s="9">
        <v>139</v>
      </c>
      <c r="AY341" s="9">
        <v>137</v>
      </c>
      <c r="AZ341" s="10">
        <v>2</v>
      </c>
      <c r="BA341" s="10">
        <v>2</v>
      </c>
      <c r="BB341" s="9">
        <v>104</v>
      </c>
      <c r="BC341" s="9">
        <v>95</v>
      </c>
      <c r="BD341" s="23">
        <f t="shared" ref="BD341:BE341" si="345">1.86*(AX341+AT341)+1.15*(AV341/18)+(AG341/6)+14</f>
        <v>291.71255555555553</v>
      </c>
      <c r="BE341" s="23">
        <f t="shared" si="345"/>
        <v>291.13188888888891</v>
      </c>
      <c r="BF341" s="10">
        <v>4.58</v>
      </c>
      <c r="BG341" s="10">
        <v>4.4800000000000004</v>
      </c>
      <c r="BH341" s="9">
        <v>14.4</v>
      </c>
      <c r="BI341" s="9">
        <v>16.2</v>
      </c>
      <c r="BJ341" s="10">
        <v>44.2</v>
      </c>
      <c r="BK341" s="10">
        <v>48.4</v>
      </c>
      <c r="BL341" s="9">
        <v>96.4</v>
      </c>
      <c r="BM341" s="9">
        <v>95.4</v>
      </c>
      <c r="BN341" s="10">
        <v>31.4</v>
      </c>
      <c r="BO341" s="10">
        <v>32</v>
      </c>
      <c r="BP341" s="9">
        <v>0</v>
      </c>
      <c r="BQ341" s="9">
        <v>0</v>
      </c>
      <c r="BR341" s="10">
        <v>0</v>
      </c>
      <c r="BS341" s="10">
        <v>0</v>
      </c>
      <c r="BT341" s="9">
        <v>0</v>
      </c>
      <c r="BU341" s="9">
        <v>0</v>
      </c>
      <c r="BV341" s="181">
        <v>0</v>
      </c>
      <c r="BW341" s="37">
        <v>1.56</v>
      </c>
      <c r="BX341" s="9">
        <v>8.07</v>
      </c>
      <c r="BY341" s="9">
        <v>5.35</v>
      </c>
      <c r="BZ341" s="10" t="s">
        <v>201</v>
      </c>
      <c r="CA341" s="10">
        <v>73.5</v>
      </c>
      <c r="CB341" s="9">
        <v>16.3</v>
      </c>
      <c r="CC341" s="9">
        <v>17.399999999999999</v>
      </c>
      <c r="CD341" s="10">
        <v>6.8</v>
      </c>
      <c r="CE341" s="10">
        <v>7.4</v>
      </c>
      <c r="CF341" s="9">
        <v>3.3</v>
      </c>
      <c r="CG341" s="9">
        <v>1.5</v>
      </c>
      <c r="CH341" s="10">
        <v>0.4</v>
      </c>
      <c r="CI341" s="10">
        <v>0.2</v>
      </c>
      <c r="CJ341" s="2" t="b">
        <f t="shared" si="261"/>
        <v>0</v>
      </c>
      <c r="CK341" s="24" t="b">
        <f t="shared" si="122"/>
        <v>1</v>
      </c>
      <c r="CL341" s="4">
        <v>73.39</v>
      </c>
      <c r="CM341" s="25">
        <v>85.65</v>
      </c>
      <c r="CN341" s="25">
        <v>177</v>
      </c>
      <c r="CO341" s="4">
        <v>51.46</v>
      </c>
      <c r="CP341" s="25">
        <v>48</v>
      </c>
      <c r="CQ341" s="25">
        <v>52</v>
      </c>
      <c r="CR341" s="26">
        <v>10.92</v>
      </c>
      <c r="CS341" s="272"/>
      <c r="CT341" s="272"/>
      <c r="CU341" s="272"/>
      <c r="CV341" s="272"/>
      <c r="CW341" s="272"/>
      <c r="CX341" s="272"/>
      <c r="CY341" s="85"/>
      <c r="CZ341" s="85"/>
      <c r="DA341" s="85"/>
      <c r="DB341" s="85"/>
    </row>
    <row r="342" spans="1:106" ht="15.75" customHeight="1">
      <c r="A342" s="143">
        <v>2019</v>
      </c>
      <c r="B342" s="469" t="s">
        <v>454</v>
      </c>
      <c r="C342" s="222">
        <v>3200</v>
      </c>
      <c r="D342" s="9">
        <v>25</v>
      </c>
      <c r="E342" s="9">
        <v>85.1</v>
      </c>
      <c r="F342" s="9">
        <v>1</v>
      </c>
      <c r="G342" s="34" t="s">
        <v>97</v>
      </c>
      <c r="H342" s="35" t="s">
        <v>110</v>
      </c>
      <c r="I342" s="36" t="s">
        <v>99</v>
      </c>
      <c r="J342" s="18" t="s">
        <v>100</v>
      </c>
      <c r="K342" s="36">
        <v>37.5</v>
      </c>
      <c r="L342" s="18">
        <v>62.5</v>
      </c>
      <c r="M342" s="8">
        <v>233</v>
      </c>
      <c r="N342" s="8">
        <v>832</v>
      </c>
      <c r="O342" s="9">
        <v>20</v>
      </c>
      <c r="P342" s="9">
        <v>45</v>
      </c>
      <c r="Q342" s="10">
        <v>1.6</v>
      </c>
      <c r="R342" s="10">
        <v>3</v>
      </c>
      <c r="S342" s="9">
        <v>190</v>
      </c>
      <c r="T342" s="9">
        <v>751</v>
      </c>
      <c r="U342" s="11">
        <v>29</v>
      </c>
      <c r="V342" s="11">
        <v>59</v>
      </c>
      <c r="W342" s="9">
        <v>4.4000000000000004</v>
      </c>
      <c r="X342" s="9">
        <v>5.0999999999999996</v>
      </c>
      <c r="Y342" s="11">
        <v>25</v>
      </c>
      <c r="Z342" s="11">
        <v>28</v>
      </c>
      <c r="AA342" s="9">
        <v>19</v>
      </c>
      <c r="AB342" s="9">
        <v>22</v>
      </c>
      <c r="AC342" s="10">
        <v>5.7</v>
      </c>
      <c r="AD342" s="10">
        <v>7</v>
      </c>
      <c r="AE342" s="273">
        <v>121.6</v>
      </c>
      <c r="AF342" s="273">
        <v>95.5</v>
      </c>
      <c r="AG342" s="10">
        <v>40</v>
      </c>
      <c r="AH342" s="10">
        <v>52</v>
      </c>
      <c r="AI342" s="9">
        <v>0.9</v>
      </c>
      <c r="AJ342" s="9">
        <v>1.1000000000000001</v>
      </c>
      <c r="AK342" s="9">
        <f t="shared" si="259"/>
        <v>0.20000000000000007</v>
      </c>
      <c r="AL342" s="10">
        <v>4.4000000000000004</v>
      </c>
      <c r="AM342" s="10">
        <v>5.5</v>
      </c>
      <c r="AN342" s="9">
        <v>7.2</v>
      </c>
      <c r="AO342" s="9">
        <v>8.6999999999999993</v>
      </c>
      <c r="AP342" s="9">
        <v>107</v>
      </c>
      <c r="AQ342" s="9">
        <v>91</v>
      </c>
      <c r="AR342" s="10">
        <v>9.5</v>
      </c>
      <c r="AS342" s="10">
        <v>10.3</v>
      </c>
      <c r="AT342" s="10">
        <v>4.4000000000000004</v>
      </c>
      <c r="AU342" s="10">
        <v>4.7</v>
      </c>
      <c r="AV342" s="148">
        <v>91</v>
      </c>
      <c r="AW342" s="148">
        <v>94</v>
      </c>
      <c r="AX342" s="9">
        <v>139</v>
      </c>
      <c r="AY342" s="9">
        <v>138</v>
      </c>
      <c r="AZ342" s="10">
        <v>2</v>
      </c>
      <c r="BA342" s="10">
        <v>2.2999999999999998</v>
      </c>
      <c r="BB342" s="9">
        <v>101</v>
      </c>
      <c r="BC342" s="9">
        <v>95</v>
      </c>
      <c r="BD342" s="23">
        <f t="shared" ref="BD342:BE342" si="346">1.86*(AX342+AT342)+1.15*(AV342/18)+(AG342/6)+14</f>
        <v>293.2045555555556</v>
      </c>
      <c r="BE342" s="23">
        <f t="shared" si="346"/>
        <v>294.09422222222219</v>
      </c>
      <c r="BF342" s="10">
        <v>4.49</v>
      </c>
      <c r="BG342" s="10">
        <v>5.61</v>
      </c>
      <c r="BH342" s="9">
        <v>13.7</v>
      </c>
      <c r="BI342" s="9">
        <v>11.8</v>
      </c>
      <c r="BJ342" s="10">
        <v>42.2</v>
      </c>
      <c r="BK342" s="10">
        <v>36.5</v>
      </c>
      <c r="BL342" s="9">
        <v>93.8</v>
      </c>
      <c r="BM342" s="9">
        <v>93.7</v>
      </c>
      <c r="BN342" s="10">
        <v>30.4</v>
      </c>
      <c r="BO342" s="10">
        <v>30.3</v>
      </c>
      <c r="BP342" s="9">
        <v>0</v>
      </c>
      <c r="BQ342" s="9">
        <v>0</v>
      </c>
      <c r="BR342" s="10">
        <v>0</v>
      </c>
      <c r="BS342" s="10">
        <v>0</v>
      </c>
      <c r="BT342" s="9">
        <v>0</v>
      </c>
      <c r="BU342" s="9">
        <v>0</v>
      </c>
      <c r="BV342" s="181">
        <v>0</v>
      </c>
      <c r="BW342" s="276">
        <v>1.1000000000000001</v>
      </c>
      <c r="BX342" s="9">
        <v>4.92</v>
      </c>
      <c r="BY342" s="9">
        <v>6.33</v>
      </c>
      <c r="BZ342" s="10">
        <v>55</v>
      </c>
      <c r="CA342" s="10">
        <v>62.9</v>
      </c>
      <c r="CB342" s="9">
        <v>24.4</v>
      </c>
      <c r="CC342" s="9">
        <v>20.399999999999999</v>
      </c>
      <c r="CD342" s="10">
        <v>14.8</v>
      </c>
      <c r="CE342" s="10">
        <v>13.2</v>
      </c>
      <c r="CF342" s="9">
        <v>5.2</v>
      </c>
      <c r="CG342" s="9">
        <v>3.1</v>
      </c>
      <c r="CH342" s="10">
        <v>0.6</v>
      </c>
      <c r="CI342" s="10">
        <v>0.4</v>
      </c>
      <c r="CJ342" s="2" t="b">
        <f t="shared" si="261"/>
        <v>0</v>
      </c>
      <c r="CK342" s="24" t="b">
        <f t="shared" si="122"/>
        <v>0</v>
      </c>
      <c r="CL342" s="4">
        <v>72.78</v>
      </c>
      <c r="CM342" s="25">
        <v>80</v>
      </c>
      <c r="CN342" s="25">
        <v>177.5</v>
      </c>
      <c r="CO342" s="4">
        <v>0</v>
      </c>
      <c r="CP342" s="25">
        <v>42</v>
      </c>
      <c r="CQ342" s="25">
        <v>42</v>
      </c>
      <c r="CR342" s="26">
        <v>7.58</v>
      </c>
      <c r="CS342" s="272"/>
      <c r="CT342" s="272"/>
      <c r="CU342" s="272"/>
      <c r="CV342" s="272"/>
      <c r="CW342" s="272"/>
      <c r="CX342" s="272"/>
      <c r="CY342" s="85"/>
      <c r="CZ342" s="85"/>
      <c r="DA342" s="85"/>
      <c r="DB342" s="85"/>
    </row>
    <row r="343" spans="1:106" ht="15.75" customHeight="1">
      <c r="A343" s="143">
        <v>2019</v>
      </c>
      <c r="B343" s="469" t="s">
        <v>454</v>
      </c>
      <c r="C343" s="222">
        <v>3205</v>
      </c>
      <c r="D343" s="9">
        <v>32</v>
      </c>
      <c r="E343" s="9">
        <v>61.5</v>
      </c>
      <c r="F343" s="9">
        <v>1</v>
      </c>
      <c r="G343" s="34" t="s">
        <v>102</v>
      </c>
      <c r="H343" s="35" t="s">
        <v>112</v>
      </c>
      <c r="I343" s="36" t="s">
        <v>99</v>
      </c>
      <c r="J343" s="35" t="s">
        <v>104</v>
      </c>
      <c r="K343" s="36" t="s">
        <v>112</v>
      </c>
      <c r="L343" s="18" t="s">
        <v>112</v>
      </c>
      <c r="M343" s="8">
        <v>229</v>
      </c>
      <c r="N343" s="8">
        <v>988</v>
      </c>
      <c r="O343" s="9">
        <v>18</v>
      </c>
      <c r="P343" s="9">
        <v>57</v>
      </c>
      <c r="Q343" s="10">
        <v>1.4</v>
      </c>
      <c r="R343" s="10">
        <v>4.9000000000000004</v>
      </c>
      <c r="S343" s="9">
        <v>228</v>
      </c>
      <c r="T343" s="9">
        <v>461</v>
      </c>
      <c r="U343" s="11">
        <v>30</v>
      </c>
      <c r="V343" s="11">
        <v>57</v>
      </c>
      <c r="W343" s="9">
        <v>4.4000000000000004</v>
      </c>
      <c r="X343" s="9">
        <v>5.0999999999999996</v>
      </c>
      <c r="Y343" s="11">
        <v>29</v>
      </c>
      <c r="Z343" s="11">
        <v>43</v>
      </c>
      <c r="AA343" s="9">
        <v>25</v>
      </c>
      <c r="AB343" s="9">
        <v>30</v>
      </c>
      <c r="AC343" s="10">
        <v>6.7</v>
      </c>
      <c r="AD343" s="10">
        <v>7.9</v>
      </c>
      <c r="AE343" s="273">
        <v>116.4</v>
      </c>
      <c r="AF343" s="273">
        <v>102.6</v>
      </c>
      <c r="AG343" s="10">
        <v>37</v>
      </c>
      <c r="AH343" s="10">
        <v>46</v>
      </c>
      <c r="AI343" s="9">
        <v>0.9</v>
      </c>
      <c r="AJ343" s="9">
        <v>1</v>
      </c>
      <c r="AK343" s="9">
        <f t="shared" si="259"/>
        <v>9.9999999999999978E-2</v>
      </c>
      <c r="AL343" s="10">
        <v>4.2</v>
      </c>
      <c r="AM343" s="10">
        <v>5</v>
      </c>
      <c r="AN343" s="9">
        <v>6.7</v>
      </c>
      <c r="AO343" s="9">
        <v>8.1999999999999993</v>
      </c>
      <c r="AP343" s="9">
        <v>81</v>
      </c>
      <c r="AQ343" s="9">
        <v>44</v>
      </c>
      <c r="AR343" s="10">
        <v>9.4</v>
      </c>
      <c r="AS343" s="10">
        <v>9.9</v>
      </c>
      <c r="AT343" s="10">
        <v>4.7</v>
      </c>
      <c r="AU343" s="10">
        <v>4.4000000000000004</v>
      </c>
      <c r="AV343" s="148">
        <v>88</v>
      </c>
      <c r="AW343" s="148">
        <v>101</v>
      </c>
      <c r="AX343" s="9">
        <v>140</v>
      </c>
      <c r="AY343" s="9">
        <v>138</v>
      </c>
      <c r="AZ343" s="10">
        <v>2.1</v>
      </c>
      <c r="BA343" s="10">
        <v>2</v>
      </c>
      <c r="BB343" s="9">
        <v>103</v>
      </c>
      <c r="BC343" s="9">
        <v>95</v>
      </c>
      <c r="BD343" s="23">
        <f t="shared" ref="BD343:BE343" si="347">1.86*(AX343+AT343)+1.15*(AV343/18)+(AG343/6)+14</f>
        <v>294.93088888888889</v>
      </c>
      <c r="BE343" s="23">
        <f t="shared" si="347"/>
        <v>292.9834444444445</v>
      </c>
      <c r="BF343" s="10">
        <v>4.6100000000000003</v>
      </c>
      <c r="BG343" s="10">
        <v>4.7</v>
      </c>
      <c r="BH343" s="9">
        <v>14</v>
      </c>
      <c r="BI343" s="9">
        <v>12.5</v>
      </c>
      <c r="BJ343" s="10">
        <v>42.7</v>
      </c>
      <c r="BK343" s="10">
        <v>37.9</v>
      </c>
      <c r="BL343" s="9">
        <v>92.5</v>
      </c>
      <c r="BM343" s="9">
        <v>92</v>
      </c>
      <c r="BN343" s="10">
        <v>30.3</v>
      </c>
      <c r="BO343" s="10">
        <v>30.3</v>
      </c>
      <c r="BP343" s="9">
        <v>0</v>
      </c>
      <c r="BQ343" s="9">
        <v>0</v>
      </c>
      <c r="BR343" s="10">
        <v>0</v>
      </c>
      <c r="BS343" s="10">
        <v>0</v>
      </c>
      <c r="BT343" s="9">
        <v>0</v>
      </c>
      <c r="BU343" s="9">
        <v>0</v>
      </c>
      <c r="BV343" s="181">
        <v>0</v>
      </c>
      <c r="BW343" s="276">
        <v>0.96</v>
      </c>
      <c r="BX343" s="9">
        <v>7.05</v>
      </c>
      <c r="BY343" s="9">
        <v>8.75</v>
      </c>
      <c r="BZ343" s="10">
        <v>52.7</v>
      </c>
      <c r="CA343" s="10">
        <v>67</v>
      </c>
      <c r="CB343" s="9">
        <v>34.1</v>
      </c>
      <c r="CC343" s="9">
        <v>19.100000000000001</v>
      </c>
      <c r="CD343" s="10">
        <v>7.7</v>
      </c>
      <c r="CE343" s="10">
        <v>10.3</v>
      </c>
      <c r="CF343" s="9">
        <v>3.7</v>
      </c>
      <c r="CG343" s="9">
        <v>3</v>
      </c>
      <c r="CH343" s="10">
        <v>1.8</v>
      </c>
      <c r="CI343" s="10">
        <v>0.6</v>
      </c>
      <c r="CJ343" s="2" t="b">
        <f t="shared" si="261"/>
        <v>0</v>
      </c>
      <c r="CK343" s="24" t="b">
        <f t="shared" si="122"/>
        <v>0</v>
      </c>
      <c r="CL343" s="4">
        <v>69.7</v>
      </c>
      <c r="CM343" s="25">
        <v>79.5</v>
      </c>
      <c r="CN343" s="25">
        <v>176.5</v>
      </c>
      <c r="CO343" s="4">
        <v>52.51</v>
      </c>
      <c r="CP343" s="25">
        <v>48</v>
      </c>
      <c r="CQ343" s="25">
        <v>52</v>
      </c>
      <c r="CR343" s="26">
        <v>11.47</v>
      </c>
      <c r="CS343" s="272"/>
      <c r="CT343" s="272"/>
      <c r="CU343" s="272"/>
      <c r="CV343" s="272"/>
      <c r="CW343" s="272"/>
      <c r="CX343" s="272"/>
      <c r="CY343" s="85"/>
      <c r="CZ343" s="85"/>
      <c r="DA343" s="85"/>
      <c r="DB343" s="85"/>
    </row>
    <row r="344" spans="1:106" ht="15.75" customHeight="1">
      <c r="A344" s="143">
        <v>2019</v>
      </c>
      <c r="B344" s="469" t="s">
        <v>454</v>
      </c>
      <c r="C344" s="222">
        <v>3222</v>
      </c>
      <c r="D344" s="9">
        <v>28</v>
      </c>
      <c r="E344" s="9">
        <v>85</v>
      </c>
      <c r="F344" s="9">
        <v>1</v>
      </c>
      <c r="G344" s="34" t="s">
        <v>102</v>
      </c>
      <c r="H344" s="35" t="s">
        <v>98</v>
      </c>
      <c r="I344" s="36" t="s">
        <v>99</v>
      </c>
      <c r="J344" s="35" t="s">
        <v>100</v>
      </c>
      <c r="K344" s="19">
        <v>50</v>
      </c>
      <c r="L344" s="35">
        <v>50</v>
      </c>
      <c r="M344" s="8">
        <v>228</v>
      </c>
      <c r="N344" s="8">
        <v>1536</v>
      </c>
      <c r="O344" s="9">
        <v>19</v>
      </c>
      <c r="P344" s="9">
        <v>76</v>
      </c>
      <c r="Q344" s="10">
        <v>1.6</v>
      </c>
      <c r="R344" s="10">
        <v>4.0999999999999996</v>
      </c>
      <c r="S344" s="9">
        <v>246</v>
      </c>
      <c r="T344" s="9">
        <v>545</v>
      </c>
      <c r="U344" s="11">
        <v>31</v>
      </c>
      <c r="V344" s="11">
        <v>82</v>
      </c>
      <c r="W344" s="9">
        <v>4.5</v>
      </c>
      <c r="X344" s="9">
        <v>5.5</v>
      </c>
      <c r="Y344" s="11">
        <v>28</v>
      </c>
      <c r="Z344" s="11">
        <v>33</v>
      </c>
      <c r="AA344" s="9">
        <v>17</v>
      </c>
      <c r="AB344" s="9">
        <v>18</v>
      </c>
      <c r="AC344" s="10">
        <v>5.2</v>
      </c>
      <c r="AD344" s="10">
        <v>7</v>
      </c>
      <c r="AE344" s="273">
        <v>123.6</v>
      </c>
      <c r="AF344" s="273">
        <v>105.1</v>
      </c>
      <c r="AG344" s="10">
        <v>38</v>
      </c>
      <c r="AH344" s="10">
        <v>59</v>
      </c>
      <c r="AI344" s="9">
        <v>0.8</v>
      </c>
      <c r="AJ344" s="9">
        <v>1</v>
      </c>
      <c r="AK344" s="9">
        <f t="shared" si="259"/>
        <v>0.19999999999999996</v>
      </c>
      <c r="AL344" s="10">
        <v>4</v>
      </c>
      <c r="AM344" s="10">
        <v>5.8</v>
      </c>
      <c r="AN344" s="9">
        <v>7.3</v>
      </c>
      <c r="AO344" s="9">
        <v>8.6999999999999993</v>
      </c>
      <c r="AP344" s="9">
        <v>82</v>
      </c>
      <c r="AQ344" s="9">
        <v>121</v>
      </c>
      <c r="AR344" s="10">
        <v>9.1999999999999993</v>
      </c>
      <c r="AS344" s="10">
        <v>10</v>
      </c>
      <c r="AT344" s="10">
        <v>4.4000000000000004</v>
      </c>
      <c r="AU344" s="10">
        <v>5</v>
      </c>
      <c r="AV344" s="148">
        <v>93</v>
      </c>
      <c r="AW344" s="148">
        <v>107</v>
      </c>
      <c r="AX344" s="9">
        <v>138</v>
      </c>
      <c r="AY344" s="9">
        <v>139</v>
      </c>
      <c r="AZ344" s="10">
        <v>2.1</v>
      </c>
      <c r="BA344" s="10">
        <v>2.2999999999999998</v>
      </c>
      <c r="BB344" s="9">
        <v>101</v>
      </c>
      <c r="BC344" s="9">
        <v>96</v>
      </c>
      <c r="BD344" s="23">
        <f t="shared" ref="BD344:BE344" si="348">1.86*(AX344+AT344)+1.15*(AV344/18)+(AG344/6)+14</f>
        <v>291.13900000000001</v>
      </c>
      <c r="BE344" s="23">
        <f t="shared" si="348"/>
        <v>298.50944444444445</v>
      </c>
      <c r="BF344" s="10">
        <v>4.6399999999999997</v>
      </c>
      <c r="BG344" s="10">
        <v>3.24</v>
      </c>
      <c r="BH344" s="9">
        <v>13.8</v>
      </c>
      <c r="BI344" s="9">
        <v>12.3</v>
      </c>
      <c r="BJ344" s="10">
        <v>41.7</v>
      </c>
      <c r="BK344" s="10">
        <v>37.299999999999997</v>
      </c>
      <c r="BL344" s="9">
        <v>89.8</v>
      </c>
      <c r="BM344" s="9">
        <v>89.6</v>
      </c>
      <c r="BN344" s="10">
        <v>29.8</v>
      </c>
      <c r="BO344" s="10">
        <v>29.5</v>
      </c>
      <c r="BP344" s="9">
        <v>0</v>
      </c>
      <c r="BQ344" s="9">
        <v>0</v>
      </c>
      <c r="BR344" s="10">
        <v>0</v>
      </c>
      <c r="BS344" s="10">
        <v>0</v>
      </c>
      <c r="BT344" s="9">
        <v>0</v>
      </c>
      <c r="BU344" s="9">
        <v>0</v>
      </c>
      <c r="BV344" s="181">
        <v>0</v>
      </c>
      <c r="BW344" s="276">
        <v>0.56999999999999995</v>
      </c>
      <c r="BX344" s="9">
        <v>5.63</v>
      </c>
      <c r="BY344" s="9">
        <v>5.0999999999999996</v>
      </c>
      <c r="BZ344" s="10">
        <v>47.6</v>
      </c>
      <c r="CA344" s="10">
        <v>65</v>
      </c>
      <c r="CB344" s="9">
        <v>30.7</v>
      </c>
      <c r="CC344" s="9">
        <v>20.2</v>
      </c>
      <c r="CD344" s="10">
        <v>11.3</v>
      </c>
      <c r="CE344" s="10">
        <v>12.4</v>
      </c>
      <c r="CF344" s="9">
        <v>8.8000000000000007</v>
      </c>
      <c r="CG344" s="9">
        <v>2</v>
      </c>
      <c r="CH344" s="10">
        <v>1.6</v>
      </c>
      <c r="CI344" s="10">
        <v>0.4</v>
      </c>
      <c r="CJ344" s="2" t="b">
        <f t="shared" si="261"/>
        <v>0</v>
      </c>
      <c r="CK344" s="24" t="b">
        <f t="shared" si="122"/>
        <v>1</v>
      </c>
      <c r="CL344" s="4">
        <v>53.7</v>
      </c>
      <c r="CM344" s="25">
        <v>62.35</v>
      </c>
      <c r="CN344" s="25">
        <v>169</v>
      </c>
      <c r="CO344" s="4">
        <v>52.58</v>
      </c>
      <c r="CP344" s="25">
        <v>44</v>
      </c>
      <c r="CQ344" s="25">
        <v>38</v>
      </c>
      <c r="CR344" s="26">
        <v>9.73</v>
      </c>
      <c r="CS344" s="272"/>
      <c r="CT344" s="272"/>
      <c r="CU344" s="272"/>
      <c r="CV344" s="272"/>
      <c r="CW344" s="272"/>
      <c r="CX344" s="272"/>
      <c r="CY344" s="85"/>
      <c r="CZ344" s="85"/>
      <c r="DA344" s="85"/>
      <c r="DB344" s="85"/>
    </row>
    <row r="345" spans="1:106" ht="15.75" customHeight="1">
      <c r="A345" s="143">
        <v>2019</v>
      </c>
      <c r="B345" s="469" t="s">
        <v>454</v>
      </c>
      <c r="C345" s="237">
        <v>3235</v>
      </c>
      <c r="D345" s="9">
        <v>28</v>
      </c>
      <c r="E345" s="9">
        <v>81</v>
      </c>
      <c r="F345" s="9">
        <v>1</v>
      </c>
      <c r="G345" s="230" t="s">
        <v>97</v>
      </c>
      <c r="H345" s="18" t="s">
        <v>110</v>
      </c>
      <c r="I345" s="19" t="s">
        <v>111</v>
      </c>
      <c r="J345" s="35" t="s">
        <v>104</v>
      </c>
      <c r="K345" s="19">
        <v>62.5</v>
      </c>
      <c r="L345" s="18">
        <v>37.5</v>
      </c>
      <c r="M345" s="8">
        <v>468</v>
      </c>
      <c r="N345" s="8">
        <v>3200</v>
      </c>
      <c r="O345" s="9">
        <v>38</v>
      </c>
      <c r="P345" s="9">
        <v>135</v>
      </c>
      <c r="Q345" s="10">
        <v>1.2</v>
      </c>
      <c r="R345" s="10">
        <v>5</v>
      </c>
      <c r="S345" s="9">
        <v>265</v>
      </c>
      <c r="T345" s="9">
        <v>881</v>
      </c>
      <c r="U345" s="11">
        <v>62</v>
      </c>
      <c r="V345" s="11">
        <v>156</v>
      </c>
      <c r="W345" s="9">
        <v>4.0999999999999996</v>
      </c>
      <c r="X345" s="9">
        <v>5.2</v>
      </c>
      <c r="Y345" s="11">
        <v>44</v>
      </c>
      <c r="Z345" s="11">
        <v>51</v>
      </c>
      <c r="AA345" s="9">
        <v>18</v>
      </c>
      <c r="AB345" s="9">
        <v>21</v>
      </c>
      <c r="AC345" s="10">
        <v>6.5</v>
      </c>
      <c r="AD345" s="10">
        <v>10</v>
      </c>
      <c r="AE345" s="273">
        <v>105.1</v>
      </c>
      <c r="AF345" s="273">
        <v>76.7</v>
      </c>
      <c r="AG345" s="10">
        <v>43</v>
      </c>
      <c r="AH345" s="10">
        <v>65</v>
      </c>
      <c r="AI345" s="9">
        <v>1</v>
      </c>
      <c r="AJ345" s="9">
        <v>1.3</v>
      </c>
      <c r="AK345" s="9">
        <f t="shared" si="259"/>
        <v>0.30000000000000004</v>
      </c>
      <c r="AL345" s="10">
        <v>4</v>
      </c>
      <c r="AM345" s="10">
        <v>6.1</v>
      </c>
      <c r="AN345" s="9">
        <v>7.4</v>
      </c>
      <c r="AO345" s="9">
        <v>9.4</v>
      </c>
      <c r="AP345" s="9">
        <v>69</v>
      </c>
      <c r="AQ345" s="9">
        <v>130</v>
      </c>
      <c r="AR345" s="10">
        <v>8.6999999999999993</v>
      </c>
      <c r="AS345" s="10">
        <v>9.9</v>
      </c>
      <c r="AT345" s="10">
        <v>4.4000000000000004</v>
      </c>
      <c r="AU345" s="10">
        <v>5.3</v>
      </c>
      <c r="AV345" s="148">
        <v>102</v>
      </c>
      <c r="AW345" s="148">
        <v>102</v>
      </c>
      <c r="AX345" s="9">
        <v>139</v>
      </c>
      <c r="AY345" s="9">
        <v>140</v>
      </c>
      <c r="AZ345" s="10">
        <v>2</v>
      </c>
      <c r="BA345" s="10">
        <v>2.2999999999999998</v>
      </c>
      <c r="BB345" s="9">
        <v>102</v>
      </c>
      <c r="BC345" s="9">
        <v>94</v>
      </c>
      <c r="BD345" s="23">
        <f t="shared" ref="BD345:BE345" si="349">1.86*(AX345+AT345)+1.15*(AV345/18)+(AG345/6)+14</f>
        <v>294.40733333333338</v>
      </c>
      <c r="BE345" s="23">
        <f t="shared" si="349"/>
        <v>301.608</v>
      </c>
      <c r="BF345" s="10">
        <v>4.8099999999999996</v>
      </c>
      <c r="BG345" s="10">
        <v>5.41</v>
      </c>
      <c r="BH345" s="9">
        <v>14.4</v>
      </c>
      <c r="BI345" s="9">
        <v>13.2</v>
      </c>
      <c r="BJ345" s="10">
        <v>44.5</v>
      </c>
      <c r="BK345" s="10">
        <v>41.2</v>
      </c>
      <c r="BL345" s="9">
        <v>92.5</v>
      </c>
      <c r="BM345" s="9">
        <v>92.8</v>
      </c>
      <c r="BN345" s="10">
        <v>29.9</v>
      </c>
      <c r="BO345" s="10">
        <v>29.7</v>
      </c>
      <c r="BP345" s="9">
        <v>0</v>
      </c>
      <c r="BQ345" s="9">
        <v>0</v>
      </c>
      <c r="BR345" s="10">
        <v>0</v>
      </c>
      <c r="BS345" s="10">
        <v>0</v>
      </c>
      <c r="BT345" s="9">
        <v>0</v>
      </c>
      <c r="BU345" s="9">
        <v>0</v>
      </c>
      <c r="BV345" s="181">
        <v>0</v>
      </c>
      <c r="BW345" s="276">
        <v>1.67</v>
      </c>
      <c r="BX345" s="9">
        <v>7.97</v>
      </c>
      <c r="BY345" s="9">
        <v>5.01</v>
      </c>
      <c r="BZ345" s="10">
        <v>70.8</v>
      </c>
      <c r="CA345" s="10">
        <v>54.3</v>
      </c>
      <c r="CB345" s="9">
        <v>17.8</v>
      </c>
      <c r="CC345" s="9">
        <v>33.4</v>
      </c>
      <c r="CD345" s="10">
        <v>7.4</v>
      </c>
      <c r="CE345" s="10">
        <v>8.9</v>
      </c>
      <c r="CF345" s="9">
        <v>3.1</v>
      </c>
      <c r="CG345" s="9">
        <v>2.2999999999999998</v>
      </c>
      <c r="CH345" s="10">
        <v>0.9</v>
      </c>
      <c r="CI345" s="10">
        <v>1.1000000000000001</v>
      </c>
      <c r="CJ345" s="2" t="b">
        <f t="shared" si="261"/>
        <v>1</v>
      </c>
      <c r="CK345" s="24" t="b">
        <f t="shared" si="122"/>
        <v>1</v>
      </c>
      <c r="CL345" s="4">
        <v>74.2</v>
      </c>
      <c r="CM345" s="25">
        <v>83.6</v>
      </c>
      <c r="CN345" s="25">
        <v>175</v>
      </c>
      <c r="CO345" s="4">
        <v>50.56</v>
      </c>
      <c r="CP345" s="25">
        <v>54</v>
      </c>
      <c r="CQ345" s="25">
        <v>42</v>
      </c>
      <c r="CR345" s="26">
        <v>8.43</v>
      </c>
      <c r="CS345" s="272"/>
      <c r="CT345" s="272"/>
      <c r="CU345" s="272"/>
      <c r="CV345" s="272"/>
      <c r="CW345" s="272"/>
      <c r="CX345" s="272"/>
      <c r="CY345" s="85"/>
      <c r="CZ345" s="85"/>
      <c r="DA345" s="85"/>
      <c r="DB345" s="85"/>
    </row>
    <row r="346" spans="1:106" ht="15.75" customHeight="1">
      <c r="A346" s="143">
        <v>2023</v>
      </c>
      <c r="B346" s="469" t="s">
        <v>432</v>
      </c>
      <c r="C346" s="277">
        <v>3261</v>
      </c>
      <c r="D346" s="277" t="s">
        <v>112</v>
      </c>
      <c r="E346" s="277">
        <v>55.4</v>
      </c>
      <c r="F346" s="277" t="s">
        <v>112</v>
      </c>
      <c r="G346" s="472" t="s">
        <v>202</v>
      </c>
      <c r="H346" s="473"/>
      <c r="I346" s="474"/>
      <c r="J346" s="278"/>
      <c r="K346" s="278"/>
      <c r="L346" s="278"/>
      <c r="M346" s="277">
        <v>553</v>
      </c>
      <c r="N346" s="277">
        <v>1450</v>
      </c>
      <c r="O346" s="279" t="s">
        <v>203</v>
      </c>
      <c r="P346" s="280"/>
      <c r="Q346" s="277">
        <v>4.3</v>
      </c>
      <c r="R346" s="277">
        <v>2.9</v>
      </c>
      <c r="S346" s="277">
        <v>218</v>
      </c>
      <c r="T346" s="277">
        <v>398</v>
      </c>
      <c r="U346" s="277">
        <v>46</v>
      </c>
      <c r="V346" s="277">
        <v>103</v>
      </c>
      <c r="W346" s="277">
        <v>4.7</v>
      </c>
      <c r="X346" s="277">
        <v>4.8</v>
      </c>
      <c r="Y346" s="277">
        <v>30</v>
      </c>
      <c r="Z346" s="277">
        <v>71</v>
      </c>
      <c r="AA346" s="277">
        <v>22</v>
      </c>
      <c r="AB346" s="277">
        <v>20</v>
      </c>
      <c r="AC346" s="277">
        <v>5.3</v>
      </c>
      <c r="AD346" s="277">
        <v>5</v>
      </c>
      <c r="AE346" s="278"/>
      <c r="AF346" s="281"/>
      <c r="AG346" s="277">
        <v>47</v>
      </c>
      <c r="AH346" s="277">
        <v>39</v>
      </c>
      <c r="AI346" s="282">
        <v>0.7</v>
      </c>
      <c r="AJ346" s="283">
        <v>0.9</v>
      </c>
      <c r="AK346" s="277">
        <f t="shared" ref="AK346:AK347" si="350">AJ346-AI346</f>
        <v>0.20000000000000007</v>
      </c>
      <c r="AL346" s="277">
        <v>4</v>
      </c>
      <c r="AM346" s="277">
        <v>4.5</v>
      </c>
      <c r="AN346" s="277">
        <v>7.8</v>
      </c>
      <c r="AO346" s="277">
        <v>7.3</v>
      </c>
      <c r="AP346" s="277">
        <v>28</v>
      </c>
      <c r="AQ346" s="277">
        <v>30</v>
      </c>
      <c r="AR346" s="277">
        <v>8</v>
      </c>
      <c r="AS346" s="277">
        <v>9.1</v>
      </c>
      <c r="AT346" s="277">
        <v>4.4000000000000004</v>
      </c>
      <c r="AU346" s="277">
        <v>3.8</v>
      </c>
      <c r="AV346" s="277">
        <v>98</v>
      </c>
      <c r="AW346" s="277">
        <v>83</v>
      </c>
      <c r="AX346" s="277">
        <v>137</v>
      </c>
      <c r="AY346" s="277">
        <v>136</v>
      </c>
      <c r="AZ346" s="277">
        <v>2.2999999999999998</v>
      </c>
      <c r="BA346" s="277">
        <v>2.2999999999999998</v>
      </c>
      <c r="BB346" s="277">
        <v>102</v>
      </c>
      <c r="BC346" s="277">
        <v>100</v>
      </c>
      <c r="BD346" s="284">
        <f t="shared" ref="BD346:BE346" si="351">1.86*(AX346+AT346)+1.15*(AV346/18)+(AG346/6)+14</f>
        <v>291.09844444444445</v>
      </c>
      <c r="BE346" s="284">
        <f t="shared" si="351"/>
        <v>285.83077777777783</v>
      </c>
      <c r="BF346" s="277">
        <v>5.25</v>
      </c>
      <c r="BG346" s="282">
        <v>4.47</v>
      </c>
      <c r="BH346" s="277">
        <v>15.6</v>
      </c>
      <c r="BI346" s="282">
        <v>13.3</v>
      </c>
      <c r="BJ346" s="277">
        <v>46.8</v>
      </c>
      <c r="BK346" s="282">
        <v>40.299999999999997</v>
      </c>
      <c r="BL346" s="277">
        <v>89.2</v>
      </c>
      <c r="BM346" s="282">
        <v>90.1</v>
      </c>
      <c r="BN346" s="277">
        <v>29.7</v>
      </c>
      <c r="BO346" s="282">
        <v>29.8</v>
      </c>
      <c r="BP346" s="277">
        <v>33.299999999999997</v>
      </c>
      <c r="BQ346" s="282">
        <v>33.1</v>
      </c>
      <c r="BR346" s="277">
        <v>248</v>
      </c>
      <c r="BS346" s="282">
        <v>349</v>
      </c>
      <c r="BT346" s="277">
        <v>12</v>
      </c>
      <c r="BU346" s="282">
        <v>12.6</v>
      </c>
      <c r="BV346" s="278"/>
      <c r="BW346" s="278"/>
      <c r="BX346" s="277">
        <v>7.24</v>
      </c>
      <c r="BY346" s="282">
        <v>10.93</v>
      </c>
      <c r="BZ346" s="285">
        <v>0.60499999999999998</v>
      </c>
      <c r="CA346" s="282">
        <v>75.099999999999994</v>
      </c>
      <c r="CB346" s="277">
        <v>29</v>
      </c>
      <c r="CC346" s="282">
        <v>17.3</v>
      </c>
      <c r="CD346" s="277">
        <v>7.17</v>
      </c>
      <c r="CE346" s="282">
        <v>5.9</v>
      </c>
      <c r="CF346" s="277">
        <v>2.38</v>
      </c>
      <c r="CG346" s="282">
        <v>1.4</v>
      </c>
      <c r="CH346" s="277">
        <v>0.9365</v>
      </c>
      <c r="CI346" s="282">
        <v>0.3</v>
      </c>
      <c r="CJ346" s="2" t="b">
        <f t="shared" si="261"/>
        <v>0</v>
      </c>
      <c r="CK346" s="286" t="b">
        <f t="shared" si="122"/>
        <v>1</v>
      </c>
      <c r="CL346" s="287" t="s">
        <v>204</v>
      </c>
      <c r="CM346" s="287">
        <v>81.150000000000006</v>
      </c>
      <c r="CN346" s="288">
        <v>178.5</v>
      </c>
      <c r="CO346" s="287" t="s">
        <v>205</v>
      </c>
      <c r="CP346" s="288">
        <v>56</v>
      </c>
      <c r="CQ346" s="288">
        <v>50</v>
      </c>
      <c r="CR346" s="289" t="s">
        <v>206</v>
      </c>
      <c r="CS346" s="282"/>
      <c r="CT346" s="282"/>
      <c r="CU346" s="277"/>
      <c r="CV346" s="7"/>
      <c r="CW346" s="7"/>
      <c r="CX346" s="7"/>
    </row>
    <row r="347" spans="1:106" ht="15.75" customHeight="1">
      <c r="A347" s="143">
        <v>2023</v>
      </c>
      <c r="B347" s="469" t="s">
        <v>432</v>
      </c>
      <c r="C347" s="277">
        <v>3262</v>
      </c>
      <c r="D347" s="282">
        <v>25</v>
      </c>
      <c r="E347" s="277">
        <v>73.099999999999994</v>
      </c>
      <c r="F347" s="282">
        <v>1</v>
      </c>
      <c r="G347" s="278"/>
      <c r="H347" s="278"/>
      <c r="I347" s="278"/>
      <c r="J347" s="278"/>
      <c r="K347" s="278"/>
      <c r="L347" s="278"/>
      <c r="M347" s="277">
        <v>292</v>
      </c>
      <c r="N347" s="277">
        <v>5109</v>
      </c>
      <c r="O347" s="290"/>
      <c r="P347" s="291"/>
      <c r="Q347" s="277">
        <v>4.4000000000000004</v>
      </c>
      <c r="R347" s="277">
        <v>2.6</v>
      </c>
      <c r="S347" s="277">
        <v>260</v>
      </c>
      <c r="T347" s="277">
        <v>595</v>
      </c>
      <c r="U347" s="277">
        <v>47</v>
      </c>
      <c r="V347" s="277">
        <v>231</v>
      </c>
      <c r="W347" s="277">
        <v>5.4</v>
      </c>
      <c r="X347" s="277">
        <v>4.0999999999999996</v>
      </c>
      <c r="Y347" s="277">
        <v>36</v>
      </c>
      <c r="Z347" s="292">
        <v>134</v>
      </c>
      <c r="AA347" s="277">
        <v>26</v>
      </c>
      <c r="AB347" s="292">
        <v>23</v>
      </c>
      <c r="AC347" s="277">
        <v>5.0999999999999996</v>
      </c>
      <c r="AD347" s="277">
        <v>4.5999999999999996</v>
      </c>
      <c r="AE347" s="278"/>
      <c r="AF347" s="293"/>
      <c r="AG347" s="277">
        <v>49</v>
      </c>
      <c r="AH347" s="292">
        <v>37</v>
      </c>
      <c r="AI347" s="294">
        <v>0.8</v>
      </c>
      <c r="AJ347" s="283">
        <v>0.81</v>
      </c>
      <c r="AK347" s="292">
        <f t="shared" si="350"/>
        <v>1.0000000000000009E-2</v>
      </c>
      <c r="AL347" s="277">
        <v>4.0999999999999996</v>
      </c>
      <c r="AM347" s="277">
        <v>3.4</v>
      </c>
      <c r="AN347" s="277">
        <v>9.4</v>
      </c>
      <c r="AO347" s="277">
        <v>6.4</v>
      </c>
      <c r="AP347" s="277">
        <v>20</v>
      </c>
      <c r="AQ347" s="277">
        <v>29</v>
      </c>
      <c r="AR347" s="277">
        <v>9.4</v>
      </c>
      <c r="AS347" s="292">
        <v>8.8000000000000007</v>
      </c>
      <c r="AT347" s="277">
        <v>5.2</v>
      </c>
      <c r="AU347" s="277">
        <v>4.2</v>
      </c>
      <c r="AV347" s="277">
        <v>112</v>
      </c>
      <c r="AW347" s="277">
        <v>114</v>
      </c>
      <c r="AX347" s="288">
        <v>149</v>
      </c>
      <c r="AY347" s="277">
        <v>135</v>
      </c>
      <c r="AZ347" s="277">
        <v>2.6</v>
      </c>
      <c r="BA347" s="277">
        <v>2.1</v>
      </c>
      <c r="BB347" s="277">
        <v>107</v>
      </c>
      <c r="BC347" s="277">
        <v>102</v>
      </c>
      <c r="BD347" s="284">
        <f t="shared" ref="BD347:BE347" si="352">1.86*(AX347+AT347)+1.15*(AV347/18)+(AG347/6)+14</f>
        <v>316.13422222222226</v>
      </c>
      <c r="BE347" s="284">
        <f t="shared" si="352"/>
        <v>286.36200000000002</v>
      </c>
      <c r="BF347" s="277">
        <v>5.48</v>
      </c>
      <c r="BG347" s="282">
        <v>4.3600000000000003</v>
      </c>
      <c r="BH347" s="277">
        <v>16</v>
      </c>
      <c r="BI347" s="282">
        <v>13.1</v>
      </c>
      <c r="BJ347" s="277">
        <v>49.3</v>
      </c>
      <c r="BK347" s="282">
        <v>39.6</v>
      </c>
      <c r="BL347" s="277">
        <v>90</v>
      </c>
      <c r="BM347" s="282">
        <v>90.7</v>
      </c>
      <c r="BN347" s="277">
        <v>29.7</v>
      </c>
      <c r="BO347" s="282">
        <v>30.1</v>
      </c>
      <c r="BP347" s="277">
        <v>32.5</v>
      </c>
      <c r="BQ347" s="282">
        <v>33.200000000000003</v>
      </c>
      <c r="BR347" s="277">
        <v>215</v>
      </c>
      <c r="BS347" s="282">
        <v>235</v>
      </c>
      <c r="BT347" s="277">
        <v>11.7</v>
      </c>
      <c r="BU347" s="282">
        <v>12.4</v>
      </c>
      <c r="BV347" s="278"/>
      <c r="BW347" s="278"/>
      <c r="BX347" s="277">
        <v>6.84</v>
      </c>
      <c r="BY347" s="282">
        <v>10.19</v>
      </c>
      <c r="BZ347" s="277">
        <v>60.9</v>
      </c>
      <c r="CA347" s="282">
        <v>78.599999999999994</v>
      </c>
      <c r="CB347" s="277">
        <v>1.83</v>
      </c>
      <c r="CC347" s="282">
        <v>12.3</v>
      </c>
      <c r="CD347" s="277">
        <v>9.14</v>
      </c>
      <c r="CE347" s="282">
        <v>8.3000000000000007</v>
      </c>
      <c r="CF347" s="277">
        <v>2.0299999999999998</v>
      </c>
      <c r="CG347" s="282">
        <v>0.6</v>
      </c>
      <c r="CH347" s="277">
        <v>1.1599999999999999</v>
      </c>
      <c r="CI347" s="282">
        <v>0.2</v>
      </c>
      <c r="CJ347" s="2" t="b">
        <f t="shared" si="261"/>
        <v>0</v>
      </c>
      <c r="CK347" s="286" t="b">
        <f t="shared" si="122"/>
        <v>1</v>
      </c>
      <c r="CL347" s="287" t="s">
        <v>207</v>
      </c>
      <c r="CM347" s="287">
        <v>75.900000000000006</v>
      </c>
      <c r="CN347" s="288">
        <v>179</v>
      </c>
      <c r="CO347" s="287" t="s">
        <v>208</v>
      </c>
      <c r="CP347" s="288">
        <v>52</v>
      </c>
      <c r="CQ347" s="288">
        <v>58</v>
      </c>
      <c r="CR347" s="289" t="s">
        <v>209</v>
      </c>
      <c r="CS347" s="282"/>
      <c r="CT347" s="282"/>
      <c r="CU347" s="277"/>
      <c r="CV347" s="7"/>
      <c r="CW347" s="7"/>
      <c r="CX347" s="7"/>
    </row>
    <row r="348" spans="1:106" ht="15.75" customHeight="1">
      <c r="A348" s="143">
        <v>2023</v>
      </c>
      <c r="B348" s="469" t="s">
        <v>432</v>
      </c>
      <c r="C348" s="295">
        <v>3263</v>
      </c>
      <c r="D348" s="282">
        <v>25</v>
      </c>
      <c r="E348" s="277">
        <v>61.5</v>
      </c>
      <c r="F348" s="282">
        <v>1</v>
      </c>
      <c r="G348" s="278"/>
      <c r="H348" s="278"/>
      <c r="I348" s="278"/>
      <c r="J348" s="278"/>
      <c r="K348" s="278"/>
      <c r="L348" s="278"/>
      <c r="M348" s="277">
        <v>328</v>
      </c>
      <c r="N348" s="139"/>
      <c r="O348" s="290"/>
      <c r="P348" s="291"/>
      <c r="Q348" s="277">
        <v>4.7</v>
      </c>
      <c r="R348" s="281">
        <v>0</v>
      </c>
      <c r="S348" s="277">
        <v>206</v>
      </c>
      <c r="T348" s="139"/>
      <c r="U348" s="277">
        <v>27</v>
      </c>
      <c r="V348" s="277"/>
      <c r="W348" s="277">
        <v>3.6</v>
      </c>
      <c r="X348" s="277"/>
      <c r="Y348" s="277">
        <v>25</v>
      </c>
      <c r="Z348" s="292"/>
      <c r="AA348" s="277">
        <v>12</v>
      </c>
      <c r="AB348" s="292"/>
      <c r="AC348" s="277">
        <v>3.7</v>
      </c>
      <c r="AD348" s="277"/>
      <c r="AE348" s="278"/>
      <c r="AF348" s="293"/>
      <c r="AG348" s="277">
        <v>32</v>
      </c>
      <c r="AH348" s="292"/>
      <c r="AI348" s="294">
        <v>0.7</v>
      </c>
      <c r="AJ348" s="139"/>
      <c r="AK348" s="277"/>
      <c r="AL348" s="277">
        <v>3.4</v>
      </c>
      <c r="AM348" s="277"/>
      <c r="AN348" s="277">
        <v>6.1</v>
      </c>
      <c r="AO348" s="277"/>
      <c r="AP348" s="277">
        <v>10</v>
      </c>
      <c r="AQ348" s="277"/>
      <c r="AR348" s="277">
        <v>7</v>
      </c>
      <c r="AS348" s="277"/>
      <c r="AT348" s="277">
        <v>5.3</v>
      </c>
      <c r="AU348" s="277"/>
      <c r="AV348" s="277">
        <v>72</v>
      </c>
      <c r="AW348" s="277"/>
      <c r="AX348" s="288">
        <v>133</v>
      </c>
      <c r="AY348" s="277"/>
      <c r="AZ348" s="277">
        <v>2</v>
      </c>
      <c r="BA348" s="277"/>
      <c r="BB348" s="277">
        <v>100</v>
      </c>
      <c r="BC348" s="277"/>
      <c r="BD348" s="284">
        <f t="shared" ref="BD348:BE348" si="353">1.86*(AX348+AT348)+1.15*(AV348/18)+(AG348/6)+14</f>
        <v>281.17133333333339</v>
      </c>
      <c r="BE348" s="284">
        <f t="shared" si="353"/>
        <v>14</v>
      </c>
      <c r="BF348" s="277">
        <v>5.01</v>
      </c>
      <c r="BG348" s="277"/>
      <c r="BH348" s="277">
        <v>14.1</v>
      </c>
      <c r="BI348" s="277"/>
      <c r="BJ348" s="277">
        <v>45.1</v>
      </c>
      <c r="BK348" s="277"/>
      <c r="BL348" s="277">
        <v>90.1</v>
      </c>
      <c r="BM348" s="277"/>
      <c r="BN348" s="277">
        <v>28.2</v>
      </c>
      <c r="BO348" s="277"/>
      <c r="BP348" s="277">
        <v>31.3</v>
      </c>
      <c r="BQ348" s="277"/>
      <c r="BR348" s="277">
        <v>286</v>
      </c>
      <c r="BS348" s="277"/>
      <c r="BT348" s="277">
        <v>12.7</v>
      </c>
      <c r="BU348" s="277"/>
      <c r="BV348" s="278"/>
      <c r="BW348" s="278"/>
      <c r="BX348" s="277">
        <v>7.95</v>
      </c>
      <c r="BY348" s="277"/>
      <c r="BZ348" s="277">
        <v>71.2</v>
      </c>
      <c r="CA348" s="277"/>
      <c r="CB348" s="277">
        <v>17.3</v>
      </c>
      <c r="CC348" s="277"/>
      <c r="CD348" s="277">
        <v>9.31</v>
      </c>
      <c r="CE348" s="277"/>
      <c r="CF348" s="277">
        <v>1.38</v>
      </c>
      <c r="CG348" s="277"/>
      <c r="CH348" s="277">
        <v>0.75900000000000001</v>
      </c>
      <c r="CI348" s="277"/>
      <c r="CJ348" s="2" t="b">
        <f t="shared" si="261"/>
        <v>0</v>
      </c>
      <c r="CK348" s="286" t="b">
        <f t="shared" si="122"/>
        <v>0</v>
      </c>
      <c r="CL348" s="287" t="s">
        <v>210</v>
      </c>
      <c r="CM348" s="287">
        <v>65.099999999999994</v>
      </c>
      <c r="CN348" s="288">
        <v>163</v>
      </c>
      <c r="CO348" s="287" t="s">
        <v>211</v>
      </c>
      <c r="CP348" s="288">
        <v>52</v>
      </c>
      <c r="CQ348" s="288">
        <v>52</v>
      </c>
      <c r="CR348" s="289" t="s">
        <v>212</v>
      </c>
      <c r="CS348" s="282"/>
      <c r="CT348" s="282"/>
      <c r="CU348" s="277"/>
      <c r="CV348" s="7"/>
      <c r="CW348" s="7"/>
      <c r="CX348" s="7"/>
    </row>
    <row r="349" spans="1:106" ht="15.75" customHeight="1">
      <c r="A349" s="143">
        <v>2023</v>
      </c>
      <c r="B349" s="469" t="s">
        <v>432</v>
      </c>
      <c r="C349" s="277">
        <v>3264</v>
      </c>
      <c r="D349" s="282">
        <v>27</v>
      </c>
      <c r="E349" s="277">
        <v>84.9</v>
      </c>
      <c r="F349" s="282">
        <v>2</v>
      </c>
      <c r="G349" s="278"/>
      <c r="H349" s="278"/>
      <c r="I349" s="278"/>
      <c r="J349" s="278"/>
      <c r="K349" s="278"/>
      <c r="L349" s="278"/>
      <c r="M349" s="277">
        <v>365</v>
      </c>
      <c r="N349" s="139"/>
      <c r="O349" s="290"/>
      <c r="P349" s="291"/>
      <c r="Q349" s="277">
        <v>3.7</v>
      </c>
      <c r="R349" s="281">
        <v>0</v>
      </c>
      <c r="S349" s="277">
        <v>225</v>
      </c>
      <c r="T349" s="139"/>
      <c r="U349" s="277">
        <v>32</v>
      </c>
      <c r="V349" s="277"/>
      <c r="W349" s="277">
        <v>4.5999999999999996</v>
      </c>
      <c r="X349" s="277"/>
      <c r="Y349" s="277">
        <v>32</v>
      </c>
      <c r="Z349" s="292"/>
      <c r="AA349" s="277">
        <v>25</v>
      </c>
      <c r="AB349" s="292"/>
      <c r="AC349" s="277">
        <v>5.0999999999999996</v>
      </c>
      <c r="AD349" s="277"/>
      <c r="AE349" s="278"/>
      <c r="AF349" s="293"/>
      <c r="AG349" s="277">
        <v>36</v>
      </c>
      <c r="AH349" s="292"/>
      <c r="AI349" s="294">
        <v>1</v>
      </c>
      <c r="AJ349" s="283">
        <v>0.84</v>
      </c>
      <c r="AK349" s="292">
        <f t="shared" ref="AK349:AK407" si="354">AJ349-AI349</f>
        <v>-0.16000000000000003</v>
      </c>
      <c r="AL349" s="277">
        <v>4</v>
      </c>
      <c r="AM349" s="277"/>
      <c r="AN349" s="277">
        <v>7.2</v>
      </c>
      <c r="AO349" s="277"/>
      <c r="AP349" s="277">
        <v>41</v>
      </c>
      <c r="AQ349" s="277"/>
      <c r="AR349" s="277">
        <v>7.9</v>
      </c>
      <c r="AS349" s="292"/>
      <c r="AT349" s="277">
        <v>4.4000000000000004</v>
      </c>
      <c r="AU349" s="277"/>
      <c r="AV349" s="277">
        <v>125</v>
      </c>
      <c r="AW349" s="277"/>
      <c r="AX349" s="292">
        <v>137</v>
      </c>
      <c r="AY349" s="292"/>
      <c r="AZ349" s="292">
        <v>2.1</v>
      </c>
      <c r="BA349" s="277"/>
      <c r="BB349" s="277">
        <v>101</v>
      </c>
      <c r="BC349" s="292"/>
      <c r="BD349" s="284">
        <f t="shared" ref="BD349:BE349" si="355">1.86*(AX349+AT349)+1.15*(AV349/18)+(AG349/6)+14</f>
        <v>290.9901111111111</v>
      </c>
      <c r="BE349" s="284">
        <f t="shared" si="355"/>
        <v>14</v>
      </c>
      <c r="BF349" s="292">
        <v>5.32</v>
      </c>
      <c r="BG349" s="294">
        <v>4.92</v>
      </c>
      <c r="BH349" s="277">
        <v>15.6</v>
      </c>
      <c r="BI349" s="282">
        <v>14.6</v>
      </c>
      <c r="BJ349" s="277">
        <v>46.7</v>
      </c>
      <c r="BK349" s="282">
        <v>43.2</v>
      </c>
      <c r="BL349" s="277">
        <v>87.8</v>
      </c>
      <c r="BM349" s="282">
        <v>87.8</v>
      </c>
      <c r="BN349" s="277">
        <v>29.3</v>
      </c>
      <c r="BO349" s="282">
        <v>29.7</v>
      </c>
      <c r="BP349" s="277">
        <v>33.4</v>
      </c>
      <c r="BQ349" s="282">
        <v>33.9</v>
      </c>
      <c r="BR349" s="277">
        <v>237</v>
      </c>
      <c r="BS349" s="282">
        <v>339</v>
      </c>
      <c r="BT349" s="277">
        <v>11.3</v>
      </c>
      <c r="BU349" s="282">
        <v>12.6</v>
      </c>
      <c r="BV349" s="278"/>
      <c r="BW349" s="278"/>
      <c r="BX349" s="277">
        <v>6.43</v>
      </c>
      <c r="BY349" s="282">
        <v>7.76</v>
      </c>
      <c r="BZ349" s="277">
        <v>53.6</v>
      </c>
      <c r="CA349" s="282">
        <v>91.6</v>
      </c>
      <c r="CB349" s="277">
        <v>33.299999999999997</v>
      </c>
      <c r="CC349" s="282">
        <v>6.8</v>
      </c>
      <c r="CD349" s="277">
        <v>9.4</v>
      </c>
      <c r="CE349" s="282">
        <v>1.4</v>
      </c>
      <c r="CF349" s="277">
        <v>2.4</v>
      </c>
      <c r="CG349" s="282">
        <v>0</v>
      </c>
      <c r="CH349" s="277">
        <v>1.29</v>
      </c>
      <c r="CI349" s="282">
        <v>0.2</v>
      </c>
      <c r="CJ349" s="2" t="b">
        <f t="shared" si="261"/>
        <v>0</v>
      </c>
      <c r="CK349" s="286" t="b">
        <f t="shared" si="122"/>
        <v>0</v>
      </c>
      <c r="CL349" s="287" t="s">
        <v>213</v>
      </c>
      <c r="CM349" s="287">
        <v>88.5</v>
      </c>
      <c r="CN349" s="288">
        <v>176</v>
      </c>
      <c r="CO349" s="287" t="s">
        <v>214</v>
      </c>
      <c r="CP349" s="288">
        <v>80</v>
      </c>
      <c r="CQ349" s="288">
        <v>88</v>
      </c>
      <c r="CR349" s="289" t="s">
        <v>215</v>
      </c>
      <c r="CS349" s="282"/>
      <c r="CT349" s="282"/>
      <c r="CU349" s="277"/>
      <c r="CV349" s="7"/>
      <c r="CW349" s="7"/>
      <c r="CX349" s="7"/>
    </row>
    <row r="350" spans="1:106" ht="15.75" customHeight="1">
      <c r="A350" s="143">
        <v>2023</v>
      </c>
      <c r="B350" s="469" t="s">
        <v>432</v>
      </c>
      <c r="C350" s="295">
        <v>3265</v>
      </c>
      <c r="D350" s="282">
        <v>27</v>
      </c>
      <c r="E350" s="277">
        <v>83.9</v>
      </c>
      <c r="F350" s="282">
        <v>1</v>
      </c>
      <c r="G350" s="278"/>
      <c r="H350" s="278"/>
      <c r="I350" s="278"/>
      <c r="J350" s="278"/>
      <c r="K350" s="278"/>
      <c r="L350" s="278"/>
      <c r="M350" s="277">
        <v>296</v>
      </c>
      <c r="N350" s="139"/>
      <c r="O350" s="290"/>
      <c r="P350" s="296"/>
      <c r="Q350" s="277">
        <v>3.7</v>
      </c>
      <c r="R350" s="281">
        <v>0</v>
      </c>
      <c r="S350" s="277">
        <v>191</v>
      </c>
      <c r="T350" s="139"/>
      <c r="U350" s="277">
        <v>27</v>
      </c>
      <c r="V350" s="277"/>
      <c r="W350" s="277">
        <v>4.4000000000000004</v>
      </c>
      <c r="X350" s="277"/>
      <c r="Y350" s="277">
        <v>22</v>
      </c>
      <c r="Z350" s="292"/>
      <c r="AA350" s="277">
        <v>16</v>
      </c>
      <c r="AB350" s="292"/>
      <c r="AC350" s="277">
        <v>5.7</v>
      </c>
      <c r="AD350" s="277"/>
      <c r="AE350" s="278"/>
      <c r="AF350" s="293"/>
      <c r="AG350" s="277">
        <v>33</v>
      </c>
      <c r="AH350" s="292"/>
      <c r="AI350" s="294">
        <v>1</v>
      </c>
      <c r="AJ350" s="139"/>
      <c r="AK350" s="292">
        <f t="shared" si="354"/>
        <v>-1</v>
      </c>
      <c r="AL350" s="277">
        <v>3.8</v>
      </c>
      <c r="AM350" s="277"/>
      <c r="AN350" s="277">
        <v>7.2</v>
      </c>
      <c r="AO350" s="277"/>
      <c r="AP350" s="277">
        <v>27</v>
      </c>
      <c r="AQ350" s="277"/>
      <c r="AR350" s="277">
        <v>8.1999999999999993</v>
      </c>
      <c r="AS350" s="292"/>
      <c r="AT350" s="277">
        <v>4</v>
      </c>
      <c r="AU350" s="277"/>
      <c r="AV350" s="277">
        <v>142</v>
      </c>
      <c r="AW350" s="277"/>
      <c r="AX350" s="292">
        <v>139</v>
      </c>
      <c r="AY350" s="292"/>
      <c r="AZ350" s="292">
        <v>2.1</v>
      </c>
      <c r="BA350" s="277"/>
      <c r="BB350" s="277">
        <v>106</v>
      </c>
      <c r="BC350" s="292"/>
      <c r="BD350" s="284">
        <f t="shared" ref="BD350:BE350" si="356">1.86*(AX350+AT350)+1.15*(AV350/18)+(AG350/6)+14</f>
        <v>294.55222222222221</v>
      </c>
      <c r="BE350" s="284">
        <f t="shared" si="356"/>
        <v>14</v>
      </c>
      <c r="BF350" s="292">
        <v>5.05</v>
      </c>
      <c r="BG350" s="292"/>
      <c r="BH350" s="277">
        <v>14.6</v>
      </c>
      <c r="BI350" s="277"/>
      <c r="BJ350" s="277">
        <v>45</v>
      </c>
      <c r="BK350" s="277"/>
      <c r="BL350" s="277">
        <v>89.1</v>
      </c>
      <c r="BM350" s="277"/>
      <c r="BN350" s="277">
        <v>28.9</v>
      </c>
      <c r="BO350" s="277"/>
      <c r="BP350" s="277">
        <v>32.4</v>
      </c>
      <c r="BQ350" s="277"/>
      <c r="BR350" s="277">
        <v>212</v>
      </c>
      <c r="BS350" s="277"/>
      <c r="BT350" s="277">
        <v>12.1</v>
      </c>
      <c r="BU350" s="277"/>
      <c r="BV350" s="278"/>
      <c r="BW350" s="278"/>
      <c r="BX350" s="277">
        <v>5.89</v>
      </c>
      <c r="BY350" s="277"/>
      <c r="BZ350" s="277">
        <v>48.5</v>
      </c>
      <c r="CA350" s="277"/>
      <c r="CB350" s="277">
        <v>38.200000000000003</v>
      </c>
      <c r="CC350" s="277"/>
      <c r="CD350" s="277">
        <v>10.3</v>
      </c>
      <c r="CE350" s="277"/>
      <c r="CF350" s="277">
        <v>2.0299999999999998</v>
      </c>
      <c r="CG350" s="277"/>
      <c r="CH350" s="277">
        <v>1.04</v>
      </c>
      <c r="CI350" s="277"/>
      <c r="CJ350" s="2" t="b">
        <f t="shared" si="261"/>
        <v>0</v>
      </c>
      <c r="CK350" s="286" t="b">
        <f t="shared" si="122"/>
        <v>0</v>
      </c>
      <c r="CL350" s="287" t="s">
        <v>213</v>
      </c>
      <c r="CM350" s="287">
        <v>84.4</v>
      </c>
      <c r="CN350" s="288">
        <v>176</v>
      </c>
      <c r="CO350" s="287" t="s">
        <v>216</v>
      </c>
      <c r="CP350" s="288">
        <v>62</v>
      </c>
      <c r="CQ350" s="288">
        <v>60</v>
      </c>
      <c r="CR350" s="289" t="s">
        <v>217</v>
      </c>
      <c r="CS350" s="282"/>
      <c r="CT350" s="282"/>
      <c r="CU350" s="277"/>
      <c r="CV350" s="7"/>
      <c r="CW350" s="7"/>
      <c r="CX350" s="7"/>
    </row>
    <row r="351" spans="1:106" ht="15.75" customHeight="1">
      <c r="A351" s="143">
        <v>2023</v>
      </c>
      <c r="B351" s="469" t="s">
        <v>432</v>
      </c>
      <c r="C351" s="295">
        <v>3266</v>
      </c>
      <c r="D351" s="282">
        <v>25</v>
      </c>
      <c r="E351" s="277">
        <v>80.599999999999994</v>
      </c>
      <c r="F351" s="282">
        <v>2</v>
      </c>
      <c r="G351" s="278"/>
      <c r="H351" s="278"/>
      <c r="I351" s="278"/>
      <c r="J351" s="278"/>
      <c r="K351" s="278"/>
      <c r="L351" s="278"/>
      <c r="M351" s="277">
        <v>1105</v>
      </c>
      <c r="N351" s="139"/>
      <c r="O351" s="290"/>
      <c r="P351" s="296"/>
      <c r="Q351" s="277">
        <v>3.7</v>
      </c>
      <c r="R351" s="281">
        <v>0</v>
      </c>
      <c r="S351" s="277">
        <v>239</v>
      </c>
      <c r="T351" s="139"/>
      <c r="U351" s="277">
        <v>49</v>
      </c>
      <c r="V351" s="277"/>
      <c r="W351" s="277">
        <v>3.8</v>
      </c>
      <c r="X351" s="277"/>
      <c r="Y351" s="277">
        <v>26</v>
      </c>
      <c r="Z351" s="292"/>
      <c r="AA351" s="277">
        <v>14</v>
      </c>
      <c r="AB351" s="292"/>
      <c r="AC351" s="277">
        <v>5.3</v>
      </c>
      <c r="AD351" s="277"/>
      <c r="AE351" s="278"/>
      <c r="AF351" s="293"/>
      <c r="AG351" s="277">
        <v>34</v>
      </c>
      <c r="AH351" s="292"/>
      <c r="AI351" s="294">
        <v>0.9</v>
      </c>
      <c r="AJ351" s="139"/>
      <c r="AK351" s="292">
        <f t="shared" si="354"/>
        <v>-0.9</v>
      </c>
      <c r="AL351" s="277">
        <v>2.9</v>
      </c>
      <c r="AM351" s="277"/>
      <c r="AN351" s="277">
        <v>6.4</v>
      </c>
      <c r="AO351" s="277"/>
      <c r="AP351" s="277">
        <v>58</v>
      </c>
      <c r="AQ351" s="277"/>
      <c r="AR351" s="277">
        <v>7</v>
      </c>
      <c r="AS351" s="292"/>
      <c r="AT351" s="277">
        <v>4.7</v>
      </c>
      <c r="AU351" s="277"/>
      <c r="AV351" s="277">
        <v>105</v>
      </c>
      <c r="AW351" s="277"/>
      <c r="AX351" s="292">
        <v>131</v>
      </c>
      <c r="AY351" s="292"/>
      <c r="AZ351" s="292">
        <v>2.1</v>
      </c>
      <c r="BA351" s="277"/>
      <c r="BB351" s="277">
        <v>100</v>
      </c>
      <c r="BC351" s="292"/>
      <c r="BD351" s="284">
        <f t="shared" ref="BD351:BE351" si="357">1.86*(AX351+AT351)+1.15*(AV351/18)+(AG351/6)+14</f>
        <v>278.77699999999999</v>
      </c>
      <c r="BE351" s="284">
        <f t="shared" si="357"/>
        <v>14</v>
      </c>
      <c r="BF351" s="292"/>
      <c r="BG351" s="292"/>
      <c r="BH351" s="277"/>
      <c r="BI351" s="277"/>
      <c r="BJ351" s="277"/>
      <c r="BK351" s="277"/>
      <c r="BL351" s="277"/>
      <c r="BM351" s="277"/>
      <c r="BN351" s="277"/>
      <c r="BO351" s="277"/>
      <c r="BP351" s="277"/>
      <c r="BQ351" s="277"/>
      <c r="BR351" s="277"/>
      <c r="BS351" s="277"/>
      <c r="BT351" s="277"/>
      <c r="BU351" s="277"/>
      <c r="BV351" s="278"/>
      <c r="BW351" s="278"/>
      <c r="BX351" s="277"/>
      <c r="BY351" s="277"/>
      <c r="BZ351" s="277"/>
      <c r="CA351" s="277"/>
      <c r="CB351" s="277"/>
      <c r="CC351" s="277"/>
      <c r="CD351" s="277"/>
      <c r="CE351" s="277"/>
      <c r="CF351" s="277"/>
      <c r="CG351" s="277"/>
      <c r="CH351" s="277"/>
      <c r="CI351" s="277"/>
      <c r="CJ351" s="2" t="b">
        <f t="shared" si="261"/>
        <v>0</v>
      </c>
      <c r="CK351" s="286" t="b">
        <f t="shared" si="122"/>
        <v>1</v>
      </c>
      <c r="CL351" s="287" t="s">
        <v>218</v>
      </c>
      <c r="CM351" s="287">
        <v>82.5</v>
      </c>
      <c r="CN351" s="288">
        <v>175.5</v>
      </c>
      <c r="CO351" s="287" t="s">
        <v>219</v>
      </c>
      <c r="CP351" s="288">
        <v>55</v>
      </c>
      <c r="CQ351" s="288">
        <v>56</v>
      </c>
      <c r="CR351" s="289" t="s">
        <v>220</v>
      </c>
      <c r="CS351" s="282"/>
      <c r="CT351" s="282"/>
      <c r="CU351" s="277"/>
      <c r="CV351" s="7"/>
      <c r="CW351" s="7"/>
      <c r="CX351" s="7"/>
    </row>
    <row r="352" spans="1:106" ht="15.75" customHeight="1">
      <c r="A352" s="143">
        <v>2023</v>
      </c>
      <c r="B352" s="469" t="s">
        <v>432</v>
      </c>
      <c r="C352" s="295">
        <v>3267</v>
      </c>
      <c r="D352" s="282">
        <v>25</v>
      </c>
      <c r="E352" s="277">
        <v>75.3</v>
      </c>
      <c r="F352" s="282">
        <v>1</v>
      </c>
      <c r="G352" s="278"/>
      <c r="H352" s="278"/>
      <c r="I352" s="278"/>
      <c r="J352" s="278"/>
      <c r="K352" s="278"/>
      <c r="L352" s="278"/>
      <c r="M352" s="277">
        <v>488</v>
      </c>
      <c r="N352" s="277">
        <v>2528</v>
      </c>
      <c r="O352" s="290"/>
      <c r="P352" s="296"/>
      <c r="Q352" s="277">
        <v>4</v>
      </c>
      <c r="R352" s="277">
        <v>2.8</v>
      </c>
      <c r="S352" s="277">
        <v>227</v>
      </c>
      <c r="T352" s="277">
        <v>430</v>
      </c>
      <c r="U352" s="277">
        <v>55</v>
      </c>
      <c r="V352" s="277">
        <v>159</v>
      </c>
      <c r="W352" s="277">
        <v>5.4</v>
      </c>
      <c r="X352" s="277">
        <v>4.5999999999999996</v>
      </c>
      <c r="Y352" s="277">
        <v>35</v>
      </c>
      <c r="Z352" s="292">
        <v>72</v>
      </c>
      <c r="AA352" s="277">
        <v>26</v>
      </c>
      <c r="AB352" s="292">
        <v>20</v>
      </c>
      <c r="AC352" s="277">
        <v>4.2</v>
      </c>
      <c r="AD352" s="277">
        <v>3.9</v>
      </c>
      <c r="AE352" s="278"/>
      <c r="AF352" s="293"/>
      <c r="AG352" s="277">
        <v>46</v>
      </c>
      <c r="AH352" s="292">
        <v>44</v>
      </c>
      <c r="AI352" s="294">
        <v>0.9</v>
      </c>
      <c r="AJ352" s="139"/>
      <c r="AK352" s="292">
        <f t="shared" si="354"/>
        <v>-0.9</v>
      </c>
      <c r="AL352" s="277">
        <v>4.3</v>
      </c>
      <c r="AM352" s="277">
        <v>3.9</v>
      </c>
      <c r="AN352" s="277">
        <v>8.9</v>
      </c>
      <c r="AO352" s="277">
        <v>6.5</v>
      </c>
      <c r="AP352" s="277">
        <v>11</v>
      </c>
      <c r="AQ352" s="277">
        <v>35</v>
      </c>
      <c r="AR352" s="277">
        <v>9.1</v>
      </c>
      <c r="AS352" s="292">
        <v>9</v>
      </c>
      <c r="AT352" s="277">
        <v>4.4000000000000004</v>
      </c>
      <c r="AU352" s="277">
        <v>4.0999999999999996</v>
      </c>
      <c r="AV352" s="277">
        <v>115</v>
      </c>
      <c r="AW352" s="277">
        <v>118</v>
      </c>
      <c r="AX352" s="292">
        <v>146</v>
      </c>
      <c r="AY352" s="292">
        <v>136</v>
      </c>
      <c r="AZ352" s="292">
        <v>2.2000000000000002</v>
      </c>
      <c r="BA352" s="277">
        <v>1.9</v>
      </c>
      <c r="BB352" s="277">
        <v>106</v>
      </c>
      <c r="BC352" s="292">
        <v>104</v>
      </c>
      <c r="BD352" s="284">
        <f t="shared" ref="BD352:BE352" si="358">1.86*(AX352+AT352)+1.15*(AV352/18)+(AG352/6)+14</f>
        <v>308.75788888888894</v>
      </c>
      <c r="BE352" s="284">
        <f t="shared" si="358"/>
        <v>289.45822222222222</v>
      </c>
      <c r="BF352" s="292">
        <v>4.9000000000000004</v>
      </c>
      <c r="BG352" s="292"/>
      <c r="BH352" s="277">
        <v>14.3</v>
      </c>
      <c r="BI352" s="277"/>
      <c r="BJ352" s="277">
        <v>44.4</v>
      </c>
      <c r="BK352" s="277"/>
      <c r="BL352" s="277">
        <v>90.6</v>
      </c>
      <c r="BM352" s="277"/>
      <c r="BN352" s="277">
        <v>29.3</v>
      </c>
      <c r="BO352" s="277"/>
      <c r="BP352" s="277">
        <v>32.299999999999997</v>
      </c>
      <c r="BQ352" s="277"/>
      <c r="BR352" s="277">
        <v>206</v>
      </c>
      <c r="BS352" s="277"/>
      <c r="BT352" s="277">
        <v>11.7</v>
      </c>
      <c r="BU352" s="277"/>
      <c r="BV352" s="278"/>
      <c r="BW352" s="278"/>
      <c r="BX352" s="277">
        <v>7.1</v>
      </c>
      <c r="BY352" s="277"/>
      <c r="BZ352" s="277">
        <v>63.8</v>
      </c>
      <c r="CA352" s="277"/>
      <c r="CB352" s="277">
        <v>23.5</v>
      </c>
      <c r="CC352" s="277"/>
      <c r="CD352" s="277">
        <v>7.59</v>
      </c>
      <c r="CE352" s="277"/>
      <c r="CF352" s="277">
        <v>3.88</v>
      </c>
      <c r="CG352" s="277"/>
      <c r="CH352" s="277">
        <v>1.24</v>
      </c>
      <c r="CI352" s="277"/>
      <c r="CJ352" s="2" t="b">
        <f t="shared" si="261"/>
        <v>0</v>
      </c>
      <c r="CK352" s="286" t="b">
        <f t="shared" si="122"/>
        <v>1</v>
      </c>
      <c r="CL352" s="287" t="s">
        <v>221</v>
      </c>
      <c r="CM352" s="287">
        <v>78.3</v>
      </c>
      <c r="CN352" s="288">
        <v>173</v>
      </c>
      <c r="CO352" s="287" t="s">
        <v>222</v>
      </c>
      <c r="CP352" s="288">
        <v>58</v>
      </c>
      <c r="CQ352" s="288">
        <v>54</v>
      </c>
      <c r="CR352" s="289" t="s">
        <v>223</v>
      </c>
      <c r="CS352" s="282"/>
      <c r="CT352" s="282"/>
      <c r="CU352" s="277"/>
      <c r="CV352" s="7"/>
      <c r="CW352" s="7"/>
      <c r="CX352" s="7"/>
    </row>
    <row r="353" spans="1:102" ht="15.75" customHeight="1">
      <c r="A353" s="143">
        <v>2023</v>
      </c>
      <c r="B353" s="469" t="s">
        <v>432</v>
      </c>
      <c r="C353" s="277">
        <v>3268</v>
      </c>
      <c r="D353" s="282">
        <v>24</v>
      </c>
      <c r="E353" s="277">
        <v>75.7</v>
      </c>
      <c r="F353" s="282">
        <v>2</v>
      </c>
      <c r="G353" s="278"/>
      <c r="H353" s="278"/>
      <c r="I353" s="278"/>
      <c r="J353" s="278"/>
      <c r="K353" s="278"/>
      <c r="L353" s="278"/>
      <c r="M353" s="277">
        <v>600</v>
      </c>
      <c r="N353" s="277">
        <v>4243</v>
      </c>
      <c r="O353" s="290"/>
      <c r="P353" s="296"/>
      <c r="Q353" s="277">
        <v>3.3</v>
      </c>
      <c r="R353" s="277">
        <v>2.5</v>
      </c>
      <c r="S353" s="277">
        <v>212</v>
      </c>
      <c r="T353" s="277">
        <v>555</v>
      </c>
      <c r="U353" s="277">
        <v>42</v>
      </c>
      <c r="V353" s="277">
        <v>133</v>
      </c>
      <c r="W353" s="277">
        <v>4.5999999999999996</v>
      </c>
      <c r="X353" s="277">
        <v>4.9000000000000004</v>
      </c>
      <c r="Y353" s="277">
        <v>61</v>
      </c>
      <c r="Z353" s="292">
        <v>142</v>
      </c>
      <c r="AA353" s="277">
        <v>16</v>
      </c>
      <c r="AB353" s="292">
        <v>59</v>
      </c>
      <c r="AC353" s="277">
        <v>4.8</v>
      </c>
      <c r="AD353" s="277">
        <v>5.7</v>
      </c>
      <c r="AE353" s="278"/>
      <c r="AF353" s="293"/>
      <c r="AG353" s="277">
        <v>36</v>
      </c>
      <c r="AH353" s="292">
        <v>32</v>
      </c>
      <c r="AI353" s="294">
        <v>0.7</v>
      </c>
      <c r="AJ353" s="283">
        <v>1.34</v>
      </c>
      <c r="AK353" s="207">
        <f t="shared" si="354"/>
        <v>0.64000000000000012</v>
      </c>
      <c r="AL353" s="277">
        <v>4</v>
      </c>
      <c r="AM353" s="277">
        <v>3.5</v>
      </c>
      <c r="AN353" s="277">
        <v>7.6</v>
      </c>
      <c r="AO353" s="277">
        <v>7.3</v>
      </c>
      <c r="AP353" s="277">
        <v>46</v>
      </c>
      <c r="AQ353" s="277">
        <v>34</v>
      </c>
      <c r="AR353" s="277">
        <v>7.8</v>
      </c>
      <c r="AS353" s="292">
        <v>9.1</v>
      </c>
      <c r="AT353" s="277">
        <v>5.4</v>
      </c>
      <c r="AU353" s="292">
        <v>4.4000000000000004</v>
      </c>
      <c r="AV353" s="277">
        <v>104</v>
      </c>
      <c r="AW353" s="277">
        <v>139</v>
      </c>
      <c r="AX353" s="292">
        <v>135</v>
      </c>
      <c r="AY353" s="292">
        <v>139</v>
      </c>
      <c r="AZ353" s="292">
        <v>2</v>
      </c>
      <c r="BA353" s="277">
        <v>1.9</v>
      </c>
      <c r="BB353" s="277">
        <v>102</v>
      </c>
      <c r="BC353" s="292">
        <v>107</v>
      </c>
      <c r="BD353" s="284">
        <f t="shared" ref="BD353:BE353" si="359">1.86*(AX353+AT353)+1.15*(AV353/18)+(AG353/6)+14</f>
        <v>287.78844444444445</v>
      </c>
      <c r="BE353" s="284">
        <f t="shared" si="359"/>
        <v>294.93788888888889</v>
      </c>
      <c r="BF353" s="292">
        <v>4.9000000000000004</v>
      </c>
      <c r="BG353" s="294">
        <v>4.17</v>
      </c>
      <c r="BH353" s="277">
        <v>14.6</v>
      </c>
      <c r="BI353" s="282">
        <v>12.6</v>
      </c>
      <c r="BJ353" s="277">
        <v>44.6</v>
      </c>
      <c r="BK353" s="282">
        <v>37.9</v>
      </c>
      <c r="BL353" s="277">
        <v>91.1</v>
      </c>
      <c r="BM353" s="282">
        <v>90.9</v>
      </c>
      <c r="BN353" s="277">
        <v>29.8</v>
      </c>
      <c r="BO353" s="282">
        <v>30.2</v>
      </c>
      <c r="BP353" s="277">
        <v>32.700000000000003</v>
      </c>
      <c r="BQ353" s="282">
        <v>33.299999999999997</v>
      </c>
      <c r="BR353" s="277">
        <v>228</v>
      </c>
      <c r="BS353" s="282">
        <v>267</v>
      </c>
      <c r="BT353" s="277">
        <v>11.7</v>
      </c>
      <c r="BU353" s="282">
        <v>12.2</v>
      </c>
      <c r="BV353" s="278"/>
      <c r="BW353" s="278"/>
      <c r="BX353" s="277">
        <v>5.32</v>
      </c>
      <c r="BY353" s="282">
        <v>9.2200000000000006</v>
      </c>
      <c r="BZ353" s="277">
        <v>48.2</v>
      </c>
      <c r="CA353" s="282">
        <v>76.3</v>
      </c>
      <c r="CB353" s="277">
        <v>38</v>
      </c>
      <c r="CC353" s="282">
        <v>15.2</v>
      </c>
      <c r="CD353" s="277">
        <v>7.42</v>
      </c>
      <c r="CE353" s="282">
        <v>6.4</v>
      </c>
      <c r="CF353" s="277">
        <v>4.82</v>
      </c>
      <c r="CG353" s="282">
        <v>2</v>
      </c>
      <c r="CH353" s="277">
        <v>1.57</v>
      </c>
      <c r="CI353" s="282">
        <v>0.1</v>
      </c>
      <c r="CJ353" s="2" t="b">
        <f t="shared" si="261"/>
        <v>1</v>
      </c>
      <c r="CK353" s="286" t="b">
        <f t="shared" si="122"/>
        <v>1</v>
      </c>
      <c r="CL353" s="287" t="s">
        <v>224</v>
      </c>
      <c r="CM353" s="287">
        <v>78</v>
      </c>
      <c r="CN353" s="288">
        <v>178</v>
      </c>
      <c r="CO353" s="287" t="s">
        <v>225</v>
      </c>
      <c r="CP353" s="288">
        <v>56</v>
      </c>
      <c r="CQ353" s="288">
        <v>56</v>
      </c>
      <c r="CR353" s="289" t="s">
        <v>226</v>
      </c>
      <c r="CS353" s="282"/>
      <c r="CT353" s="282"/>
      <c r="CU353" s="277"/>
      <c r="CV353" s="7"/>
      <c r="CW353" s="7"/>
      <c r="CX353" s="7"/>
    </row>
    <row r="354" spans="1:102" ht="15.75" customHeight="1">
      <c r="A354" s="143">
        <v>2023</v>
      </c>
      <c r="B354" s="469" t="s">
        <v>432</v>
      </c>
      <c r="C354" s="295">
        <v>3269</v>
      </c>
      <c r="D354" s="282">
        <v>38</v>
      </c>
      <c r="E354" s="277">
        <v>76</v>
      </c>
      <c r="F354" s="282">
        <v>2</v>
      </c>
      <c r="G354" s="278"/>
      <c r="H354" s="278"/>
      <c r="I354" s="278"/>
      <c r="J354" s="278"/>
      <c r="K354" s="278"/>
      <c r="L354" s="278"/>
      <c r="M354" s="277">
        <v>324</v>
      </c>
      <c r="N354" s="277"/>
      <c r="O354" s="290"/>
      <c r="P354" s="296"/>
      <c r="Q354" s="277">
        <v>3.5</v>
      </c>
      <c r="R354" s="281">
        <v>0</v>
      </c>
      <c r="S354" s="277">
        <v>251</v>
      </c>
      <c r="T354" s="277"/>
      <c r="U354" s="277">
        <v>44</v>
      </c>
      <c r="V354" s="277"/>
      <c r="W354" s="277">
        <v>5.9</v>
      </c>
      <c r="X354" s="277"/>
      <c r="Y354" s="277">
        <v>36</v>
      </c>
      <c r="Z354" s="292"/>
      <c r="AA354" s="277">
        <v>10</v>
      </c>
      <c r="AB354" s="292"/>
      <c r="AC354" s="277">
        <v>5.8</v>
      </c>
      <c r="AD354" s="277"/>
      <c r="AE354" s="278"/>
      <c r="AF354" s="293"/>
      <c r="AG354" s="277">
        <v>36</v>
      </c>
      <c r="AH354" s="292"/>
      <c r="AI354" s="294">
        <v>0.8</v>
      </c>
      <c r="AJ354" s="139"/>
      <c r="AK354" s="292">
        <f t="shared" si="354"/>
        <v>-0.8</v>
      </c>
      <c r="AL354" s="277">
        <v>4.7</v>
      </c>
      <c r="AM354" s="277"/>
      <c r="AN354" s="277">
        <v>6.5</v>
      </c>
      <c r="AO354" s="277"/>
      <c r="AP354" s="277">
        <v>33</v>
      </c>
      <c r="AQ354" s="277"/>
      <c r="AR354" s="277">
        <v>10.5</v>
      </c>
      <c r="AS354" s="292"/>
      <c r="AT354" s="277">
        <v>5.4</v>
      </c>
      <c r="AU354" s="292"/>
      <c r="AV354" s="277">
        <v>98</v>
      </c>
      <c r="AW354" s="277"/>
      <c r="AX354" s="292">
        <v>155</v>
      </c>
      <c r="AY354" s="292"/>
      <c r="AZ354" s="292">
        <v>2.9</v>
      </c>
      <c r="BA354" s="277"/>
      <c r="BB354" s="277">
        <v>109</v>
      </c>
      <c r="BC354" s="292"/>
      <c r="BD354" s="284">
        <f t="shared" ref="BD354:BE354" si="360">1.86*(AX354+AT354)+1.15*(AV354/18)+(AG354/6)+14</f>
        <v>324.60511111111117</v>
      </c>
      <c r="BE354" s="284">
        <f t="shared" si="360"/>
        <v>14</v>
      </c>
      <c r="BF354" s="292">
        <v>5.3</v>
      </c>
      <c r="BG354" s="294">
        <v>4.2300000000000004</v>
      </c>
      <c r="BH354" s="277">
        <v>14.3</v>
      </c>
      <c r="BI354" s="282">
        <v>12.9</v>
      </c>
      <c r="BJ354" s="277">
        <v>45.3</v>
      </c>
      <c r="BK354" s="282">
        <v>38.6</v>
      </c>
      <c r="BL354" s="277">
        <v>84.3</v>
      </c>
      <c r="BM354" s="282">
        <v>91.3</v>
      </c>
      <c r="BN354" s="277">
        <v>26.7</v>
      </c>
      <c r="BO354" s="282">
        <v>30.5</v>
      </c>
      <c r="BP354" s="277">
        <v>31.7</v>
      </c>
      <c r="BQ354" s="282">
        <v>33.4</v>
      </c>
      <c r="BR354" s="277">
        <v>277</v>
      </c>
      <c r="BS354" s="282">
        <v>248</v>
      </c>
      <c r="BT354" s="277">
        <v>13</v>
      </c>
      <c r="BU354" s="282">
        <v>12.5</v>
      </c>
      <c r="BV354" s="278"/>
      <c r="BW354" s="278"/>
      <c r="BX354" s="277">
        <v>6.61</v>
      </c>
      <c r="BY354" s="282">
        <v>8.85</v>
      </c>
      <c r="BZ354" s="277">
        <v>66.2</v>
      </c>
      <c r="CA354" s="282">
        <v>77.5</v>
      </c>
      <c r="CB354" s="277">
        <v>26.4</v>
      </c>
      <c r="CC354" s="282">
        <v>15.4</v>
      </c>
      <c r="CD354" s="277">
        <v>5.94</v>
      </c>
      <c r="CE354" s="282">
        <v>5.5</v>
      </c>
      <c r="CF354" s="277">
        <v>0.64900000000000002</v>
      </c>
      <c r="CG354" s="282">
        <v>1.2</v>
      </c>
      <c r="CH354" s="277">
        <v>0.871</v>
      </c>
      <c r="CI354" s="282">
        <v>0.4</v>
      </c>
      <c r="CJ354" s="2" t="b">
        <f t="shared" si="261"/>
        <v>0</v>
      </c>
      <c r="CK354" s="286" t="b">
        <f t="shared" si="122"/>
        <v>0</v>
      </c>
      <c r="CL354" s="287" t="s">
        <v>227</v>
      </c>
      <c r="CM354" s="287">
        <v>79.599999999999994</v>
      </c>
      <c r="CN354" s="288">
        <v>181</v>
      </c>
      <c r="CO354" s="287" t="s">
        <v>228</v>
      </c>
      <c r="CP354" s="288">
        <v>64</v>
      </c>
      <c r="CQ354" s="288">
        <v>60</v>
      </c>
      <c r="CR354" s="289" t="s">
        <v>229</v>
      </c>
      <c r="CS354" s="282"/>
      <c r="CT354" s="282"/>
      <c r="CU354" s="277"/>
      <c r="CV354" s="7"/>
      <c r="CW354" s="7"/>
      <c r="CX354" s="7"/>
    </row>
    <row r="355" spans="1:102" ht="15.75" customHeight="1">
      <c r="A355" s="143">
        <v>2023</v>
      </c>
      <c r="B355" s="469" t="s">
        <v>432</v>
      </c>
      <c r="C355" s="295">
        <v>3270</v>
      </c>
      <c r="D355" s="282">
        <v>33</v>
      </c>
      <c r="E355" s="277">
        <v>77.5</v>
      </c>
      <c r="F355" s="282">
        <v>2</v>
      </c>
      <c r="G355" s="278"/>
      <c r="H355" s="278"/>
      <c r="I355" s="278"/>
      <c r="J355" s="278"/>
      <c r="K355" s="278"/>
      <c r="L355" s="278"/>
      <c r="M355" s="277">
        <v>135</v>
      </c>
      <c r="N355" s="277"/>
      <c r="O355" s="290"/>
      <c r="P355" s="296"/>
      <c r="Q355" s="277">
        <v>3.5</v>
      </c>
      <c r="R355" s="281">
        <v>0</v>
      </c>
      <c r="S355" s="277">
        <v>226</v>
      </c>
      <c r="T355" s="277"/>
      <c r="U355" s="277">
        <v>24</v>
      </c>
      <c r="V355" s="277"/>
      <c r="W355" s="277">
        <v>4.7</v>
      </c>
      <c r="X355" s="277"/>
      <c r="Y355" s="277">
        <v>22</v>
      </c>
      <c r="Z355" s="292"/>
      <c r="AA355" s="277">
        <v>27</v>
      </c>
      <c r="AB355" s="292"/>
      <c r="AC355" s="277">
        <v>5.6</v>
      </c>
      <c r="AD355" s="277"/>
      <c r="AE355" s="278"/>
      <c r="AF355" s="293"/>
      <c r="AG355" s="277">
        <v>26</v>
      </c>
      <c r="AH355" s="292"/>
      <c r="AI355" s="294">
        <v>0.9</v>
      </c>
      <c r="AJ355" s="139"/>
      <c r="AK355" s="292">
        <f t="shared" si="354"/>
        <v>-0.9</v>
      </c>
      <c r="AL355" s="277">
        <v>3.4</v>
      </c>
      <c r="AM355" s="277"/>
      <c r="AN355" s="277">
        <v>7.4</v>
      </c>
      <c r="AO355" s="277"/>
      <c r="AP355" s="277">
        <v>35</v>
      </c>
      <c r="AQ355" s="277"/>
      <c r="AR355" s="277">
        <v>8.4</v>
      </c>
      <c r="AS355" s="292"/>
      <c r="AT355" s="277">
        <v>5</v>
      </c>
      <c r="AU355" s="292"/>
      <c r="AV355" s="277">
        <v>91</v>
      </c>
      <c r="AW355" s="277"/>
      <c r="AX355" s="292">
        <v>146</v>
      </c>
      <c r="AY355" s="292"/>
      <c r="AZ355" s="292">
        <v>2.1</v>
      </c>
      <c r="BA355" s="277"/>
      <c r="BB355" s="277">
        <v>114</v>
      </c>
      <c r="BC355" s="292"/>
      <c r="BD355" s="284">
        <f t="shared" ref="BD355:BE355" si="361">1.86*(AX355+AT355)+1.15*(AV355/18)+(AG355/6)+14</f>
        <v>305.0072222222222</v>
      </c>
      <c r="BE355" s="284">
        <f t="shared" si="361"/>
        <v>14</v>
      </c>
      <c r="BF355" s="292">
        <v>5.7</v>
      </c>
      <c r="BG355" s="292"/>
      <c r="BH355" s="277">
        <v>15.8</v>
      </c>
      <c r="BI355" s="277"/>
      <c r="BJ355" s="277">
        <v>49.1</v>
      </c>
      <c r="BK355" s="277"/>
      <c r="BL355" s="277">
        <v>86.1</v>
      </c>
      <c r="BM355" s="277"/>
      <c r="BN355" s="277">
        <v>27.8</v>
      </c>
      <c r="BO355" s="277"/>
      <c r="BP355" s="277">
        <v>32.299999999999997</v>
      </c>
      <c r="BQ355" s="277"/>
      <c r="BR355" s="277">
        <v>344</v>
      </c>
      <c r="BS355" s="277"/>
      <c r="BT355" s="277">
        <v>13</v>
      </c>
      <c r="BU355" s="277"/>
      <c r="BV355" s="278"/>
      <c r="BW355" s="278"/>
      <c r="BX355" s="277">
        <v>8.84</v>
      </c>
      <c r="BY355" s="277"/>
      <c r="BZ355" s="277">
        <v>65.8</v>
      </c>
      <c r="CA355" s="277"/>
      <c r="CB355" s="277">
        <v>24</v>
      </c>
      <c r="CC355" s="277"/>
      <c r="CD355" s="277">
        <v>8.33</v>
      </c>
      <c r="CE355" s="277"/>
      <c r="CF355" s="277">
        <v>0.65700000000000003</v>
      </c>
      <c r="CG355" s="277"/>
      <c r="CH355" s="277">
        <v>1.25</v>
      </c>
      <c r="CI355" s="277"/>
      <c r="CJ355" s="2" t="b">
        <f t="shared" si="261"/>
        <v>0</v>
      </c>
      <c r="CK355" s="286" t="b">
        <f t="shared" si="122"/>
        <v>0</v>
      </c>
      <c r="CL355" s="287" t="s">
        <v>230</v>
      </c>
      <c r="CM355" s="287">
        <v>78.5</v>
      </c>
      <c r="CN355" s="288">
        <v>174.5</v>
      </c>
      <c r="CO355" s="287" t="s">
        <v>231</v>
      </c>
      <c r="CP355" s="288">
        <v>58</v>
      </c>
      <c r="CQ355" s="288">
        <v>54</v>
      </c>
      <c r="CR355" s="289" t="s">
        <v>232</v>
      </c>
      <c r="CS355" s="282"/>
      <c r="CT355" s="282"/>
      <c r="CU355" s="277"/>
      <c r="CV355" s="7"/>
      <c r="CW355" s="7"/>
      <c r="CX355" s="7"/>
    </row>
    <row r="356" spans="1:102" ht="15.75" customHeight="1">
      <c r="A356" s="143">
        <v>2023</v>
      </c>
      <c r="B356" s="469" t="s">
        <v>432</v>
      </c>
      <c r="C356" s="295">
        <v>3273</v>
      </c>
      <c r="D356" s="282">
        <v>30</v>
      </c>
      <c r="E356" s="277">
        <v>101.2</v>
      </c>
      <c r="F356" s="282">
        <v>2</v>
      </c>
      <c r="G356" s="278"/>
      <c r="H356" s="278"/>
      <c r="I356" s="278"/>
      <c r="J356" s="278"/>
      <c r="K356" s="278"/>
      <c r="L356" s="278"/>
      <c r="M356" s="277">
        <v>533</v>
      </c>
      <c r="N356" s="277"/>
      <c r="O356" s="290"/>
      <c r="P356" s="296"/>
      <c r="Q356" s="277">
        <v>3.3</v>
      </c>
      <c r="R356" s="281">
        <v>0</v>
      </c>
      <c r="S356" s="277">
        <v>200</v>
      </c>
      <c r="T356" s="277"/>
      <c r="U356" s="277">
        <v>49</v>
      </c>
      <c r="V356" s="277"/>
      <c r="W356" s="277">
        <v>4.4000000000000004</v>
      </c>
      <c r="X356" s="277"/>
      <c r="Y356" s="277">
        <v>43</v>
      </c>
      <c r="Z356" s="292"/>
      <c r="AA356" s="277">
        <v>15</v>
      </c>
      <c r="AB356" s="292"/>
      <c r="AC356" s="277">
        <v>3.8</v>
      </c>
      <c r="AD356" s="277"/>
      <c r="AE356" s="293"/>
      <c r="AF356" s="278"/>
      <c r="AG356" s="277">
        <v>32</v>
      </c>
      <c r="AH356" s="292"/>
      <c r="AI356" s="294">
        <v>0.8</v>
      </c>
      <c r="AJ356" s="139"/>
      <c r="AK356" s="292">
        <f t="shared" si="354"/>
        <v>-0.8</v>
      </c>
      <c r="AL356" s="277">
        <v>4.8</v>
      </c>
      <c r="AM356" s="277"/>
      <c r="AN356" s="277">
        <v>7.6</v>
      </c>
      <c r="AO356" s="277"/>
      <c r="AP356" s="277">
        <v>14</v>
      </c>
      <c r="AQ356" s="277"/>
      <c r="AR356" s="277">
        <v>7.8</v>
      </c>
      <c r="AS356" s="292"/>
      <c r="AT356" s="277">
        <v>4.9000000000000004</v>
      </c>
      <c r="AU356" s="292"/>
      <c r="AV356" s="277">
        <v>81</v>
      </c>
      <c r="AW356" s="277"/>
      <c r="AX356" s="292">
        <v>139</v>
      </c>
      <c r="AY356" s="292"/>
      <c r="AZ356" s="292">
        <v>2.1</v>
      </c>
      <c r="BA356" s="277"/>
      <c r="BB356" s="277">
        <v>102</v>
      </c>
      <c r="BC356" s="292"/>
      <c r="BD356" s="284">
        <f t="shared" ref="BD356:BE356" si="362">1.86*(AX356+AT356)+1.15*(AV356/18)+(AG356/6)+14</f>
        <v>292.16233333333332</v>
      </c>
      <c r="BE356" s="284">
        <f t="shared" si="362"/>
        <v>14</v>
      </c>
      <c r="BF356" s="292">
        <v>5.2</v>
      </c>
      <c r="BG356" s="292"/>
      <c r="BH356" s="277">
        <v>14.9</v>
      </c>
      <c r="BI356" s="277"/>
      <c r="BJ356" s="277">
        <v>45.6</v>
      </c>
      <c r="BK356" s="277"/>
      <c r="BL356" s="277">
        <v>87.7</v>
      </c>
      <c r="BM356" s="277"/>
      <c r="BN356" s="277">
        <v>28.7</v>
      </c>
      <c r="BO356" s="277"/>
      <c r="BP356" s="277">
        <v>32.799999999999997</v>
      </c>
      <c r="BQ356" s="277"/>
      <c r="BR356" s="277">
        <v>239</v>
      </c>
      <c r="BS356" s="277"/>
      <c r="BT356" s="277">
        <v>12</v>
      </c>
      <c r="BU356" s="277"/>
      <c r="BV356" s="278"/>
      <c r="BW356" s="278"/>
      <c r="BX356" s="277">
        <v>6.67</v>
      </c>
      <c r="BY356" s="277"/>
      <c r="BZ356" s="277">
        <v>49</v>
      </c>
      <c r="CA356" s="277"/>
      <c r="CB356" s="277">
        <v>34.6</v>
      </c>
      <c r="CC356" s="277"/>
      <c r="CD356" s="277">
        <v>7.38</v>
      </c>
      <c r="CE356" s="277"/>
      <c r="CF356" s="277">
        <v>7.46</v>
      </c>
      <c r="CG356" s="277"/>
      <c r="CH356" s="277">
        <v>1.52</v>
      </c>
      <c r="CI356" s="277"/>
      <c r="CJ356" s="2" t="b">
        <f t="shared" si="261"/>
        <v>0</v>
      </c>
      <c r="CK356" s="286" t="b">
        <f t="shared" si="122"/>
        <v>0</v>
      </c>
      <c r="CL356" s="287" t="s">
        <v>233</v>
      </c>
      <c r="CM356" s="287">
        <v>102.5</v>
      </c>
      <c r="CN356" s="288">
        <v>183</v>
      </c>
      <c r="CO356" s="287" t="s">
        <v>234</v>
      </c>
      <c r="CP356" s="288">
        <v>76</v>
      </c>
      <c r="CQ356" s="288">
        <v>62</v>
      </c>
      <c r="CR356" s="289" t="s">
        <v>235</v>
      </c>
      <c r="CS356" s="282"/>
      <c r="CT356" s="282"/>
      <c r="CU356" s="277"/>
      <c r="CV356" s="7"/>
      <c r="CW356" s="7"/>
      <c r="CX356" s="7"/>
    </row>
    <row r="357" spans="1:102" ht="15.75" customHeight="1">
      <c r="A357" s="143">
        <v>2023</v>
      </c>
      <c r="B357" s="469" t="s">
        <v>432</v>
      </c>
      <c r="C357" s="277">
        <v>3274</v>
      </c>
      <c r="D357" s="282">
        <v>34</v>
      </c>
      <c r="E357" s="277">
        <v>80.099999999999994</v>
      </c>
      <c r="F357" s="282">
        <v>1</v>
      </c>
      <c r="G357" s="278"/>
      <c r="H357" s="278"/>
      <c r="I357" s="278"/>
      <c r="J357" s="278"/>
      <c r="K357" s="278"/>
      <c r="L357" s="278"/>
      <c r="M357" s="277">
        <v>292</v>
      </c>
      <c r="N357" s="277">
        <v>1958</v>
      </c>
      <c r="O357" s="290"/>
      <c r="P357" s="296"/>
      <c r="Q357" s="277">
        <v>3.4</v>
      </c>
      <c r="R357" s="277">
        <v>2.7</v>
      </c>
      <c r="S357" s="277">
        <v>192</v>
      </c>
      <c r="T357" s="277">
        <v>346</v>
      </c>
      <c r="U357" s="277">
        <v>38</v>
      </c>
      <c r="V357" s="277">
        <v>97</v>
      </c>
      <c r="W357" s="277">
        <v>4.3</v>
      </c>
      <c r="X357" s="277">
        <v>4.5999999999999996</v>
      </c>
      <c r="Y357" s="277">
        <v>34</v>
      </c>
      <c r="Z357" s="292">
        <v>67</v>
      </c>
      <c r="AA357" s="277">
        <v>17</v>
      </c>
      <c r="AB357" s="292">
        <v>17</v>
      </c>
      <c r="AC357" s="292">
        <v>6.5</v>
      </c>
      <c r="AD357" s="277">
        <v>7</v>
      </c>
      <c r="AE357" s="293"/>
      <c r="AF357" s="297"/>
      <c r="AG357" s="288">
        <v>35</v>
      </c>
      <c r="AH357" s="292">
        <v>37</v>
      </c>
      <c r="AI357" s="294">
        <v>1</v>
      </c>
      <c r="AJ357" s="283">
        <v>0.72</v>
      </c>
      <c r="AK357" s="292">
        <f t="shared" si="354"/>
        <v>-0.28000000000000003</v>
      </c>
      <c r="AL357" s="277">
        <v>3.3</v>
      </c>
      <c r="AM357" s="277">
        <v>4.0999999999999996</v>
      </c>
      <c r="AN357" s="277">
        <v>7.4</v>
      </c>
      <c r="AO357" s="277">
        <v>7</v>
      </c>
      <c r="AP357" s="277">
        <v>60</v>
      </c>
      <c r="AQ357" s="277">
        <v>60</v>
      </c>
      <c r="AR357" s="277">
        <v>7.7</v>
      </c>
      <c r="AS357" s="292">
        <v>8.9</v>
      </c>
      <c r="AT357" s="277">
        <v>4.7</v>
      </c>
      <c r="AU357" s="277">
        <v>4.0999999999999996</v>
      </c>
      <c r="AV357" s="277">
        <v>108</v>
      </c>
      <c r="AW357" s="277">
        <v>125</v>
      </c>
      <c r="AX357" s="292">
        <v>136</v>
      </c>
      <c r="AY357" s="292">
        <v>138</v>
      </c>
      <c r="AZ357" s="292">
        <v>2.2000000000000002</v>
      </c>
      <c r="BA357" s="277">
        <v>2.1</v>
      </c>
      <c r="BB357" s="277">
        <v>102</v>
      </c>
      <c r="BC357" s="292">
        <v>104</v>
      </c>
      <c r="BD357" s="284">
        <f t="shared" ref="BD357:BE357" si="363">1.86*(AX357+AT357)+1.15*(AV357/18)+(AG357/6)+14</f>
        <v>288.43533333333329</v>
      </c>
      <c r="BE357" s="284">
        <f t="shared" si="363"/>
        <v>292.45877777777775</v>
      </c>
      <c r="BF357" s="292">
        <v>5.87</v>
      </c>
      <c r="BG357" s="292"/>
      <c r="BH357" s="277">
        <v>13</v>
      </c>
      <c r="BI357" s="277"/>
      <c r="BJ357" s="277">
        <v>44</v>
      </c>
      <c r="BK357" s="277"/>
      <c r="BL357" s="277">
        <v>74.900000000000006</v>
      </c>
      <c r="BM357" s="277"/>
      <c r="BN357" s="277">
        <v>22.2</v>
      </c>
      <c r="BO357" s="277"/>
      <c r="BP357" s="277">
        <v>29.6</v>
      </c>
      <c r="BQ357" s="277"/>
      <c r="BR357" s="277">
        <v>247</v>
      </c>
      <c r="BS357" s="277"/>
      <c r="BT357" s="277">
        <v>12.2</v>
      </c>
      <c r="BU357" s="277"/>
      <c r="BV357" s="278"/>
      <c r="BW357" s="278"/>
      <c r="BX357" s="277">
        <v>9.11</v>
      </c>
      <c r="BY357" s="277"/>
      <c r="BZ357" s="277">
        <v>60.3</v>
      </c>
      <c r="CA357" s="277"/>
      <c r="CB357" s="277">
        <v>26.1</v>
      </c>
      <c r="CC357" s="277"/>
      <c r="CD357" s="277">
        <v>8</v>
      </c>
      <c r="CE357" s="277"/>
      <c r="CF357" s="277">
        <v>4.43</v>
      </c>
      <c r="CG357" s="277"/>
      <c r="CH357" s="277">
        <v>1.21</v>
      </c>
      <c r="CI357" s="277"/>
      <c r="CJ357" s="2" t="b">
        <f t="shared" si="261"/>
        <v>0</v>
      </c>
      <c r="CK357" s="286" t="b">
        <f t="shared" si="122"/>
        <v>1</v>
      </c>
      <c r="CL357" s="287" t="s">
        <v>236</v>
      </c>
      <c r="CM357" s="287">
        <v>81.400000000000006</v>
      </c>
      <c r="CN357" s="288">
        <v>178.5</v>
      </c>
      <c r="CO357" s="287" t="s">
        <v>237</v>
      </c>
      <c r="CP357" s="288">
        <v>52</v>
      </c>
      <c r="CQ357" s="288">
        <v>52</v>
      </c>
      <c r="CR357" s="289" t="s">
        <v>238</v>
      </c>
      <c r="CS357" s="282"/>
      <c r="CT357" s="7"/>
      <c r="CU357" s="7"/>
      <c r="CV357" s="7"/>
      <c r="CW357" s="7"/>
      <c r="CX357" s="7"/>
    </row>
    <row r="358" spans="1:102" ht="15.75" customHeight="1">
      <c r="A358" s="143">
        <v>2023</v>
      </c>
      <c r="B358" s="469" t="s">
        <v>432</v>
      </c>
      <c r="C358" s="295">
        <v>3276</v>
      </c>
      <c r="D358" s="282">
        <v>34</v>
      </c>
      <c r="E358" s="277">
        <v>80.5</v>
      </c>
      <c r="F358" s="282">
        <v>2</v>
      </c>
      <c r="G358" s="278"/>
      <c r="H358" s="278"/>
      <c r="I358" s="278"/>
      <c r="J358" s="278"/>
      <c r="K358" s="278"/>
      <c r="L358" s="278"/>
      <c r="M358" s="277">
        <v>211</v>
      </c>
      <c r="N358" s="277"/>
      <c r="O358" s="298"/>
      <c r="P358" s="296"/>
      <c r="Q358" s="299"/>
      <c r="R358" s="277">
        <v>0</v>
      </c>
      <c r="S358" s="277">
        <v>176</v>
      </c>
      <c r="T358" s="277"/>
      <c r="U358" s="277">
        <v>24</v>
      </c>
      <c r="V358" s="277"/>
      <c r="W358" s="277">
        <v>4.4000000000000004</v>
      </c>
      <c r="X358" s="277"/>
      <c r="Y358" s="277">
        <v>21</v>
      </c>
      <c r="Z358" s="292"/>
      <c r="AA358" s="277">
        <v>21</v>
      </c>
      <c r="AB358" s="292"/>
      <c r="AC358" s="277">
        <v>4.5</v>
      </c>
      <c r="AD358" s="277"/>
      <c r="AE358" s="293"/>
      <c r="AF358" s="297"/>
      <c r="AG358" s="288">
        <v>31</v>
      </c>
      <c r="AH358" s="292"/>
      <c r="AI358" s="294">
        <v>1</v>
      </c>
      <c r="AJ358" s="139"/>
      <c r="AK358" s="292">
        <f t="shared" si="354"/>
        <v>-1</v>
      </c>
      <c r="AL358" s="277">
        <v>4.3</v>
      </c>
      <c r="AM358" s="277"/>
      <c r="AN358" s="277">
        <v>7.4</v>
      </c>
      <c r="AO358" s="277"/>
      <c r="AP358" s="277">
        <v>47</v>
      </c>
      <c r="AQ358" s="277"/>
      <c r="AR358" s="277">
        <v>7.9</v>
      </c>
      <c r="AS358" s="292"/>
      <c r="AT358" s="277">
        <v>4.7</v>
      </c>
      <c r="AU358" s="277"/>
      <c r="AV358" s="277">
        <v>104</v>
      </c>
      <c r="AW358" s="277"/>
      <c r="AX358" s="292">
        <v>139</v>
      </c>
      <c r="AY358" s="292"/>
      <c r="AZ358" s="292">
        <v>2.1</v>
      </c>
      <c r="BA358" s="277"/>
      <c r="BB358" s="277">
        <v>105</v>
      </c>
      <c r="BC358" s="292"/>
      <c r="BD358" s="284">
        <f t="shared" ref="BD358:BE358" si="364">1.86*(AX358+AT358)+1.15*(AV358/18)+(AG358/6)+14</f>
        <v>293.09311111111111</v>
      </c>
      <c r="BE358" s="284">
        <f t="shared" si="364"/>
        <v>14</v>
      </c>
      <c r="BF358" s="292">
        <v>4.9800000000000004</v>
      </c>
      <c r="BG358" s="294">
        <v>4.88</v>
      </c>
      <c r="BH358" s="277">
        <v>14.3</v>
      </c>
      <c r="BI358" s="282">
        <v>11.3</v>
      </c>
      <c r="BJ358" s="277">
        <v>44.3</v>
      </c>
      <c r="BK358" s="282">
        <v>36.299999999999997</v>
      </c>
      <c r="BL358" s="277">
        <v>88.9</v>
      </c>
      <c r="BM358" s="282">
        <v>74.400000000000006</v>
      </c>
      <c r="BN358" s="277">
        <v>28.7</v>
      </c>
      <c r="BO358" s="282">
        <v>23.1</v>
      </c>
      <c r="BP358" s="277">
        <v>32.299999999999997</v>
      </c>
      <c r="BQ358" s="282">
        <v>31</v>
      </c>
      <c r="BR358" s="277">
        <v>237</v>
      </c>
      <c r="BS358" s="282">
        <v>249</v>
      </c>
      <c r="BT358" s="277">
        <v>12.1</v>
      </c>
      <c r="BU358" s="282">
        <v>12.6</v>
      </c>
      <c r="BV358" s="278"/>
      <c r="BW358" s="278"/>
      <c r="BX358" s="277">
        <v>5.04</v>
      </c>
      <c r="BY358" s="282">
        <v>12.4</v>
      </c>
      <c r="BZ358" s="277">
        <v>56.6</v>
      </c>
      <c r="CA358" s="282">
        <v>74.900000000000006</v>
      </c>
      <c r="CB358" s="277">
        <v>32.200000000000003</v>
      </c>
      <c r="CC358" s="282">
        <v>16.3</v>
      </c>
      <c r="CD358" s="277">
        <v>7.49</v>
      </c>
      <c r="CE358" s="282">
        <v>6.5</v>
      </c>
      <c r="CF358" s="277">
        <v>2.64</v>
      </c>
      <c r="CG358" s="282">
        <v>2.2000000000000002</v>
      </c>
      <c r="CH358" s="277">
        <v>1.03</v>
      </c>
      <c r="CI358" s="282">
        <v>0.1</v>
      </c>
      <c r="CJ358" s="2" t="b">
        <f t="shared" si="261"/>
        <v>0</v>
      </c>
      <c r="CK358" s="286" t="b">
        <f t="shared" si="122"/>
        <v>0</v>
      </c>
      <c r="CL358" s="287"/>
      <c r="CM358" s="287"/>
      <c r="CN358" s="288"/>
      <c r="CO358" s="287"/>
      <c r="CP358" s="288"/>
      <c r="CQ358" s="288"/>
      <c r="CR358" s="289"/>
      <c r="CS358" s="282"/>
      <c r="CT358" s="282"/>
      <c r="CU358" s="277"/>
      <c r="CV358" s="7"/>
      <c r="CW358" s="7"/>
      <c r="CX358" s="7"/>
    </row>
    <row r="359" spans="1:102" ht="15.75" customHeight="1">
      <c r="A359" s="143">
        <v>2023</v>
      </c>
      <c r="B359" s="469" t="s">
        <v>432</v>
      </c>
      <c r="C359" s="277">
        <v>3277</v>
      </c>
      <c r="D359" s="282">
        <v>32</v>
      </c>
      <c r="E359" s="277">
        <v>77.3</v>
      </c>
      <c r="F359" s="282">
        <v>2</v>
      </c>
      <c r="G359" s="278"/>
      <c r="H359" s="278"/>
      <c r="I359" s="278"/>
      <c r="J359" s="278"/>
      <c r="K359" s="278"/>
      <c r="L359" s="278"/>
      <c r="M359" s="277">
        <v>671</v>
      </c>
      <c r="N359" s="277">
        <v>1635</v>
      </c>
      <c r="O359" s="298"/>
      <c r="P359" s="296"/>
      <c r="Q359" s="299"/>
      <c r="R359" s="277">
        <v>2.4</v>
      </c>
      <c r="S359" s="277">
        <v>206</v>
      </c>
      <c r="T359" s="277">
        <v>338</v>
      </c>
      <c r="U359" s="277">
        <v>49</v>
      </c>
      <c r="V359" s="277">
        <v>82</v>
      </c>
      <c r="W359" s="277">
        <v>5</v>
      </c>
      <c r="X359" s="277">
        <v>4.9000000000000004</v>
      </c>
      <c r="Y359" s="277">
        <v>30</v>
      </c>
      <c r="Z359" s="292">
        <v>56</v>
      </c>
      <c r="AA359" s="277">
        <v>16</v>
      </c>
      <c r="AB359" s="292">
        <v>25</v>
      </c>
      <c r="AC359" s="277">
        <v>5.5</v>
      </c>
      <c r="AD359" s="277">
        <v>5</v>
      </c>
      <c r="AE359" s="293"/>
      <c r="AF359" s="297"/>
      <c r="AG359" s="288">
        <v>4.8</v>
      </c>
      <c r="AH359" s="292">
        <v>50</v>
      </c>
      <c r="AI359" s="294">
        <v>0.8</v>
      </c>
      <c r="AJ359" s="283">
        <v>0.75</v>
      </c>
      <c r="AK359" s="292">
        <f t="shared" si="354"/>
        <v>-5.0000000000000044E-2</v>
      </c>
      <c r="AL359" s="277">
        <v>3.8</v>
      </c>
      <c r="AM359" s="277">
        <v>3.7</v>
      </c>
      <c r="AN359" s="277">
        <v>8.5</v>
      </c>
      <c r="AO359" s="277">
        <v>7.6</v>
      </c>
      <c r="AP359" s="277">
        <v>47</v>
      </c>
      <c r="AQ359" s="277">
        <v>56</v>
      </c>
      <c r="AR359" s="277">
        <v>8.9</v>
      </c>
      <c r="AS359" s="292">
        <v>9.9</v>
      </c>
      <c r="AT359" s="277">
        <v>5</v>
      </c>
      <c r="AU359" s="277">
        <v>4.4000000000000004</v>
      </c>
      <c r="AV359" s="277">
        <v>89</v>
      </c>
      <c r="AW359" s="277">
        <v>94</v>
      </c>
      <c r="AX359" s="292">
        <v>145</v>
      </c>
      <c r="AY359" s="292">
        <v>142</v>
      </c>
      <c r="AZ359" s="292">
        <v>2.2000000000000002</v>
      </c>
      <c r="BA359" s="277">
        <v>2.2000000000000002</v>
      </c>
      <c r="BB359" s="277">
        <v>108</v>
      </c>
      <c r="BC359" s="292">
        <v>107</v>
      </c>
      <c r="BD359" s="284">
        <f t="shared" ref="BD359:BE359" si="365">1.86*(AX359+AT359)+1.15*(AV359/18)+(AG359/6)+14</f>
        <v>299.48611111111114</v>
      </c>
      <c r="BE359" s="284">
        <f t="shared" si="365"/>
        <v>300.64288888888888</v>
      </c>
      <c r="BF359" s="292">
        <v>5.12</v>
      </c>
      <c r="BG359" s="292"/>
      <c r="BH359" s="277">
        <v>13.9</v>
      </c>
      <c r="BI359" s="277"/>
      <c r="BJ359" s="277">
        <v>42.8</v>
      </c>
      <c r="BK359" s="277"/>
      <c r="BL359" s="277">
        <v>83.6</v>
      </c>
      <c r="BM359" s="277"/>
      <c r="BN359" s="277">
        <v>27.3</v>
      </c>
      <c r="BO359" s="277"/>
      <c r="BP359" s="277">
        <v>32.6</v>
      </c>
      <c r="BQ359" s="277"/>
      <c r="BR359" s="277">
        <v>230</v>
      </c>
      <c r="BS359" s="277"/>
      <c r="BT359" s="277">
        <v>12.8</v>
      </c>
      <c r="BU359" s="277"/>
      <c r="BV359" s="278"/>
      <c r="BW359" s="278"/>
      <c r="BX359" s="277">
        <v>3.93</v>
      </c>
      <c r="BY359" s="277"/>
      <c r="BZ359" s="277">
        <v>55.2</v>
      </c>
      <c r="CA359" s="277"/>
      <c r="CB359" s="277">
        <v>33.200000000000003</v>
      </c>
      <c r="CC359" s="277"/>
      <c r="CD359" s="277">
        <v>10.4</v>
      </c>
      <c r="CE359" s="277"/>
      <c r="CF359" s="277">
        <v>0.53300000000000003</v>
      </c>
      <c r="CG359" s="277"/>
      <c r="CH359" s="277">
        <v>0.56100000000000005</v>
      </c>
      <c r="CI359" s="277"/>
      <c r="CJ359" s="2" t="b">
        <f t="shared" si="261"/>
        <v>0</v>
      </c>
      <c r="CK359" s="286" t="b">
        <f t="shared" si="122"/>
        <v>1</v>
      </c>
      <c r="CL359" s="287" t="s">
        <v>239</v>
      </c>
      <c r="CM359" s="287">
        <v>77.400000000000006</v>
      </c>
      <c r="CN359" s="288">
        <v>172</v>
      </c>
      <c r="CO359" s="287" t="s">
        <v>240</v>
      </c>
      <c r="CP359" s="288">
        <v>52</v>
      </c>
      <c r="CQ359" s="288">
        <v>56</v>
      </c>
      <c r="CR359" s="289" t="s">
        <v>241</v>
      </c>
      <c r="CS359" s="282"/>
      <c r="CT359" s="282"/>
      <c r="CU359" s="277"/>
      <c r="CV359" s="7"/>
      <c r="CW359" s="7"/>
      <c r="CX359" s="7"/>
    </row>
    <row r="360" spans="1:102" ht="15.75" customHeight="1">
      <c r="A360" s="143">
        <v>2023</v>
      </c>
      <c r="B360" s="469" t="s">
        <v>432</v>
      </c>
      <c r="C360" s="277">
        <v>3278</v>
      </c>
      <c r="D360" s="282">
        <v>33</v>
      </c>
      <c r="E360" s="277">
        <v>89.6</v>
      </c>
      <c r="F360" s="282">
        <v>2</v>
      </c>
      <c r="G360" s="278"/>
      <c r="H360" s="278"/>
      <c r="I360" s="278"/>
      <c r="J360" s="278"/>
      <c r="K360" s="278"/>
      <c r="L360" s="278"/>
      <c r="M360" s="277">
        <v>672</v>
      </c>
      <c r="N360" s="277">
        <v>3232</v>
      </c>
      <c r="O360" s="298"/>
      <c r="P360" s="279"/>
      <c r="Q360" s="299"/>
      <c r="R360" s="277">
        <v>3.9</v>
      </c>
      <c r="S360" s="277">
        <v>222</v>
      </c>
      <c r="T360" s="277">
        <v>495</v>
      </c>
      <c r="U360" s="277">
        <v>62</v>
      </c>
      <c r="V360" s="277">
        <v>175</v>
      </c>
      <c r="W360" s="277">
        <v>4.9000000000000004</v>
      </c>
      <c r="X360" s="277">
        <v>4.4000000000000004</v>
      </c>
      <c r="Y360" s="277">
        <v>39</v>
      </c>
      <c r="Z360" s="292">
        <v>142</v>
      </c>
      <c r="AA360" s="292">
        <v>17</v>
      </c>
      <c r="AB360" s="292">
        <v>25</v>
      </c>
      <c r="AC360" s="277">
        <v>6.8</v>
      </c>
      <c r="AD360" s="277">
        <v>5</v>
      </c>
      <c r="AE360" s="293"/>
      <c r="AF360" s="297"/>
      <c r="AG360" s="288">
        <v>45</v>
      </c>
      <c r="AH360" s="277">
        <v>43</v>
      </c>
      <c r="AI360" s="282">
        <v>1</v>
      </c>
      <c r="AJ360" s="139"/>
      <c r="AK360" s="277">
        <f t="shared" si="354"/>
        <v>-1</v>
      </c>
      <c r="AL360" s="277">
        <v>3.9</v>
      </c>
      <c r="AM360" s="277">
        <v>3.5</v>
      </c>
      <c r="AN360" s="277">
        <v>8.4</v>
      </c>
      <c r="AO360" s="277">
        <v>6.4</v>
      </c>
      <c r="AP360" s="277">
        <v>10</v>
      </c>
      <c r="AQ360" s="277">
        <v>21</v>
      </c>
      <c r="AR360" s="277">
        <v>8.8000000000000007</v>
      </c>
      <c r="AS360" s="292">
        <v>8.8000000000000007</v>
      </c>
      <c r="AT360" s="277">
        <v>4.5999999999999996</v>
      </c>
      <c r="AU360" s="277">
        <v>4.5</v>
      </c>
      <c r="AV360" s="277">
        <v>102</v>
      </c>
      <c r="AW360" s="277">
        <v>119</v>
      </c>
      <c r="AX360" s="292">
        <v>145</v>
      </c>
      <c r="AY360" s="292">
        <v>138</v>
      </c>
      <c r="AZ360" s="292">
        <v>2.1</v>
      </c>
      <c r="BA360" s="277">
        <v>2.1</v>
      </c>
      <c r="BB360" s="277">
        <v>111</v>
      </c>
      <c r="BC360" s="292">
        <v>105</v>
      </c>
      <c r="BD360" s="284">
        <f t="shared" ref="BD360:BE360" si="366">1.86*(AX360+AT360)+1.15*(AV360/18)+(AG360/6)+14</f>
        <v>306.27266666666668</v>
      </c>
      <c r="BE360" s="284">
        <f t="shared" si="366"/>
        <v>293.81944444444446</v>
      </c>
      <c r="BF360" s="292">
        <v>5.31</v>
      </c>
      <c r="BG360" s="294">
        <v>4.58</v>
      </c>
      <c r="BH360" s="277">
        <v>15.1</v>
      </c>
      <c r="BI360" s="282">
        <v>12.6</v>
      </c>
      <c r="BJ360" s="277">
        <v>45.8</v>
      </c>
      <c r="BK360" s="282">
        <v>38.299999999999997</v>
      </c>
      <c r="BL360" s="277">
        <v>86.2</v>
      </c>
      <c r="BM360" s="282">
        <v>83.7</v>
      </c>
      <c r="BN360" s="277">
        <v>28.3</v>
      </c>
      <c r="BO360" s="282">
        <v>27.6</v>
      </c>
      <c r="BP360" s="277">
        <v>32.9</v>
      </c>
      <c r="BQ360" s="282">
        <v>33</v>
      </c>
      <c r="BR360" s="277">
        <v>266</v>
      </c>
      <c r="BS360" s="282">
        <v>296</v>
      </c>
      <c r="BT360" s="277">
        <v>12.1</v>
      </c>
      <c r="BU360" s="282">
        <v>13.6</v>
      </c>
      <c r="BV360" s="278"/>
      <c r="BW360" s="278"/>
      <c r="BX360" s="277">
        <v>8.69</v>
      </c>
      <c r="BY360" s="282">
        <v>10.11</v>
      </c>
      <c r="BZ360" s="277">
        <v>66.099999999999994</v>
      </c>
      <c r="CA360" s="282">
        <v>78.3</v>
      </c>
      <c r="CB360" s="277">
        <v>22.9</v>
      </c>
      <c r="CC360" s="282">
        <v>15.2</v>
      </c>
      <c r="CD360" s="277">
        <v>6.86</v>
      </c>
      <c r="CE360" s="282">
        <v>6.2</v>
      </c>
      <c r="CF360" s="277">
        <v>3.18</v>
      </c>
      <c r="CG360" s="282">
        <v>0.1</v>
      </c>
      <c r="CH360" s="277">
        <v>0.96599999999999997</v>
      </c>
      <c r="CI360" s="282">
        <v>0.2</v>
      </c>
      <c r="CJ360" s="2" t="b">
        <f t="shared" si="261"/>
        <v>0</v>
      </c>
      <c r="CK360" s="286" t="b">
        <f t="shared" si="122"/>
        <v>1</v>
      </c>
      <c r="CL360" s="287" t="s">
        <v>242</v>
      </c>
      <c r="CM360" s="287">
        <v>91.1</v>
      </c>
      <c r="CN360" s="288">
        <v>182</v>
      </c>
      <c r="CO360" s="287" t="s">
        <v>243</v>
      </c>
      <c r="CP360" s="288">
        <v>64</v>
      </c>
      <c r="CQ360" s="288">
        <v>64</v>
      </c>
      <c r="CR360" s="289" t="s">
        <v>244</v>
      </c>
      <c r="CS360" s="282"/>
      <c r="CT360" s="282"/>
      <c r="CU360" s="277"/>
      <c r="CV360" s="7"/>
      <c r="CW360" s="7"/>
      <c r="CX360" s="7"/>
    </row>
    <row r="361" spans="1:102" ht="15.75" customHeight="1">
      <c r="A361" s="143">
        <v>2023</v>
      </c>
      <c r="B361" s="469" t="s">
        <v>432</v>
      </c>
      <c r="C361" s="295">
        <v>3279</v>
      </c>
      <c r="D361" s="282">
        <v>33</v>
      </c>
      <c r="E361" s="277">
        <v>74.099999999999994</v>
      </c>
      <c r="F361" s="282">
        <v>2</v>
      </c>
      <c r="G361" s="278"/>
      <c r="H361" s="278"/>
      <c r="I361" s="278"/>
      <c r="J361" s="278"/>
      <c r="K361" s="278"/>
      <c r="L361" s="278"/>
      <c r="M361" s="277">
        <v>484</v>
      </c>
      <c r="N361" s="277"/>
      <c r="O361" s="298"/>
      <c r="P361" s="296"/>
      <c r="Q361" s="299"/>
      <c r="R361" s="277"/>
      <c r="S361" s="277">
        <v>235</v>
      </c>
      <c r="T361" s="277"/>
      <c r="U361" s="277">
        <v>55</v>
      </c>
      <c r="V361" s="277"/>
      <c r="W361" s="277">
        <v>4.5999999999999996</v>
      </c>
      <c r="X361" s="277"/>
      <c r="Y361" s="277">
        <v>45</v>
      </c>
      <c r="Z361" s="277"/>
      <c r="AA361" s="277">
        <v>26</v>
      </c>
      <c r="AB361" s="292"/>
      <c r="AC361" s="277">
        <v>4.9000000000000004</v>
      </c>
      <c r="AD361" s="277"/>
      <c r="AE361" s="293"/>
      <c r="AF361" s="297"/>
      <c r="AG361" s="288">
        <v>39</v>
      </c>
      <c r="AH361" s="292"/>
      <c r="AI361" s="294">
        <v>0.9</v>
      </c>
      <c r="AJ361" s="139"/>
      <c r="AK361" s="292">
        <f t="shared" si="354"/>
        <v>-0.9</v>
      </c>
      <c r="AL361" s="277">
        <v>4.0999999999999996</v>
      </c>
      <c r="AM361" s="277"/>
      <c r="AN361" s="277">
        <v>7.4</v>
      </c>
      <c r="AO361" s="277"/>
      <c r="AP361" s="277">
        <v>34</v>
      </c>
      <c r="AQ361" s="288"/>
      <c r="AR361" s="277">
        <v>8.4</v>
      </c>
      <c r="AS361" s="292"/>
      <c r="AT361" s="277">
        <v>5.2</v>
      </c>
      <c r="AU361" s="277"/>
      <c r="AV361" s="277">
        <v>123</v>
      </c>
      <c r="AW361" s="277"/>
      <c r="AX361" s="292">
        <v>142</v>
      </c>
      <c r="AY361" s="292"/>
      <c r="AZ361" s="292">
        <v>2.2000000000000002</v>
      </c>
      <c r="BA361" s="277"/>
      <c r="BB361" s="277">
        <v>106</v>
      </c>
      <c r="BC361" s="292"/>
      <c r="BD361" s="284">
        <f t="shared" ref="BD361:BE361" si="367">1.86*(AX361+AT361)+1.15*(AV361/18)+(AG361/6)+14</f>
        <v>302.15033333333332</v>
      </c>
      <c r="BE361" s="284">
        <f t="shared" si="367"/>
        <v>14</v>
      </c>
      <c r="BF361" s="292">
        <v>5.04</v>
      </c>
      <c r="BG361" s="294">
        <v>4.62</v>
      </c>
      <c r="BH361" s="277">
        <v>15.2</v>
      </c>
      <c r="BI361" s="282">
        <v>13.2</v>
      </c>
      <c r="BJ361" s="277">
        <v>45.6</v>
      </c>
      <c r="BK361" s="282">
        <v>40.700000000000003</v>
      </c>
      <c r="BL361" s="277">
        <v>90.4</v>
      </c>
      <c r="BM361" s="282">
        <v>88</v>
      </c>
      <c r="BN361" s="277">
        <v>30.1</v>
      </c>
      <c r="BO361" s="282">
        <v>28.6</v>
      </c>
      <c r="BP361" s="277">
        <v>33.299999999999997</v>
      </c>
      <c r="BQ361" s="282">
        <v>32.5</v>
      </c>
      <c r="BR361" s="277">
        <v>213</v>
      </c>
      <c r="BS361" s="282">
        <v>331</v>
      </c>
      <c r="BT361" s="277">
        <v>11.6</v>
      </c>
      <c r="BU361" s="282">
        <v>13.4</v>
      </c>
      <c r="BV361" s="278"/>
      <c r="BW361" s="278"/>
      <c r="BX361" s="277">
        <v>7.36</v>
      </c>
      <c r="BY361" s="282">
        <v>13.93</v>
      </c>
      <c r="BZ361" s="277">
        <v>55.9</v>
      </c>
      <c r="CA361" s="282">
        <v>79.099999999999994</v>
      </c>
      <c r="CB361" s="277">
        <v>32.700000000000003</v>
      </c>
      <c r="CC361" s="282">
        <v>11.8</v>
      </c>
      <c r="CD361" s="277">
        <v>9.18</v>
      </c>
      <c r="CE361" s="282">
        <v>7.5</v>
      </c>
      <c r="CF361" s="277">
        <v>1.1100000000000001</v>
      </c>
      <c r="CG361" s="282">
        <v>1.4</v>
      </c>
      <c r="CH361" s="277">
        <v>1.08</v>
      </c>
      <c r="CI361" s="282">
        <v>0.2</v>
      </c>
      <c r="CJ361" s="2" t="b">
        <f t="shared" si="261"/>
        <v>0</v>
      </c>
      <c r="CK361" s="286" t="b">
        <f t="shared" si="122"/>
        <v>0</v>
      </c>
      <c r="CL361" s="287" t="s">
        <v>245</v>
      </c>
      <c r="CM361" s="287">
        <v>74.099999999999994</v>
      </c>
      <c r="CN361" s="288">
        <v>172</v>
      </c>
      <c r="CO361" s="287" t="s">
        <v>246</v>
      </c>
      <c r="CP361" s="288">
        <v>55</v>
      </c>
      <c r="CQ361" s="288">
        <v>51</v>
      </c>
      <c r="CR361" s="289" t="s">
        <v>247</v>
      </c>
      <c r="CS361" s="282"/>
      <c r="CT361" s="282"/>
      <c r="CU361" s="277"/>
      <c r="CV361" s="7"/>
      <c r="CW361" s="7"/>
      <c r="CX361" s="7"/>
    </row>
    <row r="362" spans="1:102" ht="15.75" customHeight="1">
      <c r="A362" s="143">
        <v>2023</v>
      </c>
      <c r="B362" s="469" t="s">
        <v>432</v>
      </c>
      <c r="C362" s="295">
        <v>3280</v>
      </c>
      <c r="D362" s="282">
        <v>33</v>
      </c>
      <c r="E362" s="277">
        <v>82</v>
      </c>
      <c r="F362" s="282">
        <v>1</v>
      </c>
      <c r="G362" s="278"/>
      <c r="H362" s="278"/>
      <c r="I362" s="278"/>
      <c r="J362" s="278"/>
      <c r="K362" s="278"/>
      <c r="L362" s="278"/>
      <c r="M362" s="277">
        <v>1587</v>
      </c>
      <c r="N362" s="277"/>
      <c r="O362" s="298"/>
      <c r="P362" s="280"/>
      <c r="Q362" s="277">
        <v>4</v>
      </c>
      <c r="R362" s="277"/>
      <c r="S362" s="277">
        <v>265</v>
      </c>
      <c r="T362" s="277"/>
      <c r="U362" s="277">
        <v>121</v>
      </c>
      <c r="V362" s="277"/>
      <c r="W362" s="277">
        <v>5.0999999999999996</v>
      </c>
      <c r="X362" s="277"/>
      <c r="Y362" s="277">
        <v>59</v>
      </c>
      <c r="Z362" s="292"/>
      <c r="AA362" s="277">
        <v>26</v>
      </c>
      <c r="AB362" s="277"/>
      <c r="AC362" s="277">
        <v>6.6</v>
      </c>
      <c r="AD362" s="277"/>
      <c r="AE362" s="293"/>
      <c r="AF362" s="297"/>
      <c r="AG362" s="288">
        <v>54</v>
      </c>
      <c r="AH362" s="277"/>
      <c r="AI362" s="294">
        <v>1.1000000000000001</v>
      </c>
      <c r="AJ362" s="139"/>
      <c r="AK362" s="292">
        <f t="shared" si="354"/>
        <v>-1.1000000000000001</v>
      </c>
      <c r="AL362" s="277">
        <v>3.7</v>
      </c>
      <c r="AM362" s="277"/>
      <c r="AN362" s="277">
        <v>8.1999999999999993</v>
      </c>
      <c r="AO362" s="277"/>
      <c r="AP362" s="277">
        <v>38</v>
      </c>
      <c r="AQ362" s="288"/>
      <c r="AR362" s="277">
        <v>8.8000000000000007</v>
      </c>
      <c r="AS362" s="292"/>
      <c r="AT362" s="292">
        <v>4.4000000000000004</v>
      </c>
      <c r="AU362" s="277"/>
      <c r="AV362" s="277">
        <v>105</v>
      </c>
      <c r="AW362" s="277"/>
      <c r="AX362" s="292">
        <v>142</v>
      </c>
      <c r="AY362" s="292"/>
      <c r="AZ362" s="292">
        <v>2.2000000000000002</v>
      </c>
      <c r="BA362" s="277"/>
      <c r="BB362" s="277">
        <v>105</v>
      </c>
      <c r="BC362" s="292"/>
      <c r="BD362" s="284">
        <f t="shared" ref="BD362:BE362" si="368">1.86*(AX362+AT362)+1.15*(AV362/18)+(AG362/6)+14</f>
        <v>302.01233333333334</v>
      </c>
      <c r="BE362" s="284">
        <f t="shared" si="368"/>
        <v>14</v>
      </c>
      <c r="BF362" s="292">
        <v>4.57</v>
      </c>
      <c r="BG362" s="292"/>
      <c r="BH362" s="277">
        <v>14.5</v>
      </c>
      <c r="BI362" s="277"/>
      <c r="BJ362" s="277">
        <v>44.6</v>
      </c>
      <c r="BK362" s="277"/>
      <c r="BL362" s="277">
        <v>97.5</v>
      </c>
      <c r="BM362" s="277"/>
      <c r="BN362" s="277">
        <v>31.8</v>
      </c>
      <c r="BO362" s="277"/>
      <c r="BP362" s="277">
        <v>32.6</v>
      </c>
      <c r="BQ362" s="277"/>
      <c r="BR362" s="277">
        <v>193</v>
      </c>
      <c r="BS362" s="277"/>
      <c r="BT362" s="277">
        <v>11.9</v>
      </c>
      <c r="BU362" s="277"/>
      <c r="BV362" s="278"/>
      <c r="BW362" s="278"/>
      <c r="BX362" s="277">
        <v>9.36</v>
      </c>
      <c r="BY362" s="277"/>
      <c r="BZ362" s="277">
        <v>61.7</v>
      </c>
      <c r="CA362" s="277"/>
      <c r="CB362" s="277">
        <v>29.2</v>
      </c>
      <c r="CC362" s="277"/>
      <c r="CD362" s="277">
        <v>8.09</v>
      </c>
      <c r="CE362" s="277"/>
      <c r="CF362" s="277">
        <v>0.20899999999999999</v>
      </c>
      <c r="CG362" s="277"/>
      <c r="CH362" s="277">
        <v>0.79900000000000004</v>
      </c>
      <c r="CI362" s="277"/>
      <c r="CJ362" s="2" t="b">
        <f t="shared" si="261"/>
        <v>0</v>
      </c>
      <c r="CK362" s="286" t="b">
        <f t="shared" si="122"/>
        <v>1</v>
      </c>
      <c r="CL362" s="287" t="s">
        <v>248</v>
      </c>
      <c r="CM362" s="287">
        <v>84</v>
      </c>
      <c r="CN362" s="288">
        <v>172</v>
      </c>
      <c r="CO362" s="287" t="s">
        <v>249</v>
      </c>
      <c r="CP362" s="288">
        <v>57</v>
      </c>
      <c r="CQ362" s="288">
        <v>59</v>
      </c>
      <c r="CR362" s="289" t="s">
        <v>250</v>
      </c>
      <c r="CS362" s="282"/>
      <c r="CT362" s="282"/>
      <c r="CU362" s="277"/>
      <c r="CV362" s="7"/>
      <c r="CW362" s="7"/>
      <c r="CX362" s="7"/>
    </row>
    <row r="363" spans="1:102" ht="15.75" customHeight="1">
      <c r="A363" s="143">
        <v>2023</v>
      </c>
      <c r="B363" s="469" t="s">
        <v>432</v>
      </c>
      <c r="C363" s="295">
        <v>3281</v>
      </c>
      <c r="D363" s="282">
        <v>32</v>
      </c>
      <c r="E363" s="277">
        <v>83.1</v>
      </c>
      <c r="F363" s="282">
        <v>1</v>
      </c>
      <c r="G363" s="278"/>
      <c r="H363" s="278"/>
      <c r="I363" s="278"/>
      <c r="J363" s="278"/>
      <c r="K363" s="278"/>
      <c r="L363" s="278"/>
      <c r="M363" s="277">
        <v>192</v>
      </c>
      <c r="N363" s="277"/>
      <c r="O363" s="298"/>
      <c r="P363" s="296"/>
      <c r="Q363" s="277">
        <v>2.7</v>
      </c>
      <c r="R363" s="277"/>
      <c r="S363" s="277">
        <v>192</v>
      </c>
      <c r="T363" s="277"/>
      <c r="U363" s="277">
        <v>36</v>
      </c>
      <c r="V363" s="277"/>
      <c r="W363" s="277">
        <v>4.0999999999999996</v>
      </c>
      <c r="X363" s="277"/>
      <c r="Y363" s="277">
        <v>57</v>
      </c>
      <c r="Z363" s="292"/>
      <c r="AA363" s="277">
        <v>48</v>
      </c>
      <c r="AB363" s="292"/>
      <c r="AC363" s="277">
        <v>5.3</v>
      </c>
      <c r="AD363" s="277"/>
      <c r="AE363" s="293"/>
      <c r="AF363" s="297"/>
      <c r="AG363" s="288">
        <v>35</v>
      </c>
      <c r="AH363" s="277"/>
      <c r="AI363" s="294">
        <v>0.8</v>
      </c>
      <c r="AJ363" s="139"/>
      <c r="AK363" s="292">
        <f t="shared" si="354"/>
        <v>-0.8</v>
      </c>
      <c r="AL363" s="277">
        <v>4.0999999999999996</v>
      </c>
      <c r="AM363" s="277"/>
      <c r="AN363" s="277">
        <v>6.4</v>
      </c>
      <c r="AO363" s="277"/>
      <c r="AP363" s="277">
        <v>10</v>
      </c>
      <c r="AQ363" s="288"/>
      <c r="AR363" s="277">
        <v>8.4</v>
      </c>
      <c r="AS363" s="292"/>
      <c r="AT363" s="277">
        <v>4.8</v>
      </c>
      <c r="AU363" s="277"/>
      <c r="AV363" s="277">
        <v>76</v>
      </c>
      <c r="AW363" s="277"/>
      <c r="AX363" s="292">
        <v>136</v>
      </c>
      <c r="AY363" s="277"/>
      <c r="AZ363" s="277">
        <v>1.9</v>
      </c>
      <c r="BA363" s="277"/>
      <c r="BB363" s="277">
        <v>103</v>
      </c>
      <c r="BC363" s="277"/>
      <c r="BD363" s="284">
        <f t="shared" ref="BD363:BE363" si="369">1.86*(AX363+AT363)+1.15*(AV363/18)+(AG363/6)+14</f>
        <v>286.5768888888889</v>
      </c>
      <c r="BE363" s="284">
        <f t="shared" si="369"/>
        <v>14</v>
      </c>
      <c r="BF363" s="277">
        <v>5.0599999999999996</v>
      </c>
      <c r="BG363" s="277"/>
      <c r="BH363" s="277">
        <v>14.2</v>
      </c>
      <c r="BI363" s="277"/>
      <c r="BJ363" s="277">
        <v>44.7</v>
      </c>
      <c r="BK363" s="277"/>
      <c r="BL363" s="277">
        <v>88.5</v>
      </c>
      <c r="BM363" s="277"/>
      <c r="BN363" s="277">
        <v>28.1</v>
      </c>
      <c r="BO363" s="277"/>
      <c r="BP363" s="277">
        <v>31.8</v>
      </c>
      <c r="BQ363" s="277"/>
      <c r="BR363" s="277">
        <v>247</v>
      </c>
      <c r="BS363" s="277"/>
      <c r="BT363" s="277">
        <v>12.2</v>
      </c>
      <c r="BU363" s="277"/>
      <c r="BV363" s="278"/>
      <c r="BW363" s="278"/>
      <c r="BX363" s="277">
        <v>4.5599999999999996</v>
      </c>
      <c r="BY363" s="277"/>
      <c r="BZ363" s="277">
        <v>59.3</v>
      </c>
      <c r="CA363" s="277"/>
      <c r="CB363" s="277">
        <v>28.9</v>
      </c>
      <c r="CC363" s="277"/>
      <c r="CD363" s="277">
        <v>7.67</v>
      </c>
      <c r="CE363" s="277"/>
      <c r="CF363" s="277">
        <v>3.02</v>
      </c>
      <c r="CG363" s="277"/>
      <c r="CH363" s="277">
        <v>1.1000000000000001</v>
      </c>
      <c r="CI363" s="277"/>
      <c r="CJ363" s="2" t="b">
        <f t="shared" si="261"/>
        <v>0</v>
      </c>
      <c r="CK363" s="286" t="b">
        <f t="shared" si="122"/>
        <v>0</v>
      </c>
      <c r="CL363" s="287" t="s">
        <v>251</v>
      </c>
      <c r="CM363" s="287">
        <v>89</v>
      </c>
      <c r="CN363" s="288">
        <v>183</v>
      </c>
      <c r="CO363" s="287" t="s">
        <v>252</v>
      </c>
      <c r="CP363" s="288">
        <v>65</v>
      </c>
      <c r="CQ363" s="288">
        <v>59</v>
      </c>
      <c r="CR363" s="289" t="s">
        <v>253</v>
      </c>
      <c r="CS363" s="282"/>
      <c r="CT363" s="282"/>
      <c r="CU363" s="277"/>
      <c r="CV363" s="7"/>
      <c r="CW363" s="7"/>
      <c r="CX363" s="7"/>
    </row>
    <row r="364" spans="1:102" ht="15.75" customHeight="1">
      <c r="A364" s="143">
        <v>2023</v>
      </c>
      <c r="B364" s="469" t="s">
        <v>432</v>
      </c>
      <c r="C364" s="277">
        <v>3282</v>
      </c>
      <c r="D364" s="282">
        <v>34</v>
      </c>
      <c r="E364" s="277">
        <v>79.400000000000006</v>
      </c>
      <c r="F364" s="282">
        <v>2</v>
      </c>
      <c r="G364" s="278"/>
      <c r="H364" s="278"/>
      <c r="I364" s="278"/>
      <c r="J364" s="278"/>
      <c r="K364" s="278"/>
      <c r="L364" s="278"/>
      <c r="M364" s="277">
        <v>204</v>
      </c>
      <c r="N364" s="277">
        <v>2750</v>
      </c>
      <c r="O364" s="298"/>
      <c r="P364" s="296"/>
      <c r="Q364" s="277">
        <v>4.5999999999999996</v>
      </c>
      <c r="R364" s="277">
        <v>3.2</v>
      </c>
      <c r="S364" s="277">
        <v>224</v>
      </c>
      <c r="T364" s="277">
        <v>659</v>
      </c>
      <c r="U364" s="277">
        <v>26</v>
      </c>
      <c r="V364" s="277">
        <v>100</v>
      </c>
      <c r="W364" s="277">
        <v>4.2</v>
      </c>
      <c r="X364" s="277">
        <v>4.8</v>
      </c>
      <c r="Y364" s="277">
        <v>29</v>
      </c>
      <c r="Z364" s="292">
        <v>92</v>
      </c>
      <c r="AA364" s="277">
        <v>46</v>
      </c>
      <c r="AB364" s="292">
        <v>92</v>
      </c>
      <c r="AC364" s="277">
        <v>4.7</v>
      </c>
      <c r="AD364" s="277">
        <v>5.9</v>
      </c>
      <c r="AE364" s="293"/>
      <c r="AF364" s="297"/>
      <c r="AG364" s="288">
        <v>29</v>
      </c>
      <c r="AH364" s="277">
        <v>35</v>
      </c>
      <c r="AI364" s="294">
        <v>0.9</v>
      </c>
      <c r="AJ364" s="283">
        <v>1.19</v>
      </c>
      <c r="AK364" s="292">
        <f t="shared" si="354"/>
        <v>0.28999999999999992</v>
      </c>
      <c r="AL364" s="277">
        <v>3</v>
      </c>
      <c r="AM364" s="277">
        <v>3.9</v>
      </c>
      <c r="AN364" s="277">
        <v>6.6</v>
      </c>
      <c r="AO364" s="277">
        <v>7</v>
      </c>
      <c r="AP364" s="277">
        <v>12</v>
      </c>
      <c r="AQ364" s="288">
        <v>10</v>
      </c>
      <c r="AR364" s="277">
        <v>8.6</v>
      </c>
      <c r="AS364" s="292">
        <v>9.4</v>
      </c>
      <c r="AT364" s="277">
        <v>4.9000000000000004</v>
      </c>
      <c r="AU364" s="292">
        <v>3.8</v>
      </c>
      <c r="AV364" s="277">
        <v>127</v>
      </c>
      <c r="AW364" s="277">
        <v>98</v>
      </c>
      <c r="AX364" s="292">
        <v>134</v>
      </c>
      <c r="AY364" s="292">
        <v>139</v>
      </c>
      <c r="AZ364" s="277">
        <v>1.8</v>
      </c>
      <c r="BA364" s="277">
        <v>2.1</v>
      </c>
      <c r="BB364" s="277">
        <v>100</v>
      </c>
      <c r="BC364" s="277">
        <v>104</v>
      </c>
      <c r="BD364" s="284">
        <f t="shared" ref="BD364:BE364" si="370">1.86*(AX364+AT364)+1.15*(AV364/18)+(AG364/6)+14</f>
        <v>285.30122222222224</v>
      </c>
      <c r="BE364" s="284">
        <f t="shared" si="370"/>
        <v>291.7024444444445</v>
      </c>
      <c r="BF364" s="277">
        <v>5.7</v>
      </c>
      <c r="BG364" s="277"/>
      <c r="BH364" s="277">
        <v>15</v>
      </c>
      <c r="BI364" s="277"/>
      <c r="BJ364" s="277">
        <v>49.1</v>
      </c>
      <c r="BK364" s="277"/>
      <c r="BL364" s="277">
        <v>86.2</v>
      </c>
      <c r="BM364" s="277"/>
      <c r="BN364" s="277">
        <v>26.4</v>
      </c>
      <c r="BO364" s="277"/>
      <c r="BP364" s="277">
        <v>30.6</v>
      </c>
      <c r="BQ364" s="277"/>
      <c r="BR364" s="277">
        <v>221</v>
      </c>
      <c r="BS364" s="277"/>
      <c r="BT364" s="277">
        <v>14</v>
      </c>
      <c r="BU364" s="277"/>
      <c r="BV364" s="278"/>
      <c r="BW364" s="278"/>
      <c r="BX364" s="277">
        <v>7.24</v>
      </c>
      <c r="BY364" s="277"/>
      <c r="BZ364" s="277">
        <v>87</v>
      </c>
      <c r="CA364" s="277"/>
      <c r="CB364" s="277">
        <v>10.1</v>
      </c>
      <c r="CC364" s="277"/>
      <c r="CD364" s="277">
        <v>2.3199999999999998</v>
      </c>
      <c r="CE364" s="277"/>
      <c r="CF364" s="277">
        <v>0.23499999999999999</v>
      </c>
      <c r="CG364" s="277"/>
      <c r="CH364" s="277">
        <v>0.34499999999999997</v>
      </c>
      <c r="CI364" s="277"/>
      <c r="CJ364" s="2" t="b">
        <f t="shared" si="261"/>
        <v>0</v>
      </c>
      <c r="CK364" s="286" t="b">
        <f t="shared" si="122"/>
        <v>1</v>
      </c>
      <c r="CL364" s="287" t="s">
        <v>254</v>
      </c>
      <c r="CM364" s="287">
        <v>84.25</v>
      </c>
      <c r="CN364" s="288">
        <v>177</v>
      </c>
      <c r="CO364" s="287" t="s">
        <v>255</v>
      </c>
      <c r="CP364" s="288"/>
      <c r="CQ364" s="288"/>
      <c r="CR364" s="289" t="s">
        <v>256</v>
      </c>
      <c r="CS364" s="282"/>
      <c r="CT364" s="282"/>
      <c r="CU364" s="277"/>
      <c r="CV364" s="7"/>
      <c r="CW364" s="7"/>
      <c r="CX364" s="7"/>
    </row>
    <row r="365" spans="1:102" ht="15.75" customHeight="1">
      <c r="A365" s="143">
        <v>2023</v>
      </c>
      <c r="B365" s="469" t="s">
        <v>432</v>
      </c>
      <c r="C365" s="277">
        <v>3283</v>
      </c>
      <c r="D365" s="282">
        <v>33</v>
      </c>
      <c r="E365" s="277">
        <v>68.099999999999994</v>
      </c>
      <c r="F365" s="282">
        <v>2</v>
      </c>
      <c r="G365" s="278"/>
      <c r="H365" s="278"/>
      <c r="I365" s="278"/>
      <c r="J365" s="278"/>
      <c r="K365" s="278"/>
      <c r="L365" s="278"/>
      <c r="M365" s="277">
        <v>846</v>
      </c>
      <c r="N365" s="277">
        <v>5554</v>
      </c>
      <c r="O365" s="298"/>
      <c r="P365" s="298"/>
      <c r="Q365" s="277">
        <v>2.9</v>
      </c>
      <c r="R365" s="277">
        <v>3.3</v>
      </c>
      <c r="S365" s="277">
        <v>193</v>
      </c>
      <c r="T365" s="277">
        <v>511</v>
      </c>
      <c r="U365" s="277">
        <v>60</v>
      </c>
      <c r="V365" s="277">
        <v>271</v>
      </c>
      <c r="W365" s="277">
        <v>4.8</v>
      </c>
      <c r="X365" s="277">
        <v>4.9000000000000004</v>
      </c>
      <c r="Y365" s="277">
        <v>39</v>
      </c>
      <c r="Z365" s="277">
        <v>163</v>
      </c>
      <c r="AA365" s="277">
        <v>34</v>
      </c>
      <c r="AB365" s="292">
        <v>57</v>
      </c>
      <c r="AC365" s="277">
        <v>5.7</v>
      </c>
      <c r="AD365" s="277">
        <v>5.6</v>
      </c>
      <c r="AE365" s="293"/>
      <c r="AF365" s="297"/>
      <c r="AG365" s="288">
        <v>26</v>
      </c>
      <c r="AH365" s="277">
        <v>46</v>
      </c>
      <c r="AI365" s="294">
        <v>0.7</v>
      </c>
      <c r="AJ365" s="283">
        <v>0.92</v>
      </c>
      <c r="AK365" s="292">
        <f t="shared" si="354"/>
        <v>0.22000000000000008</v>
      </c>
      <c r="AL365" s="277">
        <v>3.2</v>
      </c>
      <c r="AM365" s="277">
        <v>3.5</v>
      </c>
      <c r="AN365" s="277">
        <v>7.8</v>
      </c>
      <c r="AO365" s="277">
        <v>7.8</v>
      </c>
      <c r="AP365" s="277">
        <v>26</v>
      </c>
      <c r="AQ365" s="288">
        <v>87</v>
      </c>
      <c r="AR365" s="277">
        <v>9.1999999999999993</v>
      </c>
      <c r="AS365" s="292">
        <v>9.6</v>
      </c>
      <c r="AT365" s="277">
        <v>4.5999999999999996</v>
      </c>
      <c r="AU365" s="277">
        <v>4.7</v>
      </c>
      <c r="AV365" s="277">
        <v>105</v>
      </c>
      <c r="AW365" s="277">
        <v>94</v>
      </c>
      <c r="AX365" s="292">
        <v>135</v>
      </c>
      <c r="AY365" s="292">
        <v>141</v>
      </c>
      <c r="AZ365" s="277">
        <v>1.9</v>
      </c>
      <c r="BA365" s="277">
        <v>2.1</v>
      </c>
      <c r="BB365" s="277">
        <v>98</v>
      </c>
      <c r="BC365" s="277">
        <v>103</v>
      </c>
      <c r="BD365" s="284">
        <f t="shared" ref="BD365:BE365" si="371">1.86*(AX365+AT365)+1.15*(AV365/18)+(AG365/6)+14</f>
        <v>284.69766666666663</v>
      </c>
      <c r="BE365" s="284">
        <f t="shared" si="371"/>
        <v>298.67422222222223</v>
      </c>
      <c r="BF365" s="277">
        <v>4.41</v>
      </c>
      <c r="BG365" s="282">
        <v>4.92</v>
      </c>
      <c r="BH365" s="277">
        <v>13.5</v>
      </c>
      <c r="BI365" s="282">
        <v>13.2</v>
      </c>
      <c r="BJ365" s="277">
        <v>42.4</v>
      </c>
      <c r="BK365" s="282">
        <v>41.8</v>
      </c>
      <c r="BL365" s="277">
        <v>96.1</v>
      </c>
      <c r="BM365" s="282">
        <v>85</v>
      </c>
      <c r="BN365" s="277">
        <v>30.7</v>
      </c>
      <c r="BO365" s="282">
        <v>26.9</v>
      </c>
      <c r="BP365" s="277">
        <v>31.9</v>
      </c>
      <c r="BQ365" s="282">
        <v>31.6</v>
      </c>
      <c r="BR365" s="277">
        <v>176</v>
      </c>
      <c r="BS365" s="282">
        <v>273</v>
      </c>
      <c r="BT365" s="277">
        <v>11.9</v>
      </c>
      <c r="BU365" s="282">
        <v>14.3</v>
      </c>
      <c r="BV365" s="278"/>
      <c r="BW365" s="278"/>
      <c r="BX365" s="277">
        <v>4.43</v>
      </c>
      <c r="BY365" s="282">
        <v>13.44</v>
      </c>
      <c r="BZ365" s="277">
        <v>71.099999999999994</v>
      </c>
      <c r="CA365" s="282">
        <v>82.1</v>
      </c>
      <c r="CB365" s="277">
        <v>17.7</v>
      </c>
      <c r="CC365" s="282">
        <v>11.4</v>
      </c>
      <c r="CD365" s="277">
        <v>9.44</v>
      </c>
      <c r="CE365" s="282">
        <v>6</v>
      </c>
      <c r="CF365" s="277">
        <v>0.72799999999999998</v>
      </c>
      <c r="CG365" s="282">
        <v>0.5</v>
      </c>
      <c r="CH365" s="277">
        <v>1.06</v>
      </c>
      <c r="CI365" s="282">
        <v>0</v>
      </c>
      <c r="CJ365" s="2" t="b">
        <f t="shared" si="261"/>
        <v>0</v>
      </c>
      <c r="CK365" s="286" t="b">
        <f t="shared" si="122"/>
        <v>1</v>
      </c>
      <c r="CL365" s="287" t="s">
        <v>257</v>
      </c>
      <c r="CM365" s="287">
        <v>69.8</v>
      </c>
      <c r="CN365" s="288">
        <v>175</v>
      </c>
      <c r="CO365" s="287" t="s">
        <v>258</v>
      </c>
      <c r="CP365" s="288">
        <v>70</v>
      </c>
      <c r="CQ365" s="288">
        <v>61</v>
      </c>
      <c r="CR365" s="289" t="s">
        <v>259</v>
      </c>
      <c r="CS365" s="282"/>
      <c r="CT365" s="282"/>
      <c r="CU365" s="277"/>
      <c r="CV365" s="7"/>
      <c r="CW365" s="7"/>
      <c r="CX365" s="7"/>
    </row>
    <row r="366" spans="1:102" ht="15.75" customHeight="1">
      <c r="A366" s="143">
        <v>2023</v>
      </c>
      <c r="B366" s="469" t="s">
        <v>432</v>
      </c>
      <c r="C366" s="295">
        <v>3284</v>
      </c>
      <c r="D366" s="282">
        <v>33</v>
      </c>
      <c r="E366" s="277">
        <v>76</v>
      </c>
      <c r="F366" s="282">
        <v>2</v>
      </c>
      <c r="G366" s="278"/>
      <c r="H366" s="278"/>
      <c r="I366" s="278"/>
      <c r="J366" s="278"/>
      <c r="K366" s="278"/>
      <c r="L366" s="278"/>
      <c r="M366" s="277">
        <v>516</v>
      </c>
      <c r="N366" s="277"/>
      <c r="O366" s="298"/>
      <c r="P366" s="298"/>
      <c r="Q366" s="277">
        <v>4</v>
      </c>
      <c r="R366" s="277"/>
      <c r="S366" s="277">
        <v>244</v>
      </c>
      <c r="T366" s="277"/>
      <c r="U366" s="277">
        <v>54</v>
      </c>
      <c r="V366" s="277"/>
      <c r="W366" s="277">
        <v>4.4000000000000004</v>
      </c>
      <c r="X366" s="277"/>
      <c r="Y366" s="277">
        <v>34</v>
      </c>
      <c r="Z366" s="277"/>
      <c r="AA366" s="277">
        <v>33</v>
      </c>
      <c r="AB366" s="277"/>
      <c r="AC366" s="277">
        <v>4.3</v>
      </c>
      <c r="AD366" s="277"/>
      <c r="AE366" s="293"/>
      <c r="AF366" s="297"/>
      <c r="AG366" s="288">
        <v>34</v>
      </c>
      <c r="AH366" s="277"/>
      <c r="AI366" s="294">
        <v>1</v>
      </c>
      <c r="AJ366" s="139"/>
      <c r="AK366" s="292">
        <f t="shared" si="354"/>
        <v>-1</v>
      </c>
      <c r="AL366" s="277">
        <v>3.6</v>
      </c>
      <c r="AM366" s="277"/>
      <c r="AN366" s="277">
        <v>7.3</v>
      </c>
      <c r="AO366" s="277"/>
      <c r="AP366" s="277">
        <v>50</v>
      </c>
      <c r="AQ366" s="288"/>
      <c r="AR366" s="277">
        <v>8.5</v>
      </c>
      <c r="AS366" s="292"/>
      <c r="AT366" s="277">
        <v>4.5999999999999996</v>
      </c>
      <c r="AU366" s="277"/>
      <c r="AV366" s="277">
        <v>50</v>
      </c>
      <c r="AW366" s="277"/>
      <c r="AX366" s="292">
        <v>135</v>
      </c>
      <c r="AY366" s="292"/>
      <c r="AZ366" s="277">
        <v>2.2000000000000002</v>
      </c>
      <c r="BA366" s="277"/>
      <c r="BB366" s="277">
        <v>99</v>
      </c>
      <c r="BC366" s="277"/>
      <c r="BD366" s="284">
        <f t="shared" ref="BD366:BE366" si="372">1.86*(AX366+AT366)+1.15*(AV366/18)+(AG366/6)+14</f>
        <v>282.51711111111115</v>
      </c>
      <c r="BE366" s="284">
        <f t="shared" si="372"/>
        <v>14</v>
      </c>
      <c r="BF366" s="277">
        <v>5.82</v>
      </c>
      <c r="BG366" s="282">
        <v>4.01</v>
      </c>
      <c r="BH366" s="277">
        <v>17.399999999999999</v>
      </c>
      <c r="BI366" s="282">
        <v>12.7</v>
      </c>
      <c r="BJ366" s="277">
        <v>53.3</v>
      </c>
      <c r="BK366" s="282">
        <v>38.4</v>
      </c>
      <c r="BL366" s="277">
        <v>91.7</v>
      </c>
      <c r="BM366" s="282">
        <v>95.5</v>
      </c>
      <c r="BN366" s="277">
        <v>29.9</v>
      </c>
      <c r="BO366" s="282">
        <v>31.6</v>
      </c>
      <c r="BP366" s="277">
        <v>32.6</v>
      </c>
      <c r="BQ366" s="282">
        <v>33.1</v>
      </c>
      <c r="BR366" s="277">
        <v>327</v>
      </c>
      <c r="BS366" s="282">
        <v>248</v>
      </c>
      <c r="BT366" s="277">
        <v>12.8</v>
      </c>
      <c r="BU366" s="282">
        <v>11.9</v>
      </c>
      <c r="BV366" s="278"/>
      <c r="BW366" s="278"/>
      <c r="BX366" s="277">
        <v>13.5</v>
      </c>
      <c r="BY366" s="282">
        <v>9.56</v>
      </c>
      <c r="BZ366" s="277">
        <v>62.3</v>
      </c>
      <c r="CA366" s="282">
        <v>81.400000000000006</v>
      </c>
      <c r="CB366" s="277">
        <v>25.3</v>
      </c>
      <c r="CC366" s="282">
        <v>12.1</v>
      </c>
      <c r="CD366" s="277">
        <v>9.67</v>
      </c>
      <c r="CE366" s="282">
        <v>6.2</v>
      </c>
      <c r="CF366" s="277">
        <v>1.69</v>
      </c>
      <c r="CG366" s="282">
        <v>0.3</v>
      </c>
      <c r="CH366" s="277">
        <v>0.97299999999999998</v>
      </c>
      <c r="CI366" s="282">
        <v>0</v>
      </c>
      <c r="CJ366" s="2" t="b">
        <f t="shared" si="261"/>
        <v>0</v>
      </c>
      <c r="CK366" s="286" t="b">
        <f t="shared" si="122"/>
        <v>0</v>
      </c>
      <c r="CL366" s="287" t="s">
        <v>260</v>
      </c>
      <c r="CM366" s="287">
        <v>76</v>
      </c>
      <c r="CN366" s="288">
        <v>167</v>
      </c>
      <c r="CO366" s="287" t="s">
        <v>261</v>
      </c>
      <c r="CP366" s="288">
        <v>58</v>
      </c>
      <c r="CQ366" s="288">
        <v>54</v>
      </c>
      <c r="CR366" s="289" t="s">
        <v>262</v>
      </c>
      <c r="CS366" s="300"/>
      <c r="CT366" s="277"/>
      <c r="CU366" s="7"/>
      <c r="CV366" s="7"/>
      <c r="CW366" s="7"/>
      <c r="CX366" s="7"/>
    </row>
    <row r="367" spans="1:102" ht="15.75" customHeight="1">
      <c r="A367" s="143">
        <v>2023</v>
      </c>
      <c r="B367" s="469" t="s">
        <v>432</v>
      </c>
      <c r="C367" s="295">
        <v>3286</v>
      </c>
      <c r="D367" s="282">
        <v>37</v>
      </c>
      <c r="E367" s="277">
        <v>84.5</v>
      </c>
      <c r="F367" s="282">
        <v>2</v>
      </c>
      <c r="G367" s="278"/>
      <c r="H367" s="278"/>
      <c r="I367" s="278"/>
      <c r="J367" s="278"/>
      <c r="K367" s="278"/>
      <c r="L367" s="278"/>
      <c r="M367" s="277">
        <v>809</v>
      </c>
      <c r="N367" s="277"/>
      <c r="O367" s="298"/>
      <c r="P367" s="298"/>
      <c r="Q367" s="277">
        <v>2.4</v>
      </c>
      <c r="R367" s="277"/>
      <c r="S367" s="277">
        <v>257</v>
      </c>
      <c r="T367" s="277"/>
      <c r="U367" s="277">
        <v>57</v>
      </c>
      <c r="V367" s="277"/>
      <c r="W367" s="277">
        <v>4.7</v>
      </c>
      <c r="X367" s="277"/>
      <c r="Y367" s="277">
        <v>36</v>
      </c>
      <c r="Z367" s="277"/>
      <c r="AA367" s="277">
        <v>16</v>
      </c>
      <c r="AB367" s="277"/>
      <c r="AC367" s="277">
        <v>6</v>
      </c>
      <c r="AD367" s="277"/>
      <c r="AE367" s="293"/>
      <c r="AF367" s="297"/>
      <c r="AG367" s="288">
        <v>50</v>
      </c>
      <c r="AH367" s="277"/>
      <c r="AI367" s="294">
        <v>1.1000000000000001</v>
      </c>
      <c r="AJ367" s="139"/>
      <c r="AK367" s="292">
        <f t="shared" si="354"/>
        <v>-1.1000000000000001</v>
      </c>
      <c r="AL367" s="277">
        <v>3.4</v>
      </c>
      <c r="AM367" s="277"/>
      <c r="AN367" s="277">
        <v>7.6</v>
      </c>
      <c r="AO367" s="277"/>
      <c r="AP367" s="277">
        <v>39</v>
      </c>
      <c r="AQ367" s="288"/>
      <c r="AR367" s="277">
        <v>8</v>
      </c>
      <c r="AS367" s="292"/>
      <c r="AT367" s="277">
        <v>4.5999999999999996</v>
      </c>
      <c r="AU367" s="277"/>
      <c r="AV367" s="277">
        <v>93</v>
      </c>
      <c r="AW367" s="277"/>
      <c r="AX367" s="288">
        <v>142</v>
      </c>
      <c r="AY367" s="277"/>
      <c r="AZ367" s="277">
        <v>2.1</v>
      </c>
      <c r="BA367" s="277"/>
      <c r="BB367" s="277">
        <v>107</v>
      </c>
      <c r="BC367" s="277"/>
      <c r="BD367" s="284">
        <f t="shared" ref="BD367:BE367" si="373">1.86*(AX367+AT367)+1.15*(AV367/18)+(AG367/6)+14</f>
        <v>300.95099999999996</v>
      </c>
      <c r="BE367" s="284">
        <f t="shared" si="373"/>
        <v>14</v>
      </c>
      <c r="BF367" s="277">
        <v>5.24</v>
      </c>
      <c r="BG367" s="277"/>
      <c r="BH367" s="277">
        <v>14.9</v>
      </c>
      <c r="BI367" s="277"/>
      <c r="BJ367" s="277">
        <v>45.4</v>
      </c>
      <c r="BK367" s="277"/>
      <c r="BL367" s="277">
        <v>86.8</v>
      </c>
      <c r="BM367" s="277"/>
      <c r="BN367" s="277">
        <v>28.4</v>
      </c>
      <c r="BO367" s="277"/>
      <c r="BP367" s="277">
        <v>32.700000000000003</v>
      </c>
      <c r="BQ367" s="277"/>
      <c r="BR367" s="277">
        <v>198</v>
      </c>
      <c r="BS367" s="277"/>
      <c r="BT367" s="277">
        <v>12.9</v>
      </c>
      <c r="BU367" s="277"/>
      <c r="BV367" s="278"/>
      <c r="BW367" s="278"/>
      <c r="BX367" s="277">
        <v>5.07</v>
      </c>
      <c r="BY367" s="277"/>
      <c r="BZ367" s="277">
        <v>66.900000000000006</v>
      </c>
      <c r="CA367" s="277"/>
      <c r="CB367" s="277">
        <v>24.5</v>
      </c>
      <c r="CC367" s="277"/>
      <c r="CD367" s="277">
        <v>7.17</v>
      </c>
      <c r="CE367" s="277"/>
      <c r="CF367" s="277">
        <v>0.80900000000000005</v>
      </c>
      <c r="CG367" s="277"/>
      <c r="CH367" s="277">
        <v>0.63400000000000001</v>
      </c>
      <c r="CI367" s="277"/>
      <c r="CJ367" s="2" t="b">
        <f t="shared" si="261"/>
        <v>0</v>
      </c>
      <c r="CK367" s="286" t="b">
        <f t="shared" si="122"/>
        <v>0</v>
      </c>
      <c r="CL367" s="287" t="s">
        <v>263</v>
      </c>
      <c r="CM367" s="287">
        <v>84.4</v>
      </c>
      <c r="CN367" s="288">
        <v>175</v>
      </c>
      <c r="CO367" s="287" t="s">
        <v>264</v>
      </c>
      <c r="CP367" s="288">
        <v>64</v>
      </c>
      <c r="CQ367" s="288">
        <v>64</v>
      </c>
      <c r="CR367" s="289" t="s">
        <v>265</v>
      </c>
      <c r="CS367" s="300"/>
      <c r="CT367" s="277"/>
      <c r="CU367" s="7"/>
      <c r="CV367" s="7"/>
      <c r="CW367" s="7"/>
      <c r="CX367" s="7"/>
    </row>
    <row r="368" spans="1:102" ht="15.75" customHeight="1">
      <c r="A368" s="143">
        <v>2023</v>
      </c>
      <c r="B368" s="469" t="s">
        <v>432</v>
      </c>
      <c r="C368" s="277">
        <v>3289</v>
      </c>
      <c r="D368" s="282">
        <v>34</v>
      </c>
      <c r="E368" s="277">
        <v>77.7</v>
      </c>
      <c r="F368" s="282">
        <v>2</v>
      </c>
      <c r="G368" s="278"/>
      <c r="H368" s="278"/>
      <c r="I368" s="278"/>
      <c r="J368" s="278"/>
      <c r="K368" s="278"/>
      <c r="L368" s="278"/>
      <c r="M368" s="277">
        <v>374</v>
      </c>
      <c r="N368" s="277">
        <v>3380</v>
      </c>
      <c r="O368" s="298"/>
      <c r="P368" s="298"/>
      <c r="Q368" s="277">
        <v>4</v>
      </c>
      <c r="R368" s="277">
        <v>4.3</v>
      </c>
      <c r="S368" s="277">
        <v>173</v>
      </c>
      <c r="T368" s="277">
        <v>476</v>
      </c>
      <c r="U368" s="277">
        <v>30</v>
      </c>
      <c r="V368" s="277">
        <v>105</v>
      </c>
      <c r="W368" s="277">
        <v>3.9</v>
      </c>
      <c r="X368" s="277">
        <v>4.7</v>
      </c>
      <c r="Y368" s="277">
        <v>24</v>
      </c>
      <c r="Z368" s="277">
        <v>80</v>
      </c>
      <c r="AA368" s="277">
        <v>19</v>
      </c>
      <c r="AB368" s="277">
        <v>19</v>
      </c>
      <c r="AC368" s="277">
        <v>4.3</v>
      </c>
      <c r="AD368" s="277">
        <v>4.8</v>
      </c>
      <c r="AE368" s="278"/>
      <c r="AF368" s="278"/>
      <c r="AG368" s="277">
        <v>22</v>
      </c>
      <c r="AH368" s="277">
        <v>33</v>
      </c>
      <c r="AI368" s="294">
        <v>0.8</v>
      </c>
      <c r="AJ368" s="283">
        <v>0.9</v>
      </c>
      <c r="AK368" s="292">
        <f t="shared" si="354"/>
        <v>9.9999999999999978E-2</v>
      </c>
      <c r="AL368" s="277">
        <v>2.5</v>
      </c>
      <c r="AM368" s="277">
        <v>4</v>
      </c>
      <c r="AN368" s="277">
        <v>6.4</v>
      </c>
      <c r="AO368" s="277">
        <v>7</v>
      </c>
      <c r="AP368" s="277">
        <v>29</v>
      </c>
      <c r="AQ368" s="277">
        <v>27</v>
      </c>
      <c r="AR368" s="277">
        <v>7.2</v>
      </c>
      <c r="AS368" s="292">
        <v>9</v>
      </c>
      <c r="AT368" s="277">
        <v>4.5</v>
      </c>
      <c r="AU368" s="277">
        <v>4.5</v>
      </c>
      <c r="AV368" s="277">
        <v>78</v>
      </c>
      <c r="AW368" s="277">
        <v>92</v>
      </c>
      <c r="AX368" s="288">
        <v>134</v>
      </c>
      <c r="AY368" s="277">
        <v>139</v>
      </c>
      <c r="AZ368" s="277">
        <v>2.1</v>
      </c>
      <c r="BA368" s="277">
        <v>2.4</v>
      </c>
      <c r="BB368" s="277">
        <v>102</v>
      </c>
      <c r="BC368" s="277">
        <v>105</v>
      </c>
      <c r="BD368" s="284">
        <f t="shared" ref="BD368:BE368" si="374">1.86*(AX368+AT368)+1.15*(AV368/18)+(AG368/6)+14</f>
        <v>280.26000000000005</v>
      </c>
      <c r="BE368" s="284">
        <f t="shared" si="374"/>
        <v>292.28777777777782</v>
      </c>
      <c r="BF368" s="277">
        <v>4.92</v>
      </c>
      <c r="BG368" s="277"/>
      <c r="BH368" s="277">
        <v>15.4</v>
      </c>
      <c r="BI368" s="277"/>
      <c r="BJ368" s="277">
        <v>48.2</v>
      </c>
      <c r="BK368" s="277"/>
      <c r="BL368" s="277">
        <v>98</v>
      </c>
      <c r="BM368" s="277"/>
      <c r="BN368" s="277">
        <v>31.2</v>
      </c>
      <c r="BO368" s="277"/>
      <c r="BP368" s="277">
        <v>31.8</v>
      </c>
      <c r="BQ368" s="277"/>
      <c r="BR368" s="277">
        <v>234</v>
      </c>
      <c r="BS368" s="277"/>
      <c r="BT368" s="277">
        <v>13.5</v>
      </c>
      <c r="BU368" s="277"/>
      <c r="BV368" s="278"/>
      <c r="BW368" s="278"/>
      <c r="BX368" s="277">
        <v>4.46</v>
      </c>
      <c r="BY368" s="277"/>
      <c r="BZ368" s="277">
        <v>43.4</v>
      </c>
      <c r="CA368" s="277"/>
      <c r="CB368" s="277">
        <v>46.4</v>
      </c>
      <c r="CC368" s="277"/>
      <c r="CD368" s="277">
        <v>7.76</v>
      </c>
      <c r="CE368" s="277"/>
      <c r="CF368" s="277">
        <v>0.93899999999999995</v>
      </c>
      <c r="CG368" s="277"/>
      <c r="CH368" s="277">
        <v>1.48</v>
      </c>
      <c r="CI368" s="277"/>
      <c r="CJ368" s="2" t="b">
        <f t="shared" si="261"/>
        <v>0</v>
      </c>
      <c r="CK368" s="286" t="b">
        <f t="shared" si="122"/>
        <v>1</v>
      </c>
      <c r="CL368" s="287" t="s">
        <v>266</v>
      </c>
      <c r="CM368" s="287">
        <v>75.599999999999994</v>
      </c>
      <c r="CN368" s="288">
        <v>177</v>
      </c>
      <c r="CO368" s="287" t="s">
        <v>267</v>
      </c>
      <c r="CP368" s="288">
        <v>60</v>
      </c>
      <c r="CQ368" s="288">
        <v>59</v>
      </c>
      <c r="CR368" s="289" t="s">
        <v>268</v>
      </c>
      <c r="CS368" s="300"/>
      <c r="CT368" s="7"/>
      <c r="CU368" s="7"/>
      <c r="CV368" s="7"/>
      <c r="CW368" s="7"/>
      <c r="CX368" s="7"/>
    </row>
    <row r="369" spans="1:102" ht="15.75" customHeight="1">
      <c r="A369" s="143">
        <v>2023</v>
      </c>
      <c r="B369" s="469" t="s">
        <v>432</v>
      </c>
      <c r="C369" s="277">
        <v>3291</v>
      </c>
      <c r="D369" s="282">
        <v>32</v>
      </c>
      <c r="E369" s="277">
        <v>81.7</v>
      </c>
      <c r="F369" s="282">
        <v>2</v>
      </c>
      <c r="G369" s="278"/>
      <c r="H369" s="278"/>
      <c r="I369" s="278"/>
      <c r="J369" s="278"/>
      <c r="K369" s="278"/>
      <c r="L369" s="278"/>
      <c r="M369" s="277">
        <v>1276</v>
      </c>
      <c r="N369" s="277">
        <v>2440</v>
      </c>
      <c r="O369" s="298"/>
      <c r="P369" s="298"/>
      <c r="Q369" s="277">
        <v>3.1</v>
      </c>
      <c r="R369" s="277">
        <v>2.9</v>
      </c>
      <c r="S369" s="277">
        <v>2.5</v>
      </c>
      <c r="T369" s="277">
        <v>530</v>
      </c>
      <c r="U369" s="277">
        <v>94</v>
      </c>
      <c r="V369" s="277">
        <v>138</v>
      </c>
      <c r="W369" s="277">
        <v>5.0999999999999996</v>
      </c>
      <c r="X369" s="277">
        <v>4.5</v>
      </c>
      <c r="Y369" s="277">
        <v>49</v>
      </c>
      <c r="Z369" s="277">
        <v>119</v>
      </c>
      <c r="AA369" s="277">
        <v>30</v>
      </c>
      <c r="AB369" s="277">
        <v>28</v>
      </c>
      <c r="AC369" s="277">
        <v>3.4</v>
      </c>
      <c r="AD369" s="277">
        <v>5.0999999999999996</v>
      </c>
      <c r="AE369" s="278"/>
      <c r="AF369" s="278"/>
      <c r="AG369" s="277">
        <v>28</v>
      </c>
      <c r="AH369" s="277">
        <v>37</v>
      </c>
      <c r="AI369" s="294">
        <v>0.9</v>
      </c>
      <c r="AJ369" s="283">
        <v>0.99</v>
      </c>
      <c r="AK369" s="292">
        <f t="shared" si="354"/>
        <v>8.9999999999999969E-2</v>
      </c>
      <c r="AL369" s="277">
        <v>4.0999999999999996</v>
      </c>
      <c r="AM369" s="277">
        <v>4.5999999999999996</v>
      </c>
      <c r="AN369" s="277">
        <v>8.1999999999999993</v>
      </c>
      <c r="AO369" s="277">
        <v>6.8</v>
      </c>
      <c r="AP369" s="277">
        <v>46</v>
      </c>
      <c r="AQ369" s="277">
        <v>74</v>
      </c>
      <c r="AR369" s="277">
        <v>8.6999999999999993</v>
      </c>
      <c r="AS369" s="292">
        <v>9.1999999999999993</v>
      </c>
      <c r="AT369" s="277">
        <v>5</v>
      </c>
      <c r="AU369" s="277">
        <v>4.3</v>
      </c>
      <c r="AV369" s="277">
        <v>97</v>
      </c>
      <c r="AW369" s="277">
        <v>104</v>
      </c>
      <c r="AX369" s="288">
        <v>141</v>
      </c>
      <c r="AY369" s="277">
        <v>140</v>
      </c>
      <c r="AZ369" s="277">
        <v>2.2000000000000002</v>
      </c>
      <c r="BA369" s="277">
        <v>2.2000000000000002</v>
      </c>
      <c r="BB369" s="277">
        <v>108</v>
      </c>
      <c r="BC369" s="277">
        <v>104</v>
      </c>
      <c r="BD369" s="284">
        <f t="shared" ref="BD369:BE369" si="375">1.86*(AX369+AT369)+1.15*(AV369/18)+(AG369/6)+14</f>
        <v>296.42388888888888</v>
      </c>
      <c r="BE369" s="284">
        <f t="shared" si="375"/>
        <v>295.20911111111116</v>
      </c>
      <c r="BF369" s="277">
        <v>6.28</v>
      </c>
      <c r="BG369" s="282">
        <v>4.3499999999999996</v>
      </c>
      <c r="BH369" s="277">
        <v>13.6</v>
      </c>
      <c r="BI369" s="282">
        <v>13.9</v>
      </c>
      <c r="BJ369" s="277">
        <v>46.1</v>
      </c>
      <c r="BK369" s="282">
        <v>42.1</v>
      </c>
      <c r="BL369" s="277">
        <v>73.400000000000006</v>
      </c>
      <c r="BM369" s="282">
        <v>96.8</v>
      </c>
      <c r="BN369" s="277">
        <v>21.7</v>
      </c>
      <c r="BO369" s="282">
        <v>31.9</v>
      </c>
      <c r="BP369" s="277">
        <v>29.5</v>
      </c>
      <c r="BQ369" s="282">
        <v>33</v>
      </c>
      <c r="BR369" s="277">
        <v>279</v>
      </c>
      <c r="BS369" s="282">
        <v>280</v>
      </c>
      <c r="BT369" s="277">
        <v>13.2</v>
      </c>
      <c r="BU369" s="282">
        <v>13.2</v>
      </c>
      <c r="BV369" s="278"/>
      <c r="BW369" s="278"/>
      <c r="BX369" s="277">
        <v>9.3699999999999992</v>
      </c>
      <c r="BY369" s="282">
        <v>9.75</v>
      </c>
      <c r="BZ369" s="277">
        <v>80.400000000000006</v>
      </c>
      <c r="CA369" s="282">
        <v>75.099999999999994</v>
      </c>
      <c r="CB369" s="277">
        <v>11.2</v>
      </c>
      <c r="CC369" s="282">
        <v>18.7</v>
      </c>
      <c r="CD369" s="277">
        <v>7.76</v>
      </c>
      <c r="CE369" s="282">
        <v>5.6</v>
      </c>
      <c r="CF369" s="277">
        <v>3.6999999999999998E-2</v>
      </c>
      <c r="CG369" s="282">
        <v>0.5</v>
      </c>
      <c r="CH369" s="277">
        <v>0.52800000000000002</v>
      </c>
      <c r="CI369" s="282">
        <v>0.1</v>
      </c>
      <c r="CJ369" s="2" t="b">
        <f t="shared" si="261"/>
        <v>0</v>
      </c>
      <c r="CK369" s="286" t="b">
        <f t="shared" si="122"/>
        <v>1</v>
      </c>
      <c r="CL369" s="287" t="s">
        <v>269</v>
      </c>
      <c r="CM369" s="287">
        <v>79.849999999999994</v>
      </c>
      <c r="CN369" s="288">
        <v>178.5</v>
      </c>
      <c r="CO369" s="287" t="s">
        <v>270</v>
      </c>
      <c r="CP369" s="288">
        <v>50</v>
      </c>
      <c r="CQ369" s="288">
        <v>56</v>
      </c>
      <c r="CR369" s="289" t="s">
        <v>271</v>
      </c>
      <c r="CS369" s="300"/>
      <c r="CT369" s="7"/>
      <c r="CU369" s="7"/>
      <c r="CV369" s="7"/>
      <c r="CW369" s="7"/>
      <c r="CX369" s="7"/>
    </row>
    <row r="370" spans="1:102" ht="15.75" customHeight="1">
      <c r="A370" s="143">
        <v>2023</v>
      </c>
      <c r="B370" s="469" t="s">
        <v>432</v>
      </c>
      <c r="C370" s="277">
        <v>3292</v>
      </c>
      <c r="D370" s="282">
        <v>30</v>
      </c>
      <c r="E370" s="277">
        <v>73.900000000000006</v>
      </c>
      <c r="F370" s="282">
        <v>2</v>
      </c>
      <c r="G370" s="278"/>
      <c r="H370" s="278"/>
      <c r="I370" s="278"/>
      <c r="J370" s="278"/>
      <c r="K370" s="278"/>
      <c r="L370" s="278"/>
      <c r="M370" s="277">
        <v>714</v>
      </c>
      <c r="N370" s="277">
        <v>9503</v>
      </c>
      <c r="O370" s="298"/>
      <c r="P370" s="298"/>
      <c r="Q370" s="277">
        <v>2.1</v>
      </c>
      <c r="R370" s="277">
        <v>2.8</v>
      </c>
      <c r="S370" s="277">
        <v>238</v>
      </c>
      <c r="T370" s="277">
        <v>864</v>
      </c>
      <c r="U370" s="277">
        <v>54</v>
      </c>
      <c r="V370" s="277">
        <v>386</v>
      </c>
      <c r="W370" s="277">
        <v>5</v>
      </c>
      <c r="X370" s="277">
        <v>4.5</v>
      </c>
      <c r="Y370" s="277">
        <v>40</v>
      </c>
      <c r="Z370" s="277">
        <v>203</v>
      </c>
      <c r="AA370" s="277">
        <v>22</v>
      </c>
      <c r="AB370" s="277">
        <v>50</v>
      </c>
      <c r="AC370" s="277">
        <v>3.5</v>
      </c>
      <c r="AD370" s="277">
        <v>4.8</v>
      </c>
      <c r="AE370" s="278"/>
      <c r="AF370" s="278"/>
      <c r="AG370" s="277">
        <v>28</v>
      </c>
      <c r="AH370" s="277">
        <v>67</v>
      </c>
      <c r="AI370" s="294">
        <v>1.4</v>
      </c>
      <c r="AJ370" s="139"/>
      <c r="AK370" s="292">
        <f t="shared" si="354"/>
        <v>-1.4</v>
      </c>
      <c r="AL370" s="277">
        <v>4.5</v>
      </c>
      <c r="AM370" s="277">
        <v>4.0999999999999996</v>
      </c>
      <c r="AN370" s="277">
        <v>8.1999999999999993</v>
      </c>
      <c r="AO370" s="277">
        <v>6.8</v>
      </c>
      <c r="AP370" s="277">
        <v>26</v>
      </c>
      <c r="AQ370" s="277">
        <v>33</v>
      </c>
      <c r="AR370" s="277">
        <v>8.9</v>
      </c>
      <c r="AS370" s="277">
        <v>9</v>
      </c>
      <c r="AT370" s="277">
        <v>4.8</v>
      </c>
      <c r="AU370" s="277">
        <v>4.5</v>
      </c>
      <c r="AV370" s="277">
        <v>106</v>
      </c>
      <c r="AW370" s="277">
        <v>98</v>
      </c>
      <c r="AX370" s="277">
        <v>143</v>
      </c>
      <c r="AY370" s="277">
        <v>135</v>
      </c>
      <c r="AZ370" s="277">
        <v>2</v>
      </c>
      <c r="BA370" s="277">
        <v>1.9</v>
      </c>
      <c r="BB370" s="277">
        <v>109</v>
      </c>
      <c r="BC370" s="277">
        <v>102</v>
      </c>
      <c r="BD370" s="284">
        <f t="shared" ref="BD370:BE370" si="376">1.86*(AX370+AT370)+1.15*(AV370/18)+(AG370/6)+14</f>
        <v>300.34688888888894</v>
      </c>
      <c r="BE370" s="284">
        <f t="shared" si="376"/>
        <v>290.89777777777783</v>
      </c>
      <c r="BF370" s="277">
        <v>5.68</v>
      </c>
      <c r="BG370" s="282">
        <v>5.53</v>
      </c>
      <c r="BH370" s="277">
        <v>14.2</v>
      </c>
      <c r="BI370" s="282">
        <v>12.7</v>
      </c>
      <c r="BJ370" s="277">
        <v>45.4</v>
      </c>
      <c r="BK370" s="282">
        <v>39.6</v>
      </c>
      <c r="BL370" s="277">
        <v>79.8</v>
      </c>
      <c r="BM370" s="282">
        <v>71.5</v>
      </c>
      <c r="BN370" s="277">
        <v>25</v>
      </c>
      <c r="BO370" s="282">
        <v>22.9</v>
      </c>
      <c r="BP370" s="277">
        <v>31.4</v>
      </c>
      <c r="BQ370" s="282">
        <v>32</v>
      </c>
      <c r="BR370" s="277">
        <v>262</v>
      </c>
      <c r="BS370" s="282">
        <v>312</v>
      </c>
      <c r="BT370" s="277">
        <v>12.8</v>
      </c>
      <c r="BU370" s="282">
        <v>14.2</v>
      </c>
      <c r="BV370" s="278"/>
      <c r="BW370" s="278"/>
      <c r="BX370" s="277">
        <v>5.13</v>
      </c>
      <c r="BY370" s="282">
        <v>13.82</v>
      </c>
      <c r="BZ370" s="277">
        <v>70.5</v>
      </c>
      <c r="CA370" s="282">
        <v>80.099999999999994</v>
      </c>
      <c r="CB370" s="277">
        <v>19.8</v>
      </c>
      <c r="CC370" s="282">
        <v>10.7</v>
      </c>
      <c r="CD370" s="277">
        <v>7.3</v>
      </c>
      <c r="CE370" s="282">
        <v>9.1</v>
      </c>
      <c r="CF370" s="277">
        <v>0.36899999999999999</v>
      </c>
      <c r="CG370" s="282">
        <v>0.4</v>
      </c>
      <c r="CH370" s="277">
        <v>1.98</v>
      </c>
      <c r="CI370" s="282">
        <v>0.1</v>
      </c>
      <c r="CJ370" s="2" t="b">
        <f t="shared" si="261"/>
        <v>0</v>
      </c>
      <c r="CK370" s="286" t="b">
        <f t="shared" si="122"/>
        <v>1</v>
      </c>
      <c r="CL370" s="287" t="s">
        <v>272</v>
      </c>
      <c r="CM370" s="287">
        <v>73.900000000000006</v>
      </c>
      <c r="CN370" s="288">
        <v>188</v>
      </c>
      <c r="CO370" s="287" t="s">
        <v>273</v>
      </c>
      <c r="CP370" s="288">
        <v>43</v>
      </c>
      <c r="CQ370" s="288">
        <v>47</v>
      </c>
      <c r="CR370" s="289" t="s">
        <v>274</v>
      </c>
      <c r="CS370" s="300"/>
      <c r="CT370" s="7"/>
      <c r="CU370" s="7"/>
      <c r="CV370" s="7"/>
      <c r="CW370" s="7"/>
      <c r="CX370" s="7"/>
    </row>
    <row r="371" spans="1:102" ht="15.75" customHeight="1">
      <c r="A371" s="143">
        <v>2023</v>
      </c>
      <c r="B371" s="469" t="s">
        <v>432</v>
      </c>
      <c r="C371" s="295">
        <v>3293</v>
      </c>
      <c r="D371" s="282">
        <v>34</v>
      </c>
      <c r="E371" s="277">
        <v>85.3</v>
      </c>
      <c r="F371" s="282">
        <v>2</v>
      </c>
      <c r="G371" s="278"/>
      <c r="H371" s="278"/>
      <c r="I371" s="278"/>
      <c r="J371" s="278"/>
      <c r="K371" s="278"/>
      <c r="L371" s="278"/>
      <c r="M371" s="277">
        <v>451</v>
      </c>
      <c r="N371" s="277"/>
      <c r="O371" s="298"/>
      <c r="P371" s="298"/>
      <c r="Q371" s="277">
        <v>3.6</v>
      </c>
      <c r="R371" s="277"/>
      <c r="S371" s="277">
        <v>233</v>
      </c>
      <c r="T371" s="277"/>
      <c r="U371" s="277">
        <v>44</v>
      </c>
      <c r="V371" s="277"/>
      <c r="W371" s="277">
        <v>5.5</v>
      </c>
      <c r="X371" s="277"/>
      <c r="Y371" s="277">
        <v>36</v>
      </c>
      <c r="Z371" s="277"/>
      <c r="AA371" s="277">
        <v>20</v>
      </c>
      <c r="AB371" s="277"/>
      <c r="AC371" s="277">
        <v>6.7</v>
      </c>
      <c r="AD371" s="277"/>
      <c r="AE371" s="278"/>
      <c r="AF371" s="278"/>
      <c r="AG371" s="277">
        <v>35</v>
      </c>
      <c r="AH371" s="277"/>
      <c r="AI371" s="294">
        <v>1</v>
      </c>
      <c r="AJ371" s="139"/>
      <c r="AK371" s="292">
        <f t="shared" si="354"/>
        <v>-1</v>
      </c>
      <c r="AL371" s="277">
        <v>4.2</v>
      </c>
      <c r="AM371" s="277"/>
      <c r="AN371" s="277">
        <v>8.6999999999999993</v>
      </c>
      <c r="AO371" s="277"/>
      <c r="AP371" s="277">
        <v>90</v>
      </c>
      <c r="AQ371" s="277"/>
      <c r="AR371" s="277">
        <v>8.9</v>
      </c>
      <c r="AS371" s="277"/>
      <c r="AT371" s="277">
        <v>5.6</v>
      </c>
      <c r="AU371" s="277"/>
      <c r="AV371" s="277">
        <v>74</v>
      </c>
      <c r="AW371" s="277"/>
      <c r="AX371" s="277">
        <v>144</v>
      </c>
      <c r="AY371" s="277"/>
      <c r="AZ371" s="277">
        <v>2.2000000000000002</v>
      </c>
      <c r="BA371" s="277"/>
      <c r="BB371" s="277">
        <v>109</v>
      </c>
      <c r="BC371" s="277"/>
      <c r="BD371" s="284">
        <f t="shared" ref="BD371:BE371" si="377">1.86*(AX371+AT371)+1.15*(AV371/18)+(AG371/6)+14</f>
        <v>302.8171111111111</v>
      </c>
      <c r="BE371" s="284">
        <f t="shared" si="377"/>
        <v>14</v>
      </c>
      <c r="BF371" s="277">
        <v>5.34</v>
      </c>
      <c r="BG371" s="282">
        <v>4.8499999999999996</v>
      </c>
      <c r="BH371" s="277">
        <v>15.4</v>
      </c>
      <c r="BI371" s="282">
        <v>12.6</v>
      </c>
      <c r="BJ371" s="277">
        <v>47</v>
      </c>
      <c r="BK371" s="282">
        <v>38.5</v>
      </c>
      <c r="BL371" s="277">
        <v>87.9</v>
      </c>
      <c r="BM371" s="282">
        <v>79.3</v>
      </c>
      <c r="BN371" s="277">
        <v>28.7</v>
      </c>
      <c r="BO371" s="282">
        <v>26</v>
      </c>
      <c r="BP371" s="277">
        <v>32.700000000000003</v>
      </c>
      <c r="BQ371" s="282">
        <v>32.799999999999997</v>
      </c>
      <c r="BR371" s="277">
        <v>309</v>
      </c>
      <c r="BS371" s="282">
        <v>315</v>
      </c>
      <c r="BT371" s="277">
        <v>12.1</v>
      </c>
      <c r="BU371" s="282">
        <v>13.6</v>
      </c>
      <c r="BV371" s="278"/>
      <c r="BW371" s="278"/>
      <c r="BX371" s="277">
        <v>5.57</v>
      </c>
      <c r="BY371" s="282">
        <v>10.57</v>
      </c>
      <c r="BZ371" s="277">
        <v>60.2</v>
      </c>
      <c r="CA371" s="282">
        <v>84</v>
      </c>
      <c r="CB371" s="277">
        <v>25.4</v>
      </c>
      <c r="CC371" s="282">
        <v>9.3000000000000007</v>
      </c>
      <c r="CD371" s="277">
        <v>11.8</v>
      </c>
      <c r="CE371" s="282">
        <v>6.3</v>
      </c>
      <c r="CF371" s="277">
        <v>1.28</v>
      </c>
      <c r="CG371" s="282">
        <v>0.2</v>
      </c>
      <c r="CH371" s="277">
        <v>1.32</v>
      </c>
      <c r="CI371" s="282">
        <v>0.2</v>
      </c>
      <c r="CJ371" s="2" t="b">
        <f t="shared" si="261"/>
        <v>0</v>
      </c>
      <c r="CK371" s="286" t="b">
        <f t="shared" si="122"/>
        <v>0</v>
      </c>
      <c r="CL371" s="287" t="s">
        <v>275</v>
      </c>
      <c r="CM371" s="287">
        <v>89.3</v>
      </c>
      <c r="CN371" s="288">
        <v>180</v>
      </c>
      <c r="CO371" s="287" t="s">
        <v>276</v>
      </c>
      <c r="CP371" s="288">
        <v>52</v>
      </c>
      <c r="CQ371" s="288">
        <v>56</v>
      </c>
      <c r="CR371" s="289" t="s">
        <v>277</v>
      </c>
      <c r="CS371" s="300"/>
      <c r="CT371" s="7"/>
      <c r="CU371" s="7"/>
      <c r="CV371" s="7"/>
      <c r="CW371" s="7"/>
      <c r="CX371" s="7"/>
    </row>
    <row r="372" spans="1:102" ht="15.75" customHeight="1">
      <c r="A372" s="143">
        <v>2023</v>
      </c>
      <c r="B372" s="469" t="s">
        <v>432</v>
      </c>
      <c r="C372" s="295">
        <v>3294</v>
      </c>
      <c r="D372" s="282">
        <v>34</v>
      </c>
      <c r="E372" s="277">
        <v>81.5</v>
      </c>
      <c r="F372" s="282">
        <v>2</v>
      </c>
      <c r="G372" s="278"/>
      <c r="H372" s="278"/>
      <c r="I372" s="278"/>
      <c r="J372" s="278"/>
      <c r="K372" s="278"/>
      <c r="L372" s="278"/>
      <c r="M372" s="277">
        <v>285</v>
      </c>
      <c r="N372" s="277"/>
      <c r="O372" s="298"/>
      <c r="P372" s="298"/>
      <c r="Q372" s="277">
        <v>2.4</v>
      </c>
      <c r="R372" s="277"/>
      <c r="S372" s="277">
        <v>193</v>
      </c>
      <c r="T372" s="277"/>
      <c r="U372" s="277">
        <v>30</v>
      </c>
      <c r="V372" s="277"/>
      <c r="W372" s="292">
        <v>3.7</v>
      </c>
      <c r="X372" s="277"/>
      <c r="Y372" s="277">
        <v>27</v>
      </c>
      <c r="Z372" s="277"/>
      <c r="AA372" s="292">
        <v>19</v>
      </c>
      <c r="AB372" s="277"/>
      <c r="AC372" s="277">
        <v>5.4</v>
      </c>
      <c r="AD372" s="277"/>
      <c r="AE372" s="278"/>
      <c r="AF372" s="278"/>
      <c r="AG372" s="277">
        <v>27</v>
      </c>
      <c r="AH372" s="277"/>
      <c r="AI372" s="292"/>
      <c r="AJ372" s="139"/>
      <c r="AK372" s="292">
        <f t="shared" si="354"/>
        <v>0</v>
      </c>
      <c r="AL372" s="277">
        <v>3.9</v>
      </c>
      <c r="AM372" s="277"/>
      <c r="AN372" s="277">
        <v>6.3</v>
      </c>
      <c r="AO372" s="277"/>
      <c r="AP372" s="277">
        <v>59</v>
      </c>
      <c r="AQ372" s="277"/>
      <c r="AR372" s="277">
        <v>7.8</v>
      </c>
      <c r="AS372" s="277"/>
      <c r="AT372" s="277">
        <v>5.5</v>
      </c>
      <c r="AU372" s="277"/>
      <c r="AV372" s="277">
        <v>80</v>
      </c>
      <c r="AW372" s="277"/>
      <c r="AX372" s="277">
        <v>135</v>
      </c>
      <c r="AY372" s="277"/>
      <c r="AZ372" s="277">
        <v>1.9</v>
      </c>
      <c r="BA372" s="277"/>
      <c r="BB372" s="277">
        <v>107</v>
      </c>
      <c r="BC372" s="277"/>
      <c r="BD372" s="284">
        <f t="shared" ref="BD372:BE372" si="378">1.86*(AX372+AT372)+1.15*(AV372/18)+(AG372/6)+14</f>
        <v>284.94111111111113</v>
      </c>
      <c r="BE372" s="284">
        <f t="shared" si="378"/>
        <v>14</v>
      </c>
      <c r="BF372" s="277">
        <v>5.0199999999999996</v>
      </c>
      <c r="BG372" s="277"/>
      <c r="BH372" s="277">
        <v>15.8</v>
      </c>
      <c r="BI372" s="277"/>
      <c r="BJ372" s="277">
        <v>46.9</v>
      </c>
      <c r="BK372" s="277"/>
      <c r="BL372" s="277">
        <v>93.5</v>
      </c>
      <c r="BM372" s="277"/>
      <c r="BN372" s="277">
        <v>31.4</v>
      </c>
      <c r="BO372" s="277"/>
      <c r="BP372" s="277">
        <v>33.6</v>
      </c>
      <c r="BQ372" s="277"/>
      <c r="BR372" s="277">
        <v>252</v>
      </c>
      <c r="BS372" s="277"/>
      <c r="BT372" s="277">
        <v>12</v>
      </c>
      <c r="BU372" s="277"/>
      <c r="BV372" s="278"/>
      <c r="BW372" s="278"/>
      <c r="BX372" s="277">
        <v>9.26</v>
      </c>
      <c r="BY372" s="277"/>
      <c r="BZ372" s="277">
        <v>72.400000000000006</v>
      </c>
      <c r="CA372" s="277"/>
      <c r="CB372" s="277">
        <v>18.2</v>
      </c>
      <c r="CC372" s="277"/>
      <c r="CD372" s="277">
        <v>7.09</v>
      </c>
      <c r="CE372" s="277"/>
      <c r="CF372" s="277">
        <v>1.46</v>
      </c>
      <c r="CG372" s="277"/>
      <c r="CH372" s="277">
        <v>0.872</v>
      </c>
      <c r="CI372" s="277"/>
      <c r="CJ372" s="2" t="b">
        <f t="shared" si="261"/>
        <v>0</v>
      </c>
      <c r="CK372" s="286" t="b">
        <f t="shared" si="122"/>
        <v>0</v>
      </c>
      <c r="CL372" s="287" t="s">
        <v>278</v>
      </c>
      <c r="CM372" s="287">
        <v>79.7</v>
      </c>
      <c r="CN372" s="288">
        <v>182</v>
      </c>
      <c r="CO372" s="287" t="s">
        <v>279</v>
      </c>
      <c r="CP372" s="288">
        <v>72</v>
      </c>
      <c r="CQ372" s="288">
        <v>65</v>
      </c>
      <c r="CR372" s="298" t="s">
        <v>280</v>
      </c>
      <c r="CS372" s="300"/>
      <c r="CT372" s="7"/>
      <c r="CU372" s="7"/>
      <c r="CV372" s="7"/>
      <c r="CW372" s="7"/>
      <c r="CX372" s="7"/>
    </row>
    <row r="373" spans="1:102" ht="15.75" customHeight="1">
      <c r="A373" s="143">
        <v>2023</v>
      </c>
      <c r="B373" s="469" t="s">
        <v>432</v>
      </c>
      <c r="C373" s="295">
        <v>3295</v>
      </c>
      <c r="D373" s="282">
        <v>34</v>
      </c>
      <c r="E373" s="277">
        <v>69.5</v>
      </c>
      <c r="F373" s="282">
        <v>2</v>
      </c>
      <c r="G373" s="278"/>
      <c r="H373" s="278"/>
      <c r="I373" s="278"/>
      <c r="J373" s="278"/>
      <c r="K373" s="278"/>
      <c r="L373" s="278"/>
      <c r="M373" s="277">
        <v>572</v>
      </c>
      <c r="N373" s="277"/>
      <c r="O373" s="298"/>
      <c r="P373" s="298"/>
      <c r="Q373" s="277">
        <v>4.5</v>
      </c>
      <c r="R373" s="277"/>
      <c r="S373" s="277">
        <v>209</v>
      </c>
      <c r="T373" s="277"/>
      <c r="U373" s="277">
        <v>44</v>
      </c>
      <c r="V373" s="277"/>
      <c r="W373" s="292">
        <v>3.4</v>
      </c>
      <c r="X373" s="277"/>
      <c r="Y373" s="277">
        <v>34</v>
      </c>
      <c r="Z373" s="277"/>
      <c r="AA373" s="292">
        <v>38</v>
      </c>
      <c r="AB373" s="277"/>
      <c r="AC373" s="277">
        <v>4.7</v>
      </c>
      <c r="AD373" s="277"/>
      <c r="AE373" s="278"/>
      <c r="AF373" s="278"/>
      <c r="AG373" s="277">
        <v>23</v>
      </c>
      <c r="AH373" s="277"/>
      <c r="AI373" s="294">
        <v>0.9</v>
      </c>
      <c r="AJ373" s="283">
        <v>1.2</v>
      </c>
      <c r="AK373" s="207">
        <f t="shared" si="354"/>
        <v>0.29999999999999993</v>
      </c>
      <c r="AL373" s="277">
        <v>2.9</v>
      </c>
      <c r="AM373" s="277"/>
      <c r="AN373" s="277">
        <v>6</v>
      </c>
      <c r="AO373" s="277"/>
      <c r="AP373" s="277">
        <v>52</v>
      </c>
      <c r="AQ373" s="277"/>
      <c r="AR373" s="277">
        <v>7.3</v>
      </c>
      <c r="AS373" s="277"/>
      <c r="AT373" s="277">
        <v>4.5999999999999996</v>
      </c>
      <c r="AU373" s="277"/>
      <c r="AV373" s="277">
        <v>80</v>
      </c>
      <c r="AW373" s="277"/>
      <c r="AX373" s="277">
        <v>134</v>
      </c>
      <c r="AY373" s="277"/>
      <c r="AZ373" s="277">
        <v>1.8</v>
      </c>
      <c r="BA373" s="277"/>
      <c r="BB373" s="277">
        <v>106</v>
      </c>
      <c r="BC373" s="277"/>
      <c r="BD373" s="284">
        <f t="shared" ref="BD373:BE373" si="379">1.86*(AX373+AT373)+1.15*(AV373/18)+(AG373/6)+14</f>
        <v>280.74044444444439</v>
      </c>
      <c r="BE373" s="284">
        <f t="shared" si="379"/>
        <v>14</v>
      </c>
      <c r="BF373" s="277">
        <v>4.7699999999999996</v>
      </c>
      <c r="BG373" s="282">
        <v>4.12</v>
      </c>
      <c r="BH373" s="277">
        <v>14.2</v>
      </c>
      <c r="BI373" s="282">
        <v>12.5</v>
      </c>
      <c r="BJ373" s="277">
        <v>44.9</v>
      </c>
      <c r="BK373" s="282">
        <v>38.9</v>
      </c>
      <c r="BL373" s="277">
        <v>94.1</v>
      </c>
      <c r="BM373" s="282">
        <v>94.3</v>
      </c>
      <c r="BN373" s="277">
        <v>29.7</v>
      </c>
      <c r="BO373" s="282">
        <v>30.4</v>
      </c>
      <c r="BP373" s="277">
        <v>31.6</v>
      </c>
      <c r="BQ373" s="282">
        <v>32.200000000000003</v>
      </c>
      <c r="BR373" s="277">
        <v>244</v>
      </c>
      <c r="BS373" s="282">
        <v>239</v>
      </c>
      <c r="BT373" s="277">
        <v>11.5</v>
      </c>
      <c r="BU373" s="282">
        <v>12.1</v>
      </c>
      <c r="BV373" s="278"/>
      <c r="BW373" s="278"/>
      <c r="BX373" s="277">
        <v>8.3000000000000007</v>
      </c>
      <c r="BY373" s="282">
        <v>13.07</v>
      </c>
      <c r="BZ373" s="277">
        <v>78.8</v>
      </c>
      <c r="CA373" s="282">
        <v>84.4</v>
      </c>
      <c r="CB373" s="277">
        <v>14.2</v>
      </c>
      <c r="CC373" s="282">
        <v>9.6999999999999993</v>
      </c>
      <c r="CD373" s="277">
        <v>5.88</v>
      </c>
      <c r="CE373" s="282">
        <v>5.4</v>
      </c>
      <c r="CF373" s="277">
        <v>0.30399999999999999</v>
      </c>
      <c r="CG373" s="282">
        <v>0.4</v>
      </c>
      <c r="CH373" s="277">
        <v>0.81399999999999995</v>
      </c>
      <c r="CI373" s="282">
        <v>0.1</v>
      </c>
      <c r="CJ373" s="2" t="b">
        <f t="shared" si="261"/>
        <v>1</v>
      </c>
      <c r="CK373" s="286" t="b">
        <f t="shared" si="122"/>
        <v>0</v>
      </c>
      <c r="CL373" s="287" t="s">
        <v>281</v>
      </c>
      <c r="CM373" s="287">
        <v>70</v>
      </c>
      <c r="CN373" s="288">
        <v>167</v>
      </c>
      <c r="CO373" s="287" t="s">
        <v>282</v>
      </c>
      <c r="CP373" s="288">
        <v>48</v>
      </c>
      <c r="CQ373" s="288">
        <v>42</v>
      </c>
      <c r="CR373" s="298" t="s">
        <v>283</v>
      </c>
      <c r="CS373" s="300"/>
      <c r="CT373" s="7"/>
      <c r="CU373" s="7"/>
      <c r="CV373" s="7"/>
      <c r="CW373" s="7"/>
      <c r="CX373" s="7"/>
    </row>
    <row r="374" spans="1:102" ht="15.75" customHeight="1">
      <c r="A374" s="143">
        <v>2023</v>
      </c>
      <c r="B374" s="469" t="s">
        <v>432</v>
      </c>
      <c r="C374" s="277">
        <v>3296</v>
      </c>
      <c r="D374" s="282">
        <v>32</v>
      </c>
      <c r="E374" s="277">
        <v>69.2</v>
      </c>
      <c r="F374" s="282">
        <v>1</v>
      </c>
      <c r="G374" s="278"/>
      <c r="H374" s="278"/>
      <c r="I374" s="278"/>
      <c r="J374" s="278"/>
      <c r="K374" s="278"/>
      <c r="L374" s="278"/>
      <c r="M374" s="277">
        <v>389</v>
      </c>
      <c r="N374" s="277">
        <v>4570</v>
      </c>
      <c r="O374" s="298"/>
      <c r="P374" s="298"/>
      <c r="Q374" s="277">
        <v>3</v>
      </c>
      <c r="R374" s="277">
        <v>3.7</v>
      </c>
      <c r="S374" s="277">
        <v>225</v>
      </c>
      <c r="T374" s="277">
        <v>485</v>
      </c>
      <c r="U374" s="277">
        <v>34</v>
      </c>
      <c r="V374" s="277">
        <v>213</v>
      </c>
      <c r="W374" s="292">
        <v>5.5</v>
      </c>
      <c r="X374" s="277">
        <v>4.3</v>
      </c>
      <c r="Y374" s="277">
        <v>28</v>
      </c>
      <c r="Z374" s="277">
        <v>109</v>
      </c>
      <c r="AA374" s="277">
        <v>25</v>
      </c>
      <c r="AB374" s="277">
        <v>39</v>
      </c>
      <c r="AC374" s="277">
        <v>5.9</v>
      </c>
      <c r="AD374" s="277">
        <v>6.3</v>
      </c>
      <c r="AE374" s="278"/>
      <c r="AF374" s="278"/>
      <c r="AG374" s="277">
        <v>39</v>
      </c>
      <c r="AH374" s="277">
        <v>37</v>
      </c>
      <c r="AI374" s="282">
        <v>0.8</v>
      </c>
      <c r="AJ374" s="139"/>
      <c r="AK374" s="277">
        <f t="shared" si="354"/>
        <v>-0.8</v>
      </c>
      <c r="AL374" s="277">
        <v>4.2</v>
      </c>
      <c r="AM374" s="277">
        <v>3.8</v>
      </c>
      <c r="AN374" s="277">
        <v>8.4</v>
      </c>
      <c r="AO374" s="277">
        <v>6.9</v>
      </c>
      <c r="AP374" s="277">
        <v>47</v>
      </c>
      <c r="AQ374" s="277">
        <v>27</v>
      </c>
      <c r="AR374" s="277">
        <v>9.1</v>
      </c>
      <c r="AS374" s="277">
        <v>9.4</v>
      </c>
      <c r="AT374" s="277">
        <v>5</v>
      </c>
      <c r="AU374" s="277">
        <v>3.9</v>
      </c>
      <c r="AV374" s="277">
        <v>86</v>
      </c>
      <c r="AW374" s="277">
        <v>130</v>
      </c>
      <c r="AX374" s="277">
        <v>148</v>
      </c>
      <c r="AY374" s="277">
        <v>139</v>
      </c>
      <c r="AZ374" s="277">
        <v>2.2999999999999998</v>
      </c>
      <c r="BA374" s="277">
        <v>2.1</v>
      </c>
      <c r="BB374" s="277">
        <v>110</v>
      </c>
      <c r="BC374" s="277">
        <v>105</v>
      </c>
      <c r="BD374" s="284">
        <f t="shared" ref="BD374:BE374" si="380">1.86*(AX374+AT374)+1.15*(AV374/18)+(AG374/6)+14</f>
        <v>310.57444444444451</v>
      </c>
      <c r="BE374" s="284">
        <f t="shared" si="380"/>
        <v>294.26622222222227</v>
      </c>
      <c r="BF374" s="277">
        <v>5.71</v>
      </c>
      <c r="BG374" s="277"/>
      <c r="BH374" s="277">
        <v>15.7</v>
      </c>
      <c r="BI374" s="277"/>
      <c r="BJ374" s="277">
        <v>48.5</v>
      </c>
      <c r="BK374" s="277"/>
      <c r="BL374" s="277">
        <v>84.9</v>
      </c>
      <c r="BM374" s="277"/>
      <c r="BN374" s="277">
        <v>27.5</v>
      </c>
      <c r="BO374" s="277"/>
      <c r="BP374" s="277">
        <v>32.4</v>
      </c>
      <c r="BQ374" s="277"/>
      <c r="BR374" s="277">
        <v>218</v>
      </c>
      <c r="BS374" s="277"/>
      <c r="BT374" s="277">
        <v>11.3</v>
      </c>
      <c r="BU374" s="277"/>
      <c r="BV374" s="278"/>
      <c r="BW374" s="278"/>
      <c r="BX374" s="277">
        <v>3.76</v>
      </c>
      <c r="BY374" s="277"/>
      <c r="BZ374" s="277">
        <v>70.900000000000006</v>
      </c>
      <c r="CA374" s="277"/>
      <c r="CB374" s="277">
        <v>20.8</v>
      </c>
      <c r="CC374" s="277"/>
      <c r="CD374" s="277">
        <v>5.61</v>
      </c>
      <c r="CE374" s="277"/>
      <c r="CF374" s="277">
        <v>2.02</v>
      </c>
      <c r="CG374" s="277"/>
      <c r="CH374" s="277">
        <v>0.67200000000000004</v>
      </c>
      <c r="CI374" s="277"/>
      <c r="CJ374" s="2" t="b">
        <f t="shared" si="261"/>
        <v>0</v>
      </c>
      <c r="CK374" s="286" t="b">
        <f t="shared" si="122"/>
        <v>1</v>
      </c>
      <c r="CL374" s="287" t="s">
        <v>284</v>
      </c>
      <c r="CM374" s="287">
        <v>71.3</v>
      </c>
      <c r="CN374" s="288">
        <v>175.5</v>
      </c>
      <c r="CO374" s="287" t="s">
        <v>285</v>
      </c>
      <c r="CP374" s="288">
        <v>59</v>
      </c>
      <c r="CQ374" s="288">
        <v>58</v>
      </c>
      <c r="CR374" s="298" t="s">
        <v>286</v>
      </c>
      <c r="CS374" s="300"/>
      <c r="CT374" s="7"/>
      <c r="CU374" s="7"/>
      <c r="CV374" s="7"/>
      <c r="CW374" s="7"/>
      <c r="CX374" s="7"/>
    </row>
    <row r="375" spans="1:102" ht="15.75" customHeight="1">
      <c r="A375" s="143">
        <v>2023</v>
      </c>
      <c r="B375" s="469" t="s">
        <v>432</v>
      </c>
      <c r="C375" s="295">
        <v>3297</v>
      </c>
      <c r="D375" s="282">
        <v>35</v>
      </c>
      <c r="E375" s="277">
        <v>75.400000000000006</v>
      </c>
      <c r="F375" s="282">
        <v>2</v>
      </c>
      <c r="G375" s="278"/>
      <c r="H375" s="278"/>
      <c r="I375" s="278"/>
      <c r="J375" s="278"/>
      <c r="K375" s="278"/>
      <c r="L375" s="278"/>
      <c r="M375" s="277">
        <v>340</v>
      </c>
      <c r="N375" s="277"/>
      <c r="O375" s="298"/>
      <c r="P375" s="298"/>
      <c r="Q375" s="277">
        <v>1.9</v>
      </c>
      <c r="R375" s="277"/>
      <c r="S375" s="277">
        <v>181</v>
      </c>
      <c r="T375" s="277"/>
      <c r="U375" s="277">
        <v>39</v>
      </c>
      <c r="V375" s="277"/>
      <c r="W375" s="277">
        <v>5.0999999999999996</v>
      </c>
      <c r="X375" s="277"/>
      <c r="Y375" s="277">
        <v>25</v>
      </c>
      <c r="Z375" s="277"/>
      <c r="AA375" s="277">
        <v>13</v>
      </c>
      <c r="AB375" s="277"/>
      <c r="AC375" s="277">
        <v>5</v>
      </c>
      <c r="AD375" s="277"/>
      <c r="AE375" s="278"/>
      <c r="AF375" s="278"/>
      <c r="AG375" s="277">
        <v>4.0999999999999996</v>
      </c>
      <c r="AH375" s="277"/>
      <c r="AI375" s="294">
        <v>1</v>
      </c>
      <c r="AJ375" s="139"/>
      <c r="AK375" s="292">
        <f t="shared" si="354"/>
        <v>-1</v>
      </c>
      <c r="AL375" s="277">
        <v>4.7</v>
      </c>
      <c r="AM375" s="277"/>
      <c r="AN375" s="277">
        <v>8.3000000000000007</v>
      </c>
      <c r="AO375" s="277"/>
      <c r="AP375" s="277">
        <v>20</v>
      </c>
      <c r="AQ375" s="277"/>
      <c r="AR375" s="277">
        <v>9.1</v>
      </c>
      <c r="AS375" s="277"/>
      <c r="AT375" s="277">
        <v>5.6</v>
      </c>
      <c r="AU375" s="277"/>
      <c r="AV375" s="277">
        <v>125</v>
      </c>
      <c r="AW375" s="277"/>
      <c r="AX375" s="277">
        <v>146</v>
      </c>
      <c r="AY375" s="277"/>
      <c r="AZ375" s="277">
        <v>2.4</v>
      </c>
      <c r="BA375" s="277"/>
      <c r="BB375" s="277">
        <v>111</v>
      </c>
      <c r="BC375" s="277"/>
      <c r="BD375" s="284">
        <f t="shared" ref="BD375:BE375" si="381">1.86*(AX375+AT375)+1.15*(AV375/18)+(AG375/6)+14</f>
        <v>304.64544444444442</v>
      </c>
      <c r="BE375" s="284">
        <f t="shared" si="381"/>
        <v>14</v>
      </c>
      <c r="BF375" s="277">
        <v>5.14</v>
      </c>
      <c r="BG375" s="277"/>
      <c r="BH375" s="277">
        <v>14.3</v>
      </c>
      <c r="BI375" s="277"/>
      <c r="BJ375" s="277">
        <v>44.6</v>
      </c>
      <c r="BK375" s="277"/>
      <c r="BL375" s="277">
        <v>86.8</v>
      </c>
      <c r="BM375" s="277"/>
      <c r="BN375" s="277">
        <v>27.8</v>
      </c>
      <c r="BO375" s="277"/>
      <c r="BP375" s="277">
        <v>32</v>
      </c>
      <c r="BQ375" s="277"/>
      <c r="BR375" s="277">
        <v>267</v>
      </c>
      <c r="BS375" s="277"/>
      <c r="BT375" s="277">
        <v>12.1</v>
      </c>
      <c r="BU375" s="277"/>
      <c r="BV375" s="278"/>
      <c r="BW375" s="278"/>
      <c r="BX375" s="277">
        <v>6.58</v>
      </c>
      <c r="BY375" s="277"/>
      <c r="BZ375" s="277">
        <v>58.3</v>
      </c>
      <c r="CA375" s="277"/>
      <c r="CB375" s="277">
        <v>33.1</v>
      </c>
      <c r="CC375" s="277"/>
      <c r="CD375" s="277">
        <v>7.17</v>
      </c>
      <c r="CE375" s="277"/>
      <c r="CF375" s="277">
        <v>0.46899999999999997</v>
      </c>
      <c r="CG375" s="277"/>
      <c r="CH375" s="277">
        <v>0.99</v>
      </c>
      <c r="CI375" s="277"/>
      <c r="CJ375" s="2" t="b">
        <f t="shared" si="261"/>
        <v>0</v>
      </c>
      <c r="CK375" s="286" t="b">
        <f t="shared" ref="CK375:CK468" si="382">OR(N375&gt;=1000,M375&gt;=1000)</f>
        <v>0</v>
      </c>
      <c r="CL375" s="287" t="s">
        <v>287</v>
      </c>
      <c r="CM375" s="287">
        <v>75.150000000000006</v>
      </c>
      <c r="CN375" s="288">
        <v>171.5</v>
      </c>
      <c r="CO375" s="287" t="s">
        <v>288</v>
      </c>
      <c r="CP375" s="288">
        <v>62</v>
      </c>
      <c r="CQ375" s="288">
        <v>50</v>
      </c>
      <c r="CR375" s="298" t="s">
        <v>289</v>
      </c>
      <c r="CS375" s="300"/>
      <c r="CT375" s="7"/>
      <c r="CU375" s="7"/>
      <c r="CV375" s="7"/>
      <c r="CW375" s="7"/>
      <c r="CX375" s="7"/>
    </row>
    <row r="376" spans="1:102" ht="15.75" customHeight="1">
      <c r="A376" s="143">
        <v>2023</v>
      </c>
      <c r="B376" s="469" t="s">
        <v>432</v>
      </c>
      <c r="C376" s="295">
        <v>3299</v>
      </c>
      <c r="D376" s="282">
        <v>33</v>
      </c>
      <c r="E376" s="277">
        <v>72.400000000000006</v>
      </c>
      <c r="F376" s="282">
        <v>2</v>
      </c>
      <c r="G376" s="278"/>
      <c r="H376" s="278"/>
      <c r="I376" s="278"/>
      <c r="J376" s="278"/>
      <c r="K376" s="278"/>
      <c r="L376" s="278"/>
      <c r="M376" s="277">
        <v>246</v>
      </c>
      <c r="N376" s="277"/>
      <c r="O376" s="298"/>
      <c r="P376" s="298"/>
      <c r="Q376" s="277">
        <v>2</v>
      </c>
      <c r="R376" s="277"/>
      <c r="S376" s="277">
        <v>155</v>
      </c>
      <c r="T376" s="277"/>
      <c r="U376" s="277">
        <v>28</v>
      </c>
      <c r="V376" s="277"/>
      <c r="W376" s="277">
        <v>4.5</v>
      </c>
      <c r="X376" s="277"/>
      <c r="Y376" s="277">
        <v>26</v>
      </c>
      <c r="Z376" s="277"/>
      <c r="AA376" s="277">
        <v>17</v>
      </c>
      <c r="AB376" s="277"/>
      <c r="AC376" s="277">
        <v>3.2</v>
      </c>
      <c r="AD376" s="277"/>
      <c r="AE376" s="278"/>
      <c r="AF376" s="278"/>
      <c r="AG376" s="277">
        <v>25</v>
      </c>
      <c r="AH376" s="277"/>
      <c r="AI376" s="282">
        <v>0.7</v>
      </c>
      <c r="AJ376" s="139"/>
      <c r="AK376" s="277">
        <f t="shared" si="354"/>
        <v>-0.7</v>
      </c>
      <c r="AL376" s="277">
        <v>4.3</v>
      </c>
      <c r="AM376" s="277"/>
      <c r="AN376" s="277">
        <v>7.2</v>
      </c>
      <c r="AO376" s="277"/>
      <c r="AP376" s="277">
        <v>41</v>
      </c>
      <c r="AQ376" s="277"/>
      <c r="AR376" s="277">
        <v>8.1</v>
      </c>
      <c r="AS376" s="277"/>
      <c r="AT376" s="277">
        <v>4.9000000000000004</v>
      </c>
      <c r="AU376" s="277"/>
      <c r="AV376" s="277">
        <v>101</v>
      </c>
      <c r="AW376" s="277"/>
      <c r="AX376" s="277">
        <v>138</v>
      </c>
      <c r="AY376" s="277"/>
      <c r="AZ376" s="277">
        <v>1.9</v>
      </c>
      <c r="BA376" s="277"/>
      <c r="BB376" s="277">
        <v>106</v>
      </c>
      <c r="BC376" s="277"/>
      <c r="BD376" s="284">
        <f t="shared" ref="BD376:BE376" si="383">1.86*(AX376+AT376)+1.15*(AV376/18)+(AG376/6)+14</f>
        <v>290.41344444444451</v>
      </c>
      <c r="BE376" s="284">
        <f t="shared" si="383"/>
        <v>14</v>
      </c>
      <c r="BF376" s="277">
        <v>4.99</v>
      </c>
      <c r="BG376" s="277"/>
      <c r="BH376" s="277">
        <v>14</v>
      </c>
      <c r="BI376" s="277"/>
      <c r="BJ376" s="277">
        <v>43.1</v>
      </c>
      <c r="BK376" s="277"/>
      <c r="BL376" s="277">
        <v>86.3</v>
      </c>
      <c r="BM376" s="277"/>
      <c r="BN376" s="277">
        <v>28.1</v>
      </c>
      <c r="BO376" s="277"/>
      <c r="BP376" s="277">
        <v>32.5</v>
      </c>
      <c r="BQ376" s="277"/>
      <c r="BR376" s="277">
        <v>201</v>
      </c>
      <c r="BS376" s="277"/>
      <c r="BT376" s="277">
        <v>12.9</v>
      </c>
      <c r="BU376" s="277"/>
      <c r="BV376" s="278"/>
      <c r="BW376" s="278"/>
      <c r="BX376" s="277">
        <v>5.99</v>
      </c>
      <c r="BY376" s="277"/>
      <c r="BZ376" s="277">
        <v>68.099999999999994</v>
      </c>
      <c r="CA376" s="277"/>
      <c r="CB376" s="277">
        <v>23.4</v>
      </c>
      <c r="CC376" s="277"/>
      <c r="CD376" s="277">
        <v>5.39</v>
      </c>
      <c r="CE376" s="277"/>
      <c r="CF376" s="277">
        <v>1.37</v>
      </c>
      <c r="CG376" s="277"/>
      <c r="CH376" s="277">
        <v>1.7</v>
      </c>
      <c r="CI376" s="277"/>
      <c r="CJ376" s="2" t="b">
        <f t="shared" si="261"/>
        <v>0</v>
      </c>
      <c r="CK376" s="286" t="b">
        <f t="shared" si="382"/>
        <v>0</v>
      </c>
      <c r="CL376" s="287" t="s">
        <v>290</v>
      </c>
      <c r="CM376" s="287">
        <v>76.349999999999994</v>
      </c>
      <c r="CN376" s="288">
        <v>170</v>
      </c>
      <c r="CO376" s="287" t="s">
        <v>222</v>
      </c>
      <c r="CP376" s="288">
        <v>58</v>
      </c>
      <c r="CQ376" s="288">
        <v>58</v>
      </c>
      <c r="CR376" s="298" t="s">
        <v>291</v>
      </c>
      <c r="CS376" s="300"/>
      <c r="CT376" s="7"/>
      <c r="CU376" s="7"/>
      <c r="CV376" s="7"/>
      <c r="CW376" s="7"/>
      <c r="CX376" s="7"/>
    </row>
    <row r="377" spans="1:102" ht="15.75" customHeight="1">
      <c r="A377" s="143">
        <v>2023</v>
      </c>
      <c r="B377" s="469" t="s">
        <v>432</v>
      </c>
      <c r="C377" s="295">
        <v>3300</v>
      </c>
      <c r="D377" s="282">
        <v>32</v>
      </c>
      <c r="E377" s="277">
        <v>79</v>
      </c>
      <c r="F377" s="282">
        <v>2</v>
      </c>
      <c r="G377" s="278"/>
      <c r="H377" s="278"/>
      <c r="I377" s="278"/>
      <c r="J377" s="278"/>
      <c r="K377" s="278"/>
      <c r="L377" s="278"/>
      <c r="M377" s="277">
        <v>327</v>
      </c>
      <c r="N377" s="277"/>
      <c r="O377" s="298"/>
      <c r="P377" s="298"/>
      <c r="Q377" s="277">
        <v>2.4</v>
      </c>
      <c r="R377" s="277"/>
      <c r="S377" s="277">
        <v>224</v>
      </c>
      <c r="T377" s="277"/>
      <c r="U377" s="277">
        <v>32</v>
      </c>
      <c r="V377" s="277"/>
      <c r="W377" s="277">
        <v>5.0999999999999996</v>
      </c>
      <c r="X377" s="277"/>
      <c r="Y377" s="277">
        <v>28</v>
      </c>
      <c r="Z377" s="277"/>
      <c r="AA377" s="277">
        <v>27</v>
      </c>
      <c r="AB377" s="277"/>
      <c r="AC377" s="277">
        <v>4.7</v>
      </c>
      <c r="AD377" s="277"/>
      <c r="AE377" s="278"/>
      <c r="AF377" s="278"/>
      <c r="AG377" s="277">
        <v>42</v>
      </c>
      <c r="AH377" s="277"/>
      <c r="AI377" s="282">
        <v>1</v>
      </c>
      <c r="AJ377" s="139"/>
      <c r="AK377" s="277">
        <f t="shared" si="354"/>
        <v>-1</v>
      </c>
      <c r="AL377" s="277">
        <v>4.4000000000000004</v>
      </c>
      <c r="AM377" s="277"/>
      <c r="AN377" s="277">
        <v>8</v>
      </c>
      <c r="AO377" s="277"/>
      <c r="AP377" s="277">
        <v>22</v>
      </c>
      <c r="AQ377" s="277"/>
      <c r="AR377" s="277">
        <v>8.3000000000000007</v>
      </c>
      <c r="AS377" s="277"/>
      <c r="AT377" s="277">
        <v>5</v>
      </c>
      <c r="AU377" s="277"/>
      <c r="AV377" s="277">
        <v>119</v>
      </c>
      <c r="AW377" s="277"/>
      <c r="AX377" s="277">
        <v>138</v>
      </c>
      <c r="AY377" s="277"/>
      <c r="AZ377" s="277">
        <v>2</v>
      </c>
      <c r="BA377" s="277"/>
      <c r="BB377" s="277">
        <v>101</v>
      </c>
      <c r="BC377" s="277"/>
      <c r="BD377" s="284">
        <f t="shared" ref="BD377:BE377" si="384">1.86*(AX377+AT377)+1.15*(AV377/18)+(AG377/6)+14</f>
        <v>294.58277777777778</v>
      </c>
      <c r="BE377" s="284">
        <f t="shared" si="384"/>
        <v>14</v>
      </c>
      <c r="BF377" s="277">
        <v>4.75</v>
      </c>
      <c r="BG377" s="277"/>
      <c r="BH377" s="277">
        <v>13.5</v>
      </c>
      <c r="BI377" s="277"/>
      <c r="BJ377" s="277">
        <v>42</v>
      </c>
      <c r="BK377" s="277"/>
      <c r="BL377" s="277">
        <v>88.4</v>
      </c>
      <c r="BM377" s="277"/>
      <c r="BN377" s="277">
        <v>28.5</v>
      </c>
      <c r="BO377" s="277"/>
      <c r="BP377" s="277">
        <v>32.200000000000003</v>
      </c>
      <c r="BQ377" s="277"/>
      <c r="BR377" s="277">
        <v>245</v>
      </c>
      <c r="BS377" s="277"/>
      <c r="BT377" s="277">
        <v>12.4</v>
      </c>
      <c r="BU377" s="277"/>
      <c r="BV377" s="278"/>
      <c r="BW377" s="278"/>
      <c r="BX377" s="277">
        <v>6.45</v>
      </c>
      <c r="BY377" s="277"/>
      <c r="BZ377" s="277">
        <v>68.2</v>
      </c>
      <c r="CA377" s="277"/>
      <c r="CB377" s="277">
        <v>21.6</v>
      </c>
      <c r="CC377" s="277"/>
      <c r="CD377" s="277">
        <v>6.22</v>
      </c>
      <c r="CE377" s="277"/>
      <c r="CF377" s="277">
        <v>2.62</v>
      </c>
      <c r="CG377" s="277"/>
      <c r="CH377" s="277">
        <v>1.35</v>
      </c>
      <c r="CI377" s="277"/>
      <c r="CJ377" s="2" t="b">
        <f t="shared" si="261"/>
        <v>0</v>
      </c>
      <c r="CK377" s="286" t="b">
        <f t="shared" si="382"/>
        <v>0</v>
      </c>
      <c r="CL377" s="287" t="s">
        <v>292</v>
      </c>
      <c r="CM377" s="287">
        <v>73.599999999999994</v>
      </c>
      <c r="CN377" s="288">
        <v>177.5</v>
      </c>
      <c r="CO377" s="287" t="s">
        <v>293</v>
      </c>
      <c r="CP377" s="288">
        <v>60</v>
      </c>
      <c r="CQ377" s="288">
        <v>54</v>
      </c>
      <c r="CR377" s="298" t="s">
        <v>294</v>
      </c>
      <c r="CS377" s="300"/>
      <c r="CT377" s="7"/>
      <c r="CU377" s="7"/>
      <c r="CV377" s="7"/>
      <c r="CW377" s="7"/>
      <c r="CX377" s="7"/>
    </row>
    <row r="378" spans="1:102" ht="15.75" customHeight="1">
      <c r="A378" s="143">
        <v>2023</v>
      </c>
      <c r="B378" s="469" t="s">
        <v>432</v>
      </c>
      <c r="C378" s="277">
        <v>3305</v>
      </c>
      <c r="D378" s="282">
        <v>33</v>
      </c>
      <c r="E378" s="277">
        <v>83.4</v>
      </c>
      <c r="F378" s="282">
        <v>2</v>
      </c>
      <c r="G378" s="278"/>
      <c r="H378" s="278"/>
      <c r="I378" s="278"/>
      <c r="J378" s="278"/>
      <c r="K378" s="278"/>
      <c r="L378" s="278"/>
      <c r="M378" s="277">
        <v>391</v>
      </c>
      <c r="N378" s="277">
        <v>1701</v>
      </c>
      <c r="O378" s="298"/>
      <c r="P378" s="298"/>
      <c r="Q378" s="277">
        <v>2.8</v>
      </c>
      <c r="R378" s="277">
        <v>2.5</v>
      </c>
      <c r="S378" s="277">
        <v>184</v>
      </c>
      <c r="T378" s="277">
        <v>309</v>
      </c>
      <c r="U378" s="277">
        <v>36</v>
      </c>
      <c r="V378" s="277">
        <v>69</v>
      </c>
      <c r="W378" s="277">
        <v>4.9000000000000004</v>
      </c>
      <c r="X378" s="277">
        <v>3.9</v>
      </c>
      <c r="Y378" s="277">
        <v>27</v>
      </c>
      <c r="Z378" s="277">
        <v>49</v>
      </c>
      <c r="AA378" s="277">
        <v>28</v>
      </c>
      <c r="AB378" s="277">
        <v>22</v>
      </c>
      <c r="AC378" s="277">
        <v>3.5</v>
      </c>
      <c r="AD378" s="277">
        <v>4.4000000000000004</v>
      </c>
      <c r="AE378" s="278"/>
      <c r="AF378" s="278"/>
      <c r="AG378" s="277">
        <v>33</v>
      </c>
      <c r="AH378" s="277">
        <v>53</v>
      </c>
      <c r="AI378" s="282">
        <v>0.8</v>
      </c>
      <c r="AJ378" s="283">
        <v>0.65</v>
      </c>
      <c r="AK378" s="277">
        <f t="shared" si="354"/>
        <v>-0.15000000000000002</v>
      </c>
      <c r="AL378" s="277">
        <v>3.7</v>
      </c>
      <c r="AM378" s="277">
        <v>3.4</v>
      </c>
      <c r="AN378" s="277">
        <v>8.1999999999999993</v>
      </c>
      <c r="AO378" s="277">
        <v>6.3</v>
      </c>
      <c r="AP378" s="277">
        <v>74</v>
      </c>
      <c r="AQ378" s="277">
        <v>38</v>
      </c>
      <c r="AR378" s="277">
        <v>8.4</v>
      </c>
      <c r="AS378" s="277">
        <v>8.3000000000000007</v>
      </c>
      <c r="AT378" s="277">
        <v>4.8</v>
      </c>
      <c r="AU378" s="277">
        <v>4.2</v>
      </c>
      <c r="AV378" s="277">
        <v>95</v>
      </c>
      <c r="AW378" s="277">
        <v>105</v>
      </c>
      <c r="AX378" s="277">
        <v>137</v>
      </c>
      <c r="AY378" s="277">
        <v>136</v>
      </c>
      <c r="AZ378" s="277">
        <v>2.2000000000000002</v>
      </c>
      <c r="BA378" s="277">
        <v>2.1</v>
      </c>
      <c r="BB378" s="277">
        <v>103</v>
      </c>
      <c r="BC378" s="277">
        <v>105</v>
      </c>
      <c r="BD378" s="284">
        <f t="shared" ref="BD378:BE378" si="385">1.86*(AX378+AT378)+1.15*(AV378/18)+(AG378/6)+14</f>
        <v>289.3174444444445</v>
      </c>
      <c r="BE378" s="284">
        <f t="shared" si="385"/>
        <v>290.31366666666662</v>
      </c>
      <c r="BF378" s="277">
        <v>5.07</v>
      </c>
      <c r="BG378" s="282">
        <v>4.0599999999999996</v>
      </c>
      <c r="BH378" s="277">
        <v>15</v>
      </c>
      <c r="BI378" s="282">
        <v>12.3</v>
      </c>
      <c r="BJ378" s="277">
        <v>46</v>
      </c>
      <c r="BK378" s="282">
        <v>37.200000000000003</v>
      </c>
      <c r="BL378" s="277">
        <v>90.8</v>
      </c>
      <c r="BM378" s="282">
        <v>91.8</v>
      </c>
      <c r="BN378" s="277">
        <v>29.6</v>
      </c>
      <c r="BO378" s="282">
        <v>30.4</v>
      </c>
      <c r="BP378" s="277">
        <v>32.6</v>
      </c>
      <c r="BQ378" s="282">
        <v>33.1</v>
      </c>
      <c r="BR378" s="277">
        <v>257</v>
      </c>
      <c r="BS378" s="282">
        <v>265</v>
      </c>
      <c r="BT378" s="277">
        <v>11.3</v>
      </c>
      <c r="BU378" s="282">
        <v>12.2</v>
      </c>
      <c r="BV378" s="278"/>
      <c r="BW378" s="278"/>
      <c r="BX378" s="277">
        <v>7.36</v>
      </c>
      <c r="BY378" s="282">
        <v>9.35</v>
      </c>
      <c r="BZ378" s="277">
        <v>74.3</v>
      </c>
      <c r="CA378" s="282">
        <v>83.2</v>
      </c>
      <c r="CB378" s="277">
        <v>15.5</v>
      </c>
      <c r="CC378" s="282">
        <v>8.1</v>
      </c>
      <c r="CD378" s="277">
        <v>8.8800000000000008</v>
      </c>
      <c r="CE378" s="282">
        <v>7.9</v>
      </c>
      <c r="CF378" s="277">
        <v>0.23100000000000001</v>
      </c>
      <c r="CG378" s="282">
        <v>0.6</v>
      </c>
      <c r="CH378" s="277">
        <v>1.05</v>
      </c>
      <c r="CI378" s="282">
        <v>0.2</v>
      </c>
      <c r="CJ378" s="2" t="b">
        <f t="shared" si="261"/>
        <v>0</v>
      </c>
      <c r="CK378" s="286" t="b">
        <f t="shared" si="382"/>
        <v>1</v>
      </c>
      <c r="CL378" s="287" t="s">
        <v>295</v>
      </c>
      <c r="CM378" s="287">
        <v>89.45</v>
      </c>
      <c r="CN378" s="288">
        <v>179</v>
      </c>
      <c r="CO378" s="287" t="s">
        <v>296</v>
      </c>
      <c r="CP378" s="288">
        <v>56</v>
      </c>
      <c r="CQ378" s="288">
        <v>54</v>
      </c>
      <c r="CR378" s="298" t="s">
        <v>297</v>
      </c>
      <c r="CS378" s="300"/>
      <c r="CT378" s="7"/>
      <c r="CU378" s="7"/>
      <c r="CV378" s="7"/>
      <c r="CW378" s="7"/>
      <c r="CX378" s="7"/>
    </row>
    <row r="379" spans="1:102" ht="15.75" customHeight="1">
      <c r="A379" s="143">
        <v>2023</v>
      </c>
      <c r="B379" s="469" t="s">
        <v>432</v>
      </c>
      <c r="C379" s="277">
        <v>3306</v>
      </c>
      <c r="D379" s="282">
        <v>33</v>
      </c>
      <c r="E379" s="277">
        <v>76.099999999999994</v>
      </c>
      <c r="F379" s="282">
        <v>1</v>
      </c>
      <c r="G379" s="278"/>
      <c r="H379" s="278"/>
      <c r="I379" s="278"/>
      <c r="J379" s="278"/>
      <c r="K379" s="278"/>
      <c r="L379" s="278"/>
      <c r="M379" s="277">
        <v>251</v>
      </c>
      <c r="N379" s="277">
        <v>300</v>
      </c>
      <c r="O379" s="298"/>
      <c r="P379" s="298"/>
      <c r="Q379" s="277">
        <v>1.9</v>
      </c>
      <c r="R379" s="277">
        <v>3.7</v>
      </c>
      <c r="S379" s="277">
        <v>226</v>
      </c>
      <c r="T379" s="277">
        <v>216</v>
      </c>
      <c r="U379" s="277">
        <v>49</v>
      </c>
      <c r="V379" s="277">
        <v>44</v>
      </c>
      <c r="W379" s="277">
        <v>5.8</v>
      </c>
      <c r="X379" s="277">
        <v>5.8</v>
      </c>
      <c r="Y379" s="277">
        <v>40</v>
      </c>
      <c r="Z379" s="277">
        <v>39</v>
      </c>
      <c r="AA379" s="277">
        <v>18</v>
      </c>
      <c r="AB379" s="277">
        <v>17</v>
      </c>
      <c r="AC379" s="277">
        <v>7.2</v>
      </c>
      <c r="AD379" s="301">
        <v>44964</v>
      </c>
      <c r="AE379" s="278"/>
      <c r="AF379" s="278"/>
      <c r="AG379" s="277">
        <v>42</v>
      </c>
      <c r="AH379" s="277">
        <v>45</v>
      </c>
      <c r="AI379" s="282">
        <v>0.8</v>
      </c>
      <c r="AJ379" s="139"/>
      <c r="AK379" s="277">
        <f t="shared" si="354"/>
        <v>-0.8</v>
      </c>
      <c r="AL379" s="277">
        <v>5.3</v>
      </c>
      <c r="AM379" s="301">
        <v>45021</v>
      </c>
      <c r="AN379" s="277">
        <v>7</v>
      </c>
      <c r="AO379" s="277">
        <v>10.4</v>
      </c>
      <c r="AP379" s="277">
        <v>35</v>
      </c>
      <c r="AQ379" s="277">
        <v>104</v>
      </c>
      <c r="AR379" s="277">
        <v>9.8000000000000007</v>
      </c>
      <c r="AS379" s="277">
        <v>11.8</v>
      </c>
      <c r="AT379" s="277">
        <v>5.5</v>
      </c>
      <c r="AU379" s="277">
        <v>5.6</v>
      </c>
      <c r="AV379" s="277">
        <v>90</v>
      </c>
      <c r="AW379" s="277">
        <v>96</v>
      </c>
      <c r="AX379" s="277">
        <v>149</v>
      </c>
      <c r="AY379" s="277">
        <v>172</v>
      </c>
      <c r="AZ379" s="277">
        <v>2.2000000000000002</v>
      </c>
      <c r="BA379" s="277">
        <v>2.2000000000000002</v>
      </c>
      <c r="BB379" s="277">
        <v>109</v>
      </c>
      <c r="BC379" s="277">
        <v>131</v>
      </c>
      <c r="BD379" s="284">
        <f t="shared" ref="BD379:BE379" si="386">1.86*(AX379+AT379)+1.15*(AV379/18)+(AG379/6)+14</f>
        <v>314.12</v>
      </c>
      <c r="BE379" s="284">
        <f t="shared" si="386"/>
        <v>357.96933333333334</v>
      </c>
      <c r="BF379" s="277">
        <v>5.32</v>
      </c>
      <c r="BG379" s="282">
        <v>4.82</v>
      </c>
      <c r="BH379" s="277">
        <v>15.2</v>
      </c>
      <c r="BI379" s="282">
        <v>13.9</v>
      </c>
      <c r="BJ379" s="277">
        <v>47.3</v>
      </c>
      <c r="BK379" s="282">
        <v>42.5</v>
      </c>
      <c r="BL379" s="277">
        <v>88.9</v>
      </c>
      <c r="BM379" s="282">
        <v>88.3</v>
      </c>
      <c r="BN379" s="277">
        <v>28.5</v>
      </c>
      <c r="BO379" s="282">
        <v>28.9</v>
      </c>
      <c r="BP379" s="277">
        <v>32.1</v>
      </c>
      <c r="BQ379" s="282">
        <v>32.700000000000003</v>
      </c>
      <c r="BR379" s="277">
        <v>179</v>
      </c>
      <c r="BS379" s="282">
        <v>196</v>
      </c>
      <c r="BT379" s="277">
        <v>11.8</v>
      </c>
      <c r="BU379" s="282">
        <v>12.1</v>
      </c>
      <c r="BV379" s="278"/>
      <c r="BW379" s="278"/>
      <c r="BX379" s="277">
        <v>6.33</v>
      </c>
      <c r="BY379" s="282">
        <v>10.36</v>
      </c>
      <c r="BZ379" s="277">
        <v>49.6</v>
      </c>
      <c r="CA379" s="282">
        <v>56.6</v>
      </c>
      <c r="CB379" s="277">
        <v>35.5</v>
      </c>
      <c r="CC379" s="282">
        <v>35.799999999999997</v>
      </c>
      <c r="CD379" s="277">
        <v>11.7</v>
      </c>
      <c r="CE379" s="282">
        <v>5.6</v>
      </c>
      <c r="CF379" s="277">
        <v>1.43</v>
      </c>
      <c r="CG379" s="282">
        <v>2</v>
      </c>
      <c r="CH379" s="277">
        <v>1.8</v>
      </c>
      <c r="CI379" s="282">
        <v>0</v>
      </c>
      <c r="CJ379" s="2" t="b">
        <f t="shared" si="261"/>
        <v>0</v>
      </c>
      <c r="CK379" s="286" t="b">
        <f t="shared" si="382"/>
        <v>0</v>
      </c>
      <c r="CL379" s="287" t="s">
        <v>298</v>
      </c>
      <c r="CM379" s="287">
        <v>76.400000000000006</v>
      </c>
      <c r="CN379" s="288">
        <v>175.5</v>
      </c>
      <c r="CO379" s="287" t="s">
        <v>299</v>
      </c>
      <c r="CP379" s="288">
        <v>53</v>
      </c>
      <c r="CQ379" s="288">
        <v>50</v>
      </c>
      <c r="CR379" s="298" t="s">
        <v>300</v>
      </c>
      <c r="CS379" s="300"/>
      <c r="CT379" s="7"/>
      <c r="CU379" s="7"/>
      <c r="CV379" s="7"/>
      <c r="CW379" s="7"/>
      <c r="CX379" s="7"/>
    </row>
    <row r="380" spans="1:102" ht="15.75" customHeight="1">
      <c r="A380" s="143">
        <v>2023</v>
      </c>
      <c r="B380" s="469" t="s">
        <v>432</v>
      </c>
      <c r="C380" s="295">
        <v>3308</v>
      </c>
      <c r="D380" s="282">
        <v>34</v>
      </c>
      <c r="E380" s="277">
        <v>84.9</v>
      </c>
      <c r="F380" s="282">
        <v>2</v>
      </c>
      <c r="G380" s="278"/>
      <c r="H380" s="278"/>
      <c r="I380" s="278"/>
      <c r="J380" s="278"/>
      <c r="K380" s="278"/>
      <c r="L380" s="278"/>
      <c r="M380" s="277">
        <v>1650</v>
      </c>
      <c r="N380" s="277"/>
      <c r="O380" s="298"/>
      <c r="P380" s="298"/>
      <c r="Q380" s="277">
        <v>3.4</v>
      </c>
      <c r="R380" s="277"/>
      <c r="S380" s="277">
        <v>306</v>
      </c>
      <c r="T380" s="277"/>
      <c r="U380" s="277">
        <v>104</v>
      </c>
      <c r="V380" s="277"/>
      <c r="W380" s="277">
        <v>6</v>
      </c>
      <c r="X380" s="277"/>
      <c r="Y380" s="277">
        <v>60</v>
      </c>
      <c r="Z380" s="277"/>
      <c r="AA380" s="277">
        <v>28</v>
      </c>
      <c r="AB380" s="277"/>
      <c r="AC380" s="277">
        <v>5.7</v>
      </c>
      <c r="AD380" s="277"/>
      <c r="AE380" s="278"/>
      <c r="AF380" s="278"/>
      <c r="AG380" s="277">
        <v>41</v>
      </c>
      <c r="AH380" s="277"/>
      <c r="AI380" s="282">
        <v>0.7</v>
      </c>
      <c r="AJ380" s="139"/>
      <c r="AK380" s="277">
        <f t="shared" si="354"/>
        <v>-0.7</v>
      </c>
      <c r="AL380" s="277">
        <v>4.9000000000000004</v>
      </c>
      <c r="AM380" s="277"/>
      <c r="AN380" s="277">
        <v>10.7</v>
      </c>
      <c r="AO380" s="277"/>
      <c r="AP380" s="277">
        <v>30</v>
      </c>
      <c r="AQ380" s="277"/>
      <c r="AR380" s="277">
        <v>10.1</v>
      </c>
      <c r="AS380" s="277"/>
      <c r="AT380" s="277">
        <v>5.0999999999999996</v>
      </c>
      <c r="AU380" s="277"/>
      <c r="AV380" s="277">
        <v>91</v>
      </c>
      <c r="AW380" s="277"/>
      <c r="AX380" s="277">
        <v>154</v>
      </c>
      <c r="AY380" s="277"/>
      <c r="AZ380" s="277">
        <v>2.5</v>
      </c>
      <c r="BA380" s="277"/>
      <c r="BB380" s="277">
        <v>112</v>
      </c>
      <c r="BC380" s="277"/>
      <c r="BD380" s="284">
        <f t="shared" ref="BD380:BE380" si="387">1.86*(AX380+AT380)+1.15*(AV380/18)+(AG380/6)+14</f>
        <v>322.57322222222217</v>
      </c>
      <c r="BE380" s="284">
        <f t="shared" si="387"/>
        <v>14</v>
      </c>
      <c r="BF380" s="277">
        <v>5.57</v>
      </c>
      <c r="BG380" s="277"/>
      <c r="BH380" s="277">
        <v>15.9</v>
      </c>
      <c r="BI380" s="277"/>
      <c r="BJ380" s="277">
        <v>50.8</v>
      </c>
      <c r="BK380" s="277"/>
      <c r="BL380" s="277">
        <v>91.4</v>
      </c>
      <c r="BM380" s="277"/>
      <c r="BN380" s="277">
        <v>28.5</v>
      </c>
      <c r="BO380" s="277"/>
      <c r="BP380" s="277">
        <v>31.2</v>
      </c>
      <c r="BQ380" s="277"/>
      <c r="BR380" s="277">
        <v>285</v>
      </c>
      <c r="BS380" s="277"/>
      <c r="BT380" s="277">
        <v>12.5</v>
      </c>
      <c r="BU380" s="277"/>
      <c r="BV380" s="278"/>
      <c r="BW380" s="278"/>
      <c r="BX380" s="277">
        <v>7.07</v>
      </c>
      <c r="BY380" s="277"/>
      <c r="BZ380" s="277">
        <v>63.9</v>
      </c>
      <c r="CA380" s="277"/>
      <c r="CB380" s="277">
        <v>24.4</v>
      </c>
      <c r="CC380" s="277"/>
      <c r="CD380" s="277">
        <v>9.76</v>
      </c>
      <c r="CE380" s="277"/>
      <c r="CF380" s="277">
        <v>0.63800000000000001</v>
      </c>
      <c r="CG380" s="277"/>
      <c r="CH380" s="277">
        <v>1.21</v>
      </c>
      <c r="CI380" s="277"/>
      <c r="CJ380" s="2" t="b">
        <f t="shared" si="261"/>
        <v>0</v>
      </c>
      <c r="CK380" s="286" t="b">
        <f t="shared" si="382"/>
        <v>1</v>
      </c>
      <c r="CL380" s="287" t="s">
        <v>301</v>
      </c>
      <c r="CM380" s="287">
        <v>83</v>
      </c>
      <c r="CN380" s="288">
        <v>177.5</v>
      </c>
      <c r="CO380" s="287" t="s">
        <v>302</v>
      </c>
      <c r="CP380" s="288">
        <v>62</v>
      </c>
      <c r="CQ380" s="288">
        <v>62</v>
      </c>
      <c r="CR380" s="298" t="s">
        <v>303</v>
      </c>
      <c r="CS380" s="300"/>
      <c r="CT380" s="7"/>
      <c r="CU380" s="7"/>
      <c r="CV380" s="7"/>
      <c r="CW380" s="7"/>
      <c r="CX380" s="7"/>
    </row>
    <row r="381" spans="1:102" ht="15.75" customHeight="1">
      <c r="A381" s="143">
        <v>2023</v>
      </c>
      <c r="B381" s="469" t="s">
        <v>432</v>
      </c>
      <c r="C381" s="277">
        <v>3309</v>
      </c>
      <c r="D381" s="282">
        <v>30</v>
      </c>
      <c r="E381" s="277">
        <v>91.5</v>
      </c>
      <c r="F381" s="282">
        <v>2</v>
      </c>
      <c r="G381" s="278"/>
      <c r="H381" s="278"/>
      <c r="I381" s="278"/>
      <c r="J381" s="278"/>
      <c r="K381" s="278"/>
      <c r="L381" s="278"/>
      <c r="M381" s="277">
        <v>829</v>
      </c>
      <c r="N381" s="277">
        <v>1558</v>
      </c>
      <c r="O381" s="298"/>
      <c r="P381" s="298"/>
      <c r="Q381" s="277">
        <v>1.7</v>
      </c>
      <c r="R381" s="277">
        <v>3.8</v>
      </c>
      <c r="S381" s="277">
        <v>278</v>
      </c>
      <c r="T381" s="277">
        <v>380</v>
      </c>
      <c r="U381" s="277">
        <v>77</v>
      </c>
      <c r="V381" s="277">
        <v>93</v>
      </c>
      <c r="W381" s="277">
        <v>5.7</v>
      </c>
      <c r="X381" s="277">
        <v>5.2</v>
      </c>
      <c r="Y381" s="277">
        <v>60</v>
      </c>
      <c r="Z381" s="277">
        <v>74</v>
      </c>
      <c r="AA381" s="277">
        <v>33</v>
      </c>
      <c r="AB381" s="277">
        <v>29</v>
      </c>
      <c r="AC381" s="277">
        <v>7.2</v>
      </c>
      <c r="AD381" s="277">
        <v>6.7</v>
      </c>
      <c r="AE381" s="278"/>
      <c r="AF381" s="278"/>
      <c r="AG381" s="277">
        <v>45</v>
      </c>
      <c r="AH381" s="277">
        <v>49</v>
      </c>
      <c r="AI381" s="294">
        <v>0.8</v>
      </c>
      <c r="AJ381" s="139"/>
      <c r="AK381" s="292">
        <f t="shared" si="354"/>
        <v>-0.8</v>
      </c>
      <c r="AL381" s="277">
        <v>5</v>
      </c>
      <c r="AM381" s="277">
        <v>4.5</v>
      </c>
      <c r="AN381" s="277">
        <v>10.7</v>
      </c>
      <c r="AO381" s="277">
        <v>8.4</v>
      </c>
      <c r="AP381" s="277">
        <v>67</v>
      </c>
      <c r="AQ381" s="277">
        <v>87</v>
      </c>
      <c r="AR381" s="277">
        <v>9.6999999999999993</v>
      </c>
      <c r="AS381" s="277">
        <v>9.6</v>
      </c>
      <c r="AT381" s="277">
        <v>5.9</v>
      </c>
      <c r="AU381" s="277">
        <v>4.7</v>
      </c>
      <c r="AV381" s="277">
        <v>110</v>
      </c>
      <c r="AW381" s="277">
        <v>103</v>
      </c>
      <c r="AX381" s="277">
        <v>152</v>
      </c>
      <c r="AY381" s="277">
        <v>141</v>
      </c>
      <c r="AZ381" s="277">
        <v>2.2999999999999998</v>
      </c>
      <c r="BA381" s="277">
        <v>2.2000000000000002</v>
      </c>
      <c r="BB381" s="277">
        <v>111</v>
      </c>
      <c r="BC381" s="277">
        <v>106</v>
      </c>
      <c r="BD381" s="284">
        <f t="shared" ref="BD381:BE381" si="388">1.86*(AX381+AT381)+1.15*(AV381/18)+(AG381/6)+14</f>
        <v>322.22177777777779</v>
      </c>
      <c r="BE381" s="284">
        <f t="shared" si="388"/>
        <v>299.74922222222227</v>
      </c>
      <c r="BF381" s="277">
        <v>5.2</v>
      </c>
      <c r="BG381" s="282">
        <v>4.58</v>
      </c>
      <c r="BH381" s="277">
        <v>15.2</v>
      </c>
      <c r="BI381" s="282">
        <v>13.5</v>
      </c>
      <c r="BJ381" s="277">
        <v>46.9</v>
      </c>
      <c r="BK381" s="282">
        <v>41.5</v>
      </c>
      <c r="BL381" s="277">
        <v>90.3</v>
      </c>
      <c r="BM381" s="282">
        <v>90.8</v>
      </c>
      <c r="BN381" s="277">
        <v>29.2</v>
      </c>
      <c r="BO381" s="282">
        <v>29.5</v>
      </c>
      <c r="BP381" s="277">
        <v>32.299999999999997</v>
      </c>
      <c r="BQ381" s="282">
        <v>32.5</v>
      </c>
      <c r="BR381" s="277">
        <v>307</v>
      </c>
      <c r="BS381" s="282">
        <v>371</v>
      </c>
      <c r="BT381" s="277">
        <v>12.5</v>
      </c>
      <c r="BU381" s="282">
        <v>13.1</v>
      </c>
      <c r="BV381" s="278"/>
      <c r="BW381" s="278"/>
      <c r="BX381" s="277">
        <v>6.36</v>
      </c>
      <c r="BY381" s="282">
        <v>12.54</v>
      </c>
      <c r="BZ381" s="277">
        <v>62</v>
      </c>
      <c r="CA381" s="282">
        <v>82.7</v>
      </c>
      <c r="CB381" s="277">
        <v>30.9</v>
      </c>
      <c r="CC381" s="282">
        <v>13.6</v>
      </c>
      <c r="CD381" s="277">
        <v>3.89</v>
      </c>
      <c r="CE381" s="282">
        <v>3.1</v>
      </c>
      <c r="CF381" s="277">
        <v>2.0299999999999998</v>
      </c>
      <c r="CG381" s="282">
        <v>0.3</v>
      </c>
      <c r="CH381" s="277">
        <v>1.1599999999999999</v>
      </c>
      <c r="CI381" s="282">
        <v>0.3</v>
      </c>
      <c r="CJ381" s="2" t="b">
        <f t="shared" si="261"/>
        <v>0</v>
      </c>
      <c r="CK381" s="286" t="b">
        <f t="shared" si="382"/>
        <v>1</v>
      </c>
      <c r="CL381" s="287" t="s">
        <v>304</v>
      </c>
      <c r="CM381" s="287">
        <v>88.4</v>
      </c>
      <c r="CN381" s="288">
        <v>183</v>
      </c>
      <c r="CO381" s="287" t="s">
        <v>305</v>
      </c>
      <c r="CP381" s="288"/>
      <c r="CQ381" s="288"/>
      <c r="CR381" s="298" t="s">
        <v>306</v>
      </c>
      <c r="CS381" s="300"/>
      <c r="CT381" s="7"/>
      <c r="CU381" s="7"/>
      <c r="CV381" s="7"/>
      <c r="CW381" s="7"/>
      <c r="CX381" s="7"/>
    </row>
    <row r="382" spans="1:102" ht="15.75" customHeight="1">
      <c r="A382" s="143">
        <v>2023</v>
      </c>
      <c r="B382" s="469" t="s">
        <v>432</v>
      </c>
      <c r="C382" s="295">
        <v>3310</v>
      </c>
      <c r="D382" s="282">
        <v>32</v>
      </c>
      <c r="E382" s="277">
        <v>66.3</v>
      </c>
      <c r="F382" s="282">
        <v>2</v>
      </c>
      <c r="G382" s="278"/>
      <c r="H382" s="278"/>
      <c r="I382" s="278"/>
      <c r="J382" s="278"/>
      <c r="K382" s="278"/>
      <c r="L382" s="278"/>
      <c r="M382" s="277">
        <v>595</v>
      </c>
      <c r="N382" s="277"/>
      <c r="O382" s="298"/>
      <c r="P382" s="298"/>
      <c r="Q382" s="277">
        <v>2</v>
      </c>
      <c r="R382" s="277"/>
      <c r="S382" s="277">
        <v>244</v>
      </c>
      <c r="T382" s="277"/>
      <c r="U382" s="277">
        <v>57</v>
      </c>
      <c r="V382" s="277"/>
      <c r="W382" s="277">
        <v>5.0999999999999996</v>
      </c>
      <c r="X382" s="277"/>
      <c r="Y382" s="277">
        <v>36</v>
      </c>
      <c r="Z382" s="277"/>
      <c r="AA382" s="277">
        <v>27</v>
      </c>
      <c r="AB382" s="277"/>
      <c r="AC382" s="277">
        <v>5.3</v>
      </c>
      <c r="AD382" s="277"/>
      <c r="AE382" s="278"/>
      <c r="AF382" s="278"/>
      <c r="AG382" s="277">
        <v>32</v>
      </c>
      <c r="AH382" s="277"/>
      <c r="AI382" s="294">
        <v>0.6</v>
      </c>
      <c r="AJ382" s="139"/>
      <c r="AK382" s="292">
        <f t="shared" si="354"/>
        <v>-0.6</v>
      </c>
      <c r="AL382" s="277">
        <v>4.4000000000000004</v>
      </c>
      <c r="AM382" s="277"/>
      <c r="AN382" s="277">
        <v>8.4</v>
      </c>
      <c r="AO382" s="277"/>
      <c r="AP382" s="277">
        <v>53</v>
      </c>
      <c r="AQ382" s="277"/>
      <c r="AR382" s="277">
        <v>9</v>
      </c>
      <c r="AS382" s="277"/>
      <c r="AT382" s="277">
        <v>4.8</v>
      </c>
      <c r="AU382" s="277"/>
      <c r="AV382" s="277">
        <v>97</v>
      </c>
      <c r="AW382" s="277"/>
      <c r="AX382" s="277">
        <v>146</v>
      </c>
      <c r="AY382" s="277"/>
      <c r="AZ382" s="277">
        <v>2</v>
      </c>
      <c r="BA382" s="277"/>
      <c r="BB382" s="277">
        <v>113</v>
      </c>
      <c r="BC382" s="277"/>
      <c r="BD382" s="284">
        <f t="shared" ref="BD382:BE382" si="389">1.86*(AX382+AT382)+1.15*(AV382/18)+(AG382/6)+14</f>
        <v>306.01855555555557</v>
      </c>
      <c r="BE382" s="284">
        <f t="shared" si="389"/>
        <v>14</v>
      </c>
      <c r="BF382" s="277">
        <v>4.66</v>
      </c>
      <c r="BG382" s="277"/>
      <c r="BH382" s="277">
        <v>14.3</v>
      </c>
      <c r="BI382" s="277"/>
      <c r="BJ382" s="277">
        <v>45</v>
      </c>
      <c r="BK382" s="277"/>
      <c r="BL382" s="277">
        <v>96.6</v>
      </c>
      <c r="BM382" s="277"/>
      <c r="BN382" s="277">
        <v>30.6</v>
      </c>
      <c r="BO382" s="277"/>
      <c r="BP382" s="277">
        <v>31.6</v>
      </c>
      <c r="BQ382" s="277"/>
      <c r="BR382" s="277">
        <v>262</v>
      </c>
      <c r="BS382" s="277"/>
      <c r="BT382" s="277">
        <v>11.7</v>
      </c>
      <c r="BU382" s="277"/>
      <c r="BV382" s="278"/>
      <c r="BW382" s="278"/>
      <c r="BX382" s="277">
        <v>5.54</v>
      </c>
      <c r="BY382" s="277"/>
      <c r="BZ382" s="277">
        <v>63.3</v>
      </c>
      <c r="CA382" s="277"/>
      <c r="CB382" s="277">
        <v>26.1</v>
      </c>
      <c r="CC382" s="277"/>
      <c r="CD382" s="277">
        <v>7.07</v>
      </c>
      <c r="CE382" s="277"/>
      <c r="CF382" s="277">
        <v>2.73</v>
      </c>
      <c r="CG382" s="277"/>
      <c r="CH382" s="277">
        <v>0.78800000000000003</v>
      </c>
      <c r="CI382" s="277"/>
      <c r="CJ382" s="2" t="b">
        <f t="shared" si="261"/>
        <v>0</v>
      </c>
      <c r="CK382" s="286" t="b">
        <f t="shared" si="382"/>
        <v>0</v>
      </c>
      <c r="CL382" s="287" t="s">
        <v>307</v>
      </c>
      <c r="CM382" s="287">
        <v>66.900000000000006</v>
      </c>
      <c r="CN382" s="288">
        <v>169</v>
      </c>
      <c r="CO382" s="287" t="s">
        <v>308</v>
      </c>
      <c r="CP382" s="288">
        <v>63</v>
      </c>
      <c r="CQ382" s="288">
        <v>59</v>
      </c>
      <c r="CR382" s="298" t="s">
        <v>309</v>
      </c>
      <c r="CS382" s="300"/>
      <c r="CT382" s="7"/>
      <c r="CU382" s="7"/>
      <c r="CV382" s="7"/>
      <c r="CW382" s="7"/>
      <c r="CX382" s="7"/>
    </row>
    <row r="383" spans="1:102" ht="15.75" customHeight="1">
      <c r="A383" s="143">
        <v>2023</v>
      </c>
      <c r="B383" s="469" t="s">
        <v>432</v>
      </c>
      <c r="C383" s="277">
        <v>3311</v>
      </c>
      <c r="D383" s="282">
        <v>35</v>
      </c>
      <c r="E383" s="277">
        <v>77.099999999999994</v>
      </c>
      <c r="F383" s="282">
        <v>2</v>
      </c>
      <c r="G383" s="278"/>
      <c r="H383" s="278"/>
      <c r="I383" s="278"/>
      <c r="J383" s="278"/>
      <c r="K383" s="278"/>
      <c r="L383" s="278"/>
      <c r="M383" s="277">
        <v>751</v>
      </c>
      <c r="N383" s="277">
        <v>7349</v>
      </c>
      <c r="O383" s="298"/>
      <c r="P383" s="298"/>
      <c r="Q383" s="277">
        <v>3</v>
      </c>
      <c r="R383" s="277">
        <v>3.5</v>
      </c>
      <c r="S383" s="277">
        <v>336</v>
      </c>
      <c r="T383" s="277">
        <v>779</v>
      </c>
      <c r="U383" s="277">
        <v>64</v>
      </c>
      <c r="V383" s="277">
        <v>299</v>
      </c>
      <c r="W383" s="277">
        <v>5.8</v>
      </c>
      <c r="X383" s="277">
        <v>4.5999999999999996</v>
      </c>
      <c r="Y383" s="277">
        <v>80</v>
      </c>
      <c r="Z383" s="277">
        <v>277</v>
      </c>
      <c r="AA383" s="277">
        <v>38</v>
      </c>
      <c r="AB383" s="277">
        <v>31</v>
      </c>
      <c r="AC383" s="277">
        <v>6.2</v>
      </c>
      <c r="AD383" s="277">
        <v>5.2</v>
      </c>
      <c r="AE383" s="278"/>
      <c r="AF383" s="278"/>
      <c r="AG383" s="277">
        <v>37</v>
      </c>
      <c r="AH383" s="277">
        <v>42</v>
      </c>
      <c r="AI383" s="282">
        <v>1</v>
      </c>
      <c r="AJ383" s="283">
        <v>1.76</v>
      </c>
      <c r="AK383" s="281">
        <f t="shared" si="354"/>
        <v>0.76</v>
      </c>
      <c r="AL383" s="277">
        <v>3.6</v>
      </c>
      <c r="AM383" s="277">
        <v>4.0999999999999996</v>
      </c>
      <c r="AN383" s="277">
        <v>10</v>
      </c>
      <c r="AO383" s="277">
        <v>6.9</v>
      </c>
      <c r="AP383" s="277">
        <v>47</v>
      </c>
      <c r="AQ383" s="277">
        <v>67</v>
      </c>
      <c r="AR383" s="277">
        <v>10.199999999999999</v>
      </c>
      <c r="AS383" s="277">
        <v>9.3000000000000007</v>
      </c>
      <c r="AT383" s="277">
        <v>5.0999999999999996</v>
      </c>
      <c r="AU383" s="277">
        <v>4.2</v>
      </c>
      <c r="AV383" s="277">
        <v>107</v>
      </c>
      <c r="AW383" s="277">
        <v>92</v>
      </c>
      <c r="AX383" s="277">
        <v>155</v>
      </c>
      <c r="AY383" s="277">
        <v>139</v>
      </c>
      <c r="AZ383" s="277">
        <v>2.5</v>
      </c>
      <c r="BA383" s="277">
        <v>2.2999999999999998</v>
      </c>
      <c r="BB383" s="277">
        <v>116</v>
      </c>
      <c r="BC383" s="277">
        <v>103</v>
      </c>
      <c r="BD383" s="284">
        <f t="shared" ref="BD383:BE383" si="390">1.86*(AX383+AT383)+1.15*(AV383/18)+(AG383/6)+14</f>
        <v>324.7887777777778</v>
      </c>
      <c r="BE383" s="284">
        <f t="shared" si="390"/>
        <v>293.22977777777777</v>
      </c>
      <c r="BF383" s="277">
        <v>5.25</v>
      </c>
      <c r="BG383" s="282">
        <v>4.8</v>
      </c>
      <c r="BH383" s="277">
        <v>15.9</v>
      </c>
      <c r="BI383" s="282">
        <v>14.5</v>
      </c>
      <c r="BJ383" s="277">
        <v>47.6</v>
      </c>
      <c r="BK383" s="282">
        <v>44.5</v>
      </c>
      <c r="BL383" s="277">
        <v>90.6</v>
      </c>
      <c r="BM383" s="282">
        <v>92.7</v>
      </c>
      <c r="BN383" s="277">
        <v>30.2</v>
      </c>
      <c r="BO383" s="282">
        <v>30.2</v>
      </c>
      <c r="BP383" s="277">
        <v>33.299999999999997</v>
      </c>
      <c r="BQ383" s="282">
        <v>32.6</v>
      </c>
      <c r="BR383" s="277">
        <v>190</v>
      </c>
      <c r="BS383" s="282">
        <v>212</v>
      </c>
      <c r="BT383" s="277">
        <v>12.1</v>
      </c>
      <c r="BU383" s="282">
        <v>13.2</v>
      </c>
      <c r="BV383" s="278"/>
      <c r="BW383" s="278"/>
      <c r="BX383" s="277">
        <v>5.6</v>
      </c>
      <c r="BY383" s="282">
        <v>8.77</v>
      </c>
      <c r="BZ383" s="277">
        <v>68.900000000000006</v>
      </c>
      <c r="CA383" s="282">
        <v>70.599999999999994</v>
      </c>
      <c r="CB383" s="277">
        <v>22.2</v>
      </c>
      <c r="CC383" s="282">
        <v>18.600000000000001</v>
      </c>
      <c r="CD383" s="277">
        <v>7.41</v>
      </c>
      <c r="CE383" s="282">
        <v>8.6999999999999993</v>
      </c>
      <c r="CF383" s="277">
        <v>0.318</v>
      </c>
      <c r="CG383" s="282">
        <v>2</v>
      </c>
      <c r="CH383" s="277">
        <v>1.1499999999999999</v>
      </c>
      <c r="CI383" s="282">
        <v>0.1</v>
      </c>
      <c r="CJ383" s="2" t="b">
        <f t="shared" si="261"/>
        <v>1</v>
      </c>
      <c r="CK383" s="286" t="b">
        <f t="shared" si="382"/>
        <v>1</v>
      </c>
      <c r="CL383" s="287" t="s">
        <v>310</v>
      </c>
      <c r="CM383" s="287">
        <v>80.599999999999994</v>
      </c>
      <c r="CN383" s="288">
        <v>173</v>
      </c>
      <c r="CO383" s="287" t="s">
        <v>311</v>
      </c>
      <c r="CP383" s="288">
        <v>60</v>
      </c>
      <c r="CQ383" s="288">
        <v>62</v>
      </c>
      <c r="CR383" s="298" t="s">
        <v>312</v>
      </c>
      <c r="CS383" s="300"/>
      <c r="CT383" s="7"/>
      <c r="CU383" s="7"/>
      <c r="CV383" s="7"/>
      <c r="CW383" s="7"/>
      <c r="CX383" s="7"/>
    </row>
    <row r="384" spans="1:102" ht="15.75" customHeight="1">
      <c r="A384" s="143">
        <v>2023</v>
      </c>
      <c r="B384" s="469" t="s">
        <v>432</v>
      </c>
      <c r="C384" s="295">
        <v>3312</v>
      </c>
      <c r="D384" s="282">
        <v>34</v>
      </c>
      <c r="E384" s="277">
        <v>80.599999999999994</v>
      </c>
      <c r="F384" s="282">
        <v>2</v>
      </c>
      <c r="G384" s="278"/>
      <c r="H384" s="278"/>
      <c r="I384" s="278"/>
      <c r="J384" s="278"/>
      <c r="K384" s="278"/>
      <c r="L384" s="278"/>
      <c r="M384" s="277">
        <v>501</v>
      </c>
      <c r="N384" s="277"/>
      <c r="O384" s="298"/>
      <c r="P384" s="298"/>
      <c r="Q384" s="277">
        <v>1.7</v>
      </c>
      <c r="R384" s="277"/>
      <c r="S384" s="277">
        <v>254</v>
      </c>
      <c r="T384" s="277"/>
      <c r="U384" s="277">
        <v>37</v>
      </c>
      <c r="V384" s="277"/>
      <c r="W384" s="292">
        <v>5.9</v>
      </c>
      <c r="X384" s="277"/>
      <c r="Y384" s="277">
        <v>23</v>
      </c>
      <c r="Z384" s="277"/>
      <c r="AA384" s="277">
        <v>33</v>
      </c>
      <c r="AB384" s="277"/>
      <c r="AC384" s="277">
        <v>4.5</v>
      </c>
      <c r="AD384" s="277"/>
      <c r="AE384" s="278"/>
      <c r="AF384" s="278"/>
      <c r="AG384" s="277">
        <v>35</v>
      </c>
      <c r="AH384" s="277"/>
      <c r="AI384" s="282">
        <v>0.9</v>
      </c>
      <c r="AJ384" s="139"/>
      <c r="AK384" s="277">
        <f t="shared" si="354"/>
        <v>-0.9</v>
      </c>
      <c r="AL384" s="277">
        <v>4.8</v>
      </c>
      <c r="AM384" s="277"/>
      <c r="AN384" s="277">
        <v>9.8000000000000007</v>
      </c>
      <c r="AO384" s="277"/>
      <c r="AP384" s="277">
        <v>25</v>
      </c>
      <c r="AQ384" s="277"/>
      <c r="AR384" s="277">
        <v>11</v>
      </c>
      <c r="AS384" s="277"/>
      <c r="AT384" s="277">
        <v>4.9000000000000004</v>
      </c>
      <c r="AU384" s="277"/>
      <c r="AV384" s="277">
        <v>108</v>
      </c>
      <c r="AW384" s="277"/>
      <c r="AX384" s="277">
        <v>137</v>
      </c>
      <c r="AY384" s="277"/>
      <c r="AZ384" s="277">
        <v>2.4</v>
      </c>
      <c r="BA384" s="277"/>
      <c r="BB384" s="277">
        <v>113</v>
      </c>
      <c r="BC384" s="277"/>
      <c r="BD384" s="284">
        <f t="shared" ref="BD384:BE384" si="391">1.86*(AX384+AT384)+1.15*(AV384/18)+(AG384/6)+14</f>
        <v>290.66733333333332</v>
      </c>
      <c r="BE384" s="284">
        <f t="shared" si="391"/>
        <v>14</v>
      </c>
      <c r="BF384" s="277">
        <v>5.03</v>
      </c>
      <c r="BG384" s="277"/>
      <c r="BH384" s="277">
        <v>13.9</v>
      </c>
      <c r="BI384" s="277"/>
      <c r="BJ384" s="277">
        <v>43</v>
      </c>
      <c r="BK384" s="277"/>
      <c r="BL384" s="277">
        <v>85.5</v>
      </c>
      <c r="BM384" s="277"/>
      <c r="BN384" s="277">
        <v>27.5</v>
      </c>
      <c r="BO384" s="277"/>
      <c r="BP384" s="277">
        <v>32.200000000000003</v>
      </c>
      <c r="BQ384" s="277"/>
      <c r="BR384" s="277">
        <v>260</v>
      </c>
      <c r="BS384" s="277"/>
      <c r="BT384" s="277">
        <v>12</v>
      </c>
      <c r="BU384" s="277"/>
      <c r="BV384" s="278"/>
      <c r="BW384" s="278"/>
      <c r="BX384" s="277">
        <v>5.74</v>
      </c>
      <c r="BY384" s="277"/>
      <c r="BZ384" s="277">
        <v>78.5</v>
      </c>
      <c r="CA384" s="277"/>
      <c r="CB384" s="277">
        <v>14.5</v>
      </c>
      <c r="CC384" s="277"/>
      <c r="CD384" s="277">
        <v>5.83</v>
      </c>
      <c r="CE384" s="277"/>
      <c r="CF384" s="277">
        <v>0.40799999999999997</v>
      </c>
      <c r="CG384" s="277"/>
      <c r="CH384" s="277">
        <v>0.75800000000000001</v>
      </c>
      <c r="CI384" s="277"/>
      <c r="CJ384" s="2" t="b">
        <f t="shared" si="261"/>
        <v>0</v>
      </c>
      <c r="CK384" s="286" t="b">
        <f t="shared" si="382"/>
        <v>0</v>
      </c>
      <c r="CL384" s="287" t="s">
        <v>313</v>
      </c>
      <c r="CM384" s="287">
        <v>82.5</v>
      </c>
      <c r="CN384" s="288">
        <v>181</v>
      </c>
      <c r="CO384" s="287" t="s">
        <v>314</v>
      </c>
      <c r="CP384" s="288">
        <v>70</v>
      </c>
      <c r="CQ384" s="288">
        <v>74</v>
      </c>
      <c r="CR384" s="298" t="s">
        <v>315</v>
      </c>
      <c r="CS384" s="300"/>
      <c r="CT384" s="7"/>
      <c r="CU384" s="7"/>
      <c r="CV384" s="7"/>
      <c r="CW384" s="7"/>
      <c r="CX384" s="7"/>
    </row>
    <row r="385" spans="1:102" ht="15.75" customHeight="1">
      <c r="A385" s="143">
        <v>2023</v>
      </c>
      <c r="B385" s="469" t="s">
        <v>432</v>
      </c>
      <c r="C385" s="295">
        <v>3314</v>
      </c>
      <c r="D385" s="282">
        <v>34</v>
      </c>
      <c r="E385" s="277">
        <v>74.7</v>
      </c>
      <c r="F385" s="282">
        <v>2</v>
      </c>
      <c r="G385" s="278"/>
      <c r="H385" s="278"/>
      <c r="I385" s="278"/>
      <c r="J385" s="278"/>
      <c r="K385" s="278"/>
      <c r="L385" s="278"/>
      <c r="M385" s="277">
        <v>500</v>
      </c>
      <c r="N385" s="277"/>
      <c r="O385" s="298"/>
      <c r="P385" s="298"/>
      <c r="Q385" s="277">
        <v>4.0999999999999996</v>
      </c>
      <c r="R385" s="277"/>
      <c r="S385" s="277">
        <v>211</v>
      </c>
      <c r="T385" s="277"/>
      <c r="U385" s="277">
        <v>39</v>
      </c>
      <c r="V385" s="277"/>
      <c r="W385" s="277">
        <v>4.7</v>
      </c>
      <c r="X385" s="277"/>
      <c r="Y385" s="277">
        <v>28</v>
      </c>
      <c r="Z385" s="277"/>
      <c r="AA385" s="277">
        <v>19</v>
      </c>
      <c r="AB385" s="277"/>
      <c r="AC385" s="277">
        <v>4</v>
      </c>
      <c r="AD385" s="277"/>
      <c r="AE385" s="278"/>
      <c r="AF385" s="278"/>
      <c r="AG385" s="277">
        <v>26</v>
      </c>
      <c r="AH385" s="277"/>
      <c r="AI385" s="282">
        <v>0.5</v>
      </c>
      <c r="AJ385" s="139"/>
      <c r="AK385" s="277">
        <f t="shared" si="354"/>
        <v>-0.5</v>
      </c>
      <c r="AL385" s="277">
        <v>4.0999999999999996</v>
      </c>
      <c r="AM385" s="277"/>
      <c r="AN385" s="277">
        <v>7.3</v>
      </c>
      <c r="AO385" s="277"/>
      <c r="AP385" s="277">
        <v>32</v>
      </c>
      <c r="AQ385" s="277"/>
      <c r="AR385" s="277">
        <v>8.9</v>
      </c>
      <c r="AS385" s="277"/>
      <c r="AT385" s="277">
        <v>4.5</v>
      </c>
      <c r="AU385" s="277"/>
      <c r="AV385" s="277">
        <v>91</v>
      </c>
      <c r="AW385" s="277"/>
      <c r="AX385" s="277">
        <v>134</v>
      </c>
      <c r="AY385" s="277"/>
      <c r="AZ385" s="277">
        <v>2</v>
      </c>
      <c r="BA385" s="277"/>
      <c r="BB385" s="277">
        <v>97</v>
      </c>
      <c r="BC385" s="277"/>
      <c r="BD385" s="284">
        <f t="shared" ref="BD385:BE385" si="392">1.86*(AX385+AT385)+1.15*(AV385/18)+(AG385/6)+14</f>
        <v>281.7572222222222</v>
      </c>
      <c r="BE385" s="284">
        <f t="shared" si="392"/>
        <v>14</v>
      </c>
      <c r="BF385" s="277">
        <v>5.23</v>
      </c>
      <c r="BG385" s="277"/>
      <c r="BH385" s="277">
        <v>15.4</v>
      </c>
      <c r="BI385" s="277"/>
      <c r="BJ385" s="277">
        <v>46.9</v>
      </c>
      <c r="BK385" s="277"/>
      <c r="BL385" s="277">
        <v>89.7</v>
      </c>
      <c r="BM385" s="277"/>
      <c r="BN385" s="277">
        <v>29.4</v>
      </c>
      <c r="BO385" s="277"/>
      <c r="BP385" s="277">
        <v>32.700000000000003</v>
      </c>
      <c r="BQ385" s="277"/>
      <c r="BR385" s="277">
        <v>254</v>
      </c>
      <c r="BS385" s="277"/>
      <c r="BT385" s="277">
        <v>11</v>
      </c>
      <c r="BU385" s="277"/>
      <c r="BV385" s="278"/>
      <c r="BW385" s="278"/>
      <c r="BX385" s="277">
        <v>6.28</v>
      </c>
      <c r="BY385" s="277"/>
      <c r="BZ385" s="277">
        <v>53.2</v>
      </c>
      <c r="CA385" s="277"/>
      <c r="CB385" s="277">
        <v>29.6</v>
      </c>
      <c r="CC385" s="277"/>
      <c r="CD385" s="277">
        <v>4.3499999999999996</v>
      </c>
      <c r="CE385" s="277"/>
      <c r="CF385" s="277">
        <v>11.8</v>
      </c>
      <c r="CG385" s="277"/>
      <c r="CH385" s="277">
        <v>0.99199999999999999</v>
      </c>
      <c r="CI385" s="277"/>
      <c r="CJ385" s="2" t="b">
        <f t="shared" si="261"/>
        <v>0</v>
      </c>
      <c r="CK385" s="286" t="b">
        <f t="shared" si="382"/>
        <v>0</v>
      </c>
      <c r="CL385" s="287" t="s">
        <v>316</v>
      </c>
      <c r="CM385" s="287">
        <v>76.7</v>
      </c>
      <c r="CN385" s="288">
        <v>175</v>
      </c>
      <c r="CO385" s="287" t="s">
        <v>317</v>
      </c>
      <c r="CP385" s="288">
        <v>54</v>
      </c>
      <c r="CQ385" s="288">
        <v>54</v>
      </c>
      <c r="CR385" s="298" t="s">
        <v>318</v>
      </c>
      <c r="CS385" s="300"/>
      <c r="CT385" s="7"/>
      <c r="CU385" s="7"/>
      <c r="CV385" s="7"/>
      <c r="CW385" s="7"/>
      <c r="CX385" s="7"/>
    </row>
    <row r="386" spans="1:102" ht="15.75" customHeight="1">
      <c r="A386" s="143">
        <v>2023</v>
      </c>
      <c r="B386" s="469" t="s">
        <v>432</v>
      </c>
      <c r="C386" s="277">
        <v>3317</v>
      </c>
      <c r="D386" s="282">
        <v>34</v>
      </c>
      <c r="E386" s="277">
        <v>79.7</v>
      </c>
      <c r="F386" s="282">
        <v>2</v>
      </c>
      <c r="G386" s="278"/>
      <c r="H386" s="278"/>
      <c r="I386" s="278"/>
      <c r="J386" s="278"/>
      <c r="K386" s="278"/>
      <c r="L386" s="278"/>
      <c r="M386" s="277">
        <v>967</v>
      </c>
      <c r="N386" s="277">
        <v>1876</v>
      </c>
      <c r="O386" s="298"/>
      <c r="P386" s="298"/>
      <c r="Q386" s="277">
        <v>3.9</v>
      </c>
      <c r="R386" s="277">
        <v>3.5</v>
      </c>
      <c r="S386" s="277">
        <v>253</v>
      </c>
      <c r="T386" s="277">
        <v>447</v>
      </c>
      <c r="U386" s="277">
        <v>57</v>
      </c>
      <c r="V386" s="277">
        <v>83</v>
      </c>
      <c r="W386" s="277">
        <v>4.9000000000000004</v>
      </c>
      <c r="X386" s="277">
        <v>4.7</v>
      </c>
      <c r="Y386" s="277">
        <v>37</v>
      </c>
      <c r="Z386" s="277">
        <v>68</v>
      </c>
      <c r="AA386" s="277">
        <v>23</v>
      </c>
      <c r="AB386" s="277">
        <v>22</v>
      </c>
      <c r="AC386" s="277">
        <v>5.6</v>
      </c>
      <c r="AD386" s="277">
        <v>5.5</v>
      </c>
      <c r="AE386" s="278"/>
      <c r="AF386" s="278"/>
      <c r="AG386" s="277">
        <v>34</v>
      </c>
      <c r="AH386" s="277">
        <v>32</v>
      </c>
      <c r="AI386" s="282">
        <v>0.5</v>
      </c>
      <c r="AJ386" s="139"/>
      <c r="AK386" s="277">
        <f t="shared" si="354"/>
        <v>-0.5</v>
      </c>
      <c r="AL386" s="277">
        <v>3.5</v>
      </c>
      <c r="AM386" s="277">
        <v>3.4</v>
      </c>
      <c r="AN386" s="277">
        <v>7.8</v>
      </c>
      <c r="AO386" s="277">
        <v>7</v>
      </c>
      <c r="AP386" s="277">
        <v>46</v>
      </c>
      <c r="AQ386" s="277">
        <v>25</v>
      </c>
      <c r="AR386" s="277">
        <v>8.9</v>
      </c>
      <c r="AS386" s="277">
        <v>8.8000000000000007</v>
      </c>
      <c r="AT386" s="277">
        <v>5.2</v>
      </c>
      <c r="AU386" s="277">
        <v>4.3</v>
      </c>
      <c r="AV386" s="277">
        <v>99</v>
      </c>
      <c r="AW386" s="277">
        <v>133</v>
      </c>
      <c r="AX386" s="277">
        <v>138</v>
      </c>
      <c r="AY386" s="277">
        <v>139</v>
      </c>
      <c r="AZ386" s="277">
        <v>1.9</v>
      </c>
      <c r="BA386" s="277">
        <v>2.1</v>
      </c>
      <c r="BB386" s="277">
        <v>103</v>
      </c>
      <c r="BC386" s="277">
        <v>106</v>
      </c>
      <c r="BD386" s="284">
        <f t="shared" ref="BD386:BE386" si="393">1.86*(AX386+AT386)+1.15*(AV386/18)+(AG386/6)+14</f>
        <v>292.34366666666665</v>
      </c>
      <c r="BE386" s="284">
        <f t="shared" si="393"/>
        <v>294.36855555555553</v>
      </c>
      <c r="BF386" s="277">
        <v>5.54</v>
      </c>
      <c r="BG386" s="282">
        <v>4.62</v>
      </c>
      <c r="BH386" s="277">
        <v>14.8</v>
      </c>
      <c r="BI386" s="282">
        <v>12.4</v>
      </c>
      <c r="BJ386" s="277">
        <v>46.5</v>
      </c>
      <c r="BK386" s="282">
        <v>38.6</v>
      </c>
      <c r="BL386" s="277">
        <v>83.9</v>
      </c>
      <c r="BM386" s="282">
        <v>83.5</v>
      </c>
      <c r="BN386" s="277">
        <v>26.7</v>
      </c>
      <c r="BO386" s="282">
        <v>26.8</v>
      </c>
      <c r="BP386" s="277">
        <v>31.9</v>
      </c>
      <c r="BQ386" s="282">
        <v>32.1</v>
      </c>
      <c r="BR386" s="277">
        <v>348</v>
      </c>
      <c r="BS386" s="282">
        <v>418</v>
      </c>
      <c r="BT386" s="277">
        <v>12.5</v>
      </c>
      <c r="BU386" s="282">
        <v>13</v>
      </c>
      <c r="BV386" s="278"/>
      <c r="BW386" s="278"/>
      <c r="BX386" s="277">
        <v>7.31</v>
      </c>
      <c r="BY386" s="282">
        <v>12.44</v>
      </c>
      <c r="BZ386" s="277">
        <v>40.700000000000003</v>
      </c>
      <c r="CA386" s="282">
        <v>80</v>
      </c>
      <c r="CB386" s="277">
        <v>40.1</v>
      </c>
      <c r="CC386" s="282">
        <v>14</v>
      </c>
      <c r="CD386" s="277">
        <v>7.48</v>
      </c>
      <c r="CE386" s="282">
        <v>5.0999999999999996</v>
      </c>
      <c r="CF386" s="277">
        <v>10.4</v>
      </c>
      <c r="CG386" s="282">
        <v>0.9</v>
      </c>
      <c r="CH386" s="277">
        <v>1.28</v>
      </c>
      <c r="CI386" s="282">
        <v>0</v>
      </c>
      <c r="CJ386" s="2" t="b">
        <f t="shared" si="261"/>
        <v>0</v>
      </c>
      <c r="CK386" s="286" t="b">
        <f t="shared" si="382"/>
        <v>1</v>
      </c>
      <c r="CL386" s="287" t="s">
        <v>319</v>
      </c>
      <c r="CM386" s="287">
        <v>80.599999999999994</v>
      </c>
      <c r="CN386" s="288">
        <v>179</v>
      </c>
      <c r="CO386" s="287" t="s">
        <v>320</v>
      </c>
      <c r="CP386" s="288">
        <v>66</v>
      </c>
      <c r="CQ386" s="288">
        <v>60</v>
      </c>
      <c r="CR386" s="298" t="s">
        <v>321</v>
      </c>
      <c r="CS386" s="300"/>
      <c r="CT386" s="7"/>
      <c r="CU386" s="7"/>
      <c r="CV386" s="7"/>
      <c r="CW386" s="7"/>
      <c r="CX386" s="7"/>
    </row>
    <row r="387" spans="1:102" ht="15.75" customHeight="1">
      <c r="A387" s="143">
        <v>2023</v>
      </c>
      <c r="B387" s="469" t="s">
        <v>432</v>
      </c>
      <c r="C387" s="295">
        <v>3320</v>
      </c>
      <c r="D387" s="282">
        <v>28</v>
      </c>
      <c r="E387" s="277">
        <v>82.9</v>
      </c>
      <c r="F387" s="282">
        <v>2</v>
      </c>
      <c r="G387" s="278"/>
      <c r="H387" s="278"/>
      <c r="I387" s="278"/>
      <c r="J387" s="278"/>
      <c r="K387" s="278"/>
      <c r="L387" s="278"/>
      <c r="M387" s="277">
        <v>1239</v>
      </c>
      <c r="N387" s="277"/>
      <c r="O387" s="298"/>
      <c r="P387" s="298"/>
      <c r="Q387" s="277">
        <v>2.8</v>
      </c>
      <c r="R387" s="277"/>
      <c r="S387" s="277">
        <v>215</v>
      </c>
      <c r="T387" s="277"/>
      <c r="U387" s="277">
        <v>104</v>
      </c>
      <c r="V387" s="277"/>
      <c r="W387" s="277">
        <v>5.0999999999999996</v>
      </c>
      <c r="X387" s="277"/>
      <c r="Y387" s="277">
        <v>30</v>
      </c>
      <c r="Z387" s="277"/>
      <c r="AA387" s="277">
        <v>27</v>
      </c>
      <c r="AB387" s="277"/>
      <c r="AC387" s="277">
        <v>4.8</v>
      </c>
      <c r="AD387" s="277"/>
      <c r="AE387" s="278"/>
      <c r="AF387" s="278"/>
      <c r="AG387" s="277">
        <v>19</v>
      </c>
      <c r="AH387" s="277"/>
      <c r="AI387" s="282">
        <v>0.6</v>
      </c>
      <c r="AJ387" s="139"/>
      <c r="AK387" s="277">
        <f t="shared" si="354"/>
        <v>-0.6</v>
      </c>
      <c r="AL387" s="277">
        <v>4.0999999999999996</v>
      </c>
      <c r="AM387" s="277"/>
      <c r="AN387" s="277">
        <v>8.1999999999999993</v>
      </c>
      <c r="AO387" s="277"/>
      <c r="AP387" s="277">
        <v>65</v>
      </c>
      <c r="AQ387" s="277"/>
      <c r="AR387" s="277">
        <v>9.5</v>
      </c>
      <c r="AS387" s="277"/>
      <c r="AT387" s="277">
        <v>5</v>
      </c>
      <c r="AU387" s="277"/>
      <c r="AV387" s="277">
        <v>92</v>
      </c>
      <c r="AW387" s="277"/>
      <c r="AX387" s="277">
        <v>142</v>
      </c>
      <c r="AY387" s="277"/>
      <c r="AZ387" s="277">
        <v>2.1</v>
      </c>
      <c r="BA387" s="277"/>
      <c r="BB387" s="277">
        <v>104</v>
      </c>
      <c r="BC387" s="277"/>
      <c r="BD387" s="284">
        <f t="shared" ref="BD387:BE387" si="394">1.86*(AX387+AT387)+1.15*(AV387/18)+(AG387/6)+14</f>
        <v>296.4644444444445</v>
      </c>
      <c r="BE387" s="284">
        <f t="shared" si="394"/>
        <v>14</v>
      </c>
      <c r="BF387" s="277">
        <v>5.14</v>
      </c>
      <c r="BG387" s="277"/>
      <c r="BH387" s="277">
        <v>15.1</v>
      </c>
      <c r="BI387" s="277"/>
      <c r="BJ387" s="277">
        <v>46.2</v>
      </c>
      <c r="BK387" s="277"/>
      <c r="BL387" s="277">
        <v>90</v>
      </c>
      <c r="BM387" s="277"/>
      <c r="BN387" s="277">
        <v>29.5</v>
      </c>
      <c r="BO387" s="277"/>
      <c r="BP387" s="277">
        <v>32.700000000000003</v>
      </c>
      <c r="BQ387" s="277"/>
      <c r="BR387" s="277">
        <v>240</v>
      </c>
      <c r="BS387" s="277"/>
      <c r="BT387" s="277">
        <v>11.4</v>
      </c>
      <c r="BU387" s="277"/>
      <c r="BV387" s="278"/>
      <c r="BW387" s="278"/>
      <c r="BX387" s="277">
        <v>5.14</v>
      </c>
      <c r="BY387" s="277"/>
      <c r="BZ387" s="277">
        <v>58.2</v>
      </c>
      <c r="CA387" s="277"/>
      <c r="CB387" s="277">
        <v>31.4</v>
      </c>
      <c r="CC387" s="277"/>
      <c r="CD387" s="277">
        <v>8.69</v>
      </c>
      <c r="CE387" s="277"/>
      <c r="CF387" s="277">
        <v>0.71</v>
      </c>
      <c r="CG387" s="277"/>
      <c r="CH387" s="277">
        <v>0.98899999999999999</v>
      </c>
      <c r="CI387" s="277"/>
      <c r="CJ387" s="2" t="b">
        <f t="shared" si="261"/>
        <v>0</v>
      </c>
      <c r="CK387" s="286" t="b">
        <f t="shared" si="382"/>
        <v>1</v>
      </c>
      <c r="CL387" s="287" t="s">
        <v>322</v>
      </c>
      <c r="CM387" s="288">
        <v>86.6</v>
      </c>
      <c r="CN387" s="288">
        <v>171</v>
      </c>
      <c r="CO387" s="287" t="s">
        <v>323</v>
      </c>
      <c r="CP387" s="288">
        <v>72</v>
      </c>
      <c r="CQ387" s="288">
        <v>72</v>
      </c>
      <c r="CR387" s="298" t="s">
        <v>324</v>
      </c>
      <c r="CS387" s="300"/>
      <c r="CT387" s="7"/>
      <c r="CU387" s="7"/>
      <c r="CV387" s="7"/>
      <c r="CW387" s="7"/>
      <c r="CX387" s="7"/>
    </row>
    <row r="388" spans="1:102" ht="15.75" customHeight="1">
      <c r="A388" s="143">
        <v>2023</v>
      </c>
      <c r="B388" s="469" t="s">
        <v>432</v>
      </c>
      <c r="C388" s="295">
        <v>3321</v>
      </c>
      <c r="D388" s="282">
        <v>29</v>
      </c>
      <c r="E388" s="277">
        <v>78.5</v>
      </c>
      <c r="F388" s="282">
        <v>2</v>
      </c>
      <c r="G388" s="278"/>
      <c r="H388" s="278"/>
      <c r="I388" s="278"/>
      <c r="J388" s="278"/>
      <c r="K388" s="278"/>
      <c r="L388" s="278"/>
      <c r="M388" s="277">
        <v>374</v>
      </c>
      <c r="N388" s="277"/>
      <c r="O388" s="298"/>
      <c r="P388" s="298"/>
      <c r="Q388" s="277">
        <v>3.1</v>
      </c>
      <c r="R388" s="277"/>
      <c r="S388" s="277">
        <v>189</v>
      </c>
      <c r="T388" s="277"/>
      <c r="U388" s="277">
        <v>33</v>
      </c>
      <c r="V388" s="277"/>
      <c r="W388" s="277">
        <v>4.7</v>
      </c>
      <c r="X388" s="277"/>
      <c r="Y388" s="277">
        <v>23</v>
      </c>
      <c r="Z388" s="277"/>
      <c r="AA388" s="277">
        <v>18</v>
      </c>
      <c r="AB388" s="277"/>
      <c r="AC388" s="277">
        <v>6.8</v>
      </c>
      <c r="AD388" s="277"/>
      <c r="AE388" s="278"/>
      <c r="AF388" s="278"/>
      <c r="AG388" s="277">
        <v>32</v>
      </c>
      <c r="AH388" s="277"/>
      <c r="AI388" s="282">
        <v>0.9</v>
      </c>
      <c r="AJ388" s="139"/>
      <c r="AK388" s="277">
        <f t="shared" si="354"/>
        <v>-0.9</v>
      </c>
      <c r="AL388" s="277">
        <v>3.4</v>
      </c>
      <c r="AM388" s="277"/>
      <c r="AN388" s="277">
        <v>7.1</v>
      </c>
      <c r="AO388" s="277"/>
      <c r="AP388" s="277">
        <v>53</v>
      </c>
      <c r="AQ388" s="277"/>
      <c r="AR388" s="277">
        <v>8.9</v>
      </c>
      <c r="AS388" s="277"/>
      <c r="AT388" s="277">
        <v>4.4000000000000004</v>
      </c>
      <c r="AU388" s="277"/>
      <c r="AV388" s="277">
        <v>80</v>
      </c>
      <c r="AW388" s="277"/>
      <c r="AX388" s="277">
        <v>137</v>
      </c>
      <c r="AY388" s="277"/>
      <c r="AZ388" s="277">
        <v>2.1</v>
      </c>
      <c r="BA388" s="277"/>
      <c r="BB388" s="277">
        <v>102</v>
      </c>
      <c r="BC388" s="277"/>
      <c r="BD388" s="284">
        <f t="shared" ref="BD388:BE388" si="395">1.86*(AX388+AT388)+1.15*(AV388/18)+(AG388/6)+14</f>
        <v>287.44844444444442</v>
      </c>
      <c r="BE388" s="284">
        <f t="shared" si="395"/>
        <v>14</v>
      </c>
      <c r="BF388" s="277">
        <v>5.43</v>
      </c>
      <c r="BG388" s="277"/>
      <c r="BH388" s="277">
        <v>16</v>
      </c>
      <c r="BI388" s="277"/>
      <c r="BJ388" s="277">
        <v>48.6</v>
      </c>
      <c r="BK388" s="277"/>
      <c r="BL388" s="277">
        <v>89.6</v>
      </c>
      <c r="BM388" s="277"/>
      <c r="BN388" s="277">
        <v>29.4</v>
      </c>
      <c r="BO388" s="277"/>
      <c r="BP388" s="277">
        <v>32.799999999999997</v>
      </c>
      <c r="BQ388" s="277"/>
      <c r="BR388" s="277">
        <v>184</v>
      </c>
      <c r="BS388" s="277"/>
      <c r="BT388" s="277">
        <v>11.4</v>
      </c>
      <c r="BU388" s="277"/>
      <c r="BV388" s="278"/>
      <c r="BW388" s="278"/>
      <c r="BX388" s="277">
        <v>5.73</v>
      </c>
      <c r="BY388" s="277"/>
      <c r="BZ388" s="277">
        <v>63.4</v>
      </c>
      <c r="CA388" s="277"/>
      <c r="CB388" s="277">
        <v>26.7</v>
      </c>
      <c r="CC388" s="277"/>
      <c r="CD388" s="277">
        <v>6.45</v>
      </c>
      <c r="CE388" s="277"/>
      <c r="CF388" s="277">
        <v>2.92</v>
      </c>
      <c r="CG388" s="277"/>
      <c r="CH388" s="277">
        <v>0.53</v>
      </c>
      <c r="CI388" s="277"/>
      <c r="CJ388" s="2" t="b">
        <f t="shared" si="261"/>
        <v>0</v>
      </c>
      <c r="CK388" s="286" t="b">
        <f t="shared" si="382"/>
        <v>0</v>
      </c>
      <c r="CL388" s="287" t="s">
        <v>325</v>
      </c>
      <c r="CM388" s="287">
        <v>79.5</v>
      </c>
      <c r="CN388" s="288">
        <v>172</v>
      </c>
      <c r="CO388" s="287" t="s">
        <v>326</v>
      </c>
      <c r="CP388" s="288">
        <v>64</v>
      </c>
      <c r="CQ388" s="288">
        <v>68</v>
      </c>
      <c r="CR388" s="298" t="s">
        <v>327</v>
      </c>
      <c r="CS388" s="300"/>
      <c r="CT388" s="7"/>
      <c r="CU388" s="7"/>
      <c r="CV388" s="7"/>
      <c r="CW388" s="7"/>
      <c r="CX388" s="7"/>
    </row>
    <row r="389" spans="1:102" ht="15.75" customHeight="1">
      <c r="A389" s="143">
        <v>2023</v>
      </c>
      <c r="B389" s="469" t="s">
        <v>432</v>
      </c>
      <c r="C389" s="295">
        <v>3322</v>
      </c>
      <c r="D389" s="282">
        <v>25</v>
      </c>
      <c r="E389" s="277">
        <v>95.3</v>
      </c>
      <c r="F389" s="282">
        <v>2</v>
      </c>
      <c r="G389" s="278"/>
      <c r="H389" s="278"/>
      <c r="I389" s="278"/>
      <c r="J389" s="278"/>
      <c r="K389" s="278"/>
      <c r="L389" s="278"/>
      <c r="M389" s="277">
        <v>385</v>
      </c>
      <c r="N389" s="277"/>
      <c r="O389" s="298"/>
      <c r="P389" s="298"/>
      <c r="Q389" s="277">
        <v>1.8</v>
      </c>
      <c r="R389" s="277"/>
      <c r="S389" s="277">
        <v>176</v>
      </c>
      <c r="T389" s="277"/>
      <c r="U389" s="277">
        <v>36</v>
      </c>
      <c r="V389" s="277"/>
      <c r="W389" s="292">
        <v>4.5</v>
      </c>
      <c r="X389" s="277"/>
      <c r="Y389" s="277">
        <v>50</v>
      </c>
      <c r="Z389" s="277"/>
      <c r="AA389" s="277">
        <v>46</v>
      </c>
      <c r="AB389" s="277"/>
      <c r="AC389" s="277">
        <v>5.9</v>
      </c>
      <c r="AD389" s="277"/>
      <c r="AE389" s="278"/>
      <c r="AF389" s="278"/>
      <c r="AG389" s="277">
        <v>32</v>
      </c>
      <c r="AH389" s="277"/>
      <c r="AI389" s="282">
        <v>0.8</v>
      </c>
      <c r="AJ389" s="139"/>
      <c r="AK389" s="277">
        <f t="shared" si="354"/>
        <v>-0.8</v>
      </c>
      <c r="AL389" s="277">
        <v>5.4</v>
      </c>
      <c r="AM389" s="277"/>
      <c r="AN389" s="277">
        <v>7.4</v>
      </c>
      <c r="AO389" s="277"/>
      <c r="AP389" s="277">
        <v>46</v>
      </c>
      <c r="AQ389" s="277"/>
      <c r="AR389" s="277">
        <v>9</v>
      </c>
      <c r="AS389" s="277"/>
      <c r="AT389" s="277">
        <v>4.5999999999999996</v>
      </c>
      <c r="AU389" s="277"/>
      <c r="AV389" s="277">
        <v>95</v>
      </c>
      <c r="AW389" s="277"/>
      <c r="AX389" s="277">
        <v>137</v>
      </c>
      <c r="AY389" s="277"/>
      <c r="AZ389" s="277">
        <v>2</v>
      </c>
      <c r="BA389" s="277"/>
      <c r="BB389" s="277">
        <v>103</v>
      </c>
      <c r="BC389" s="277"/>
      <c r="BD389" s="284">
        <f t="shared" ref="BD389:BE389" si="396">1.86*(AX389+AT389)+1.15*(AV389/18)+(AG389/6)+14</f>
        <v>288.77877777777775</v>
      </c>
      <c r="BE389" s="284">
        <f t="shared" si="396"/>
        <v>14</v>
      </c>
      <c r="BF389" s="277">
        <v>5.22</v>
      </c>
      <c r="BG389" s="277"/>
      <c r="BH389" s="277">
        <v>14.8</v>
      </c>
      <c r="BI389" s="277"/>
      <c r="BJ389" s="277">
        <v>46.1</v>
      </c>
      <c r="BK389" s="277"/>
      <c r="BL389" s="277">
        <v>88.3</v>
      </c>
      <c r="BM389" s="277"/>
      <c r="BN389" s="277">
        <v>28.4</v>
      </c>
      <c r="BO389" s="277"/>
      <c r="BP389" s="277">
        <v>32.1</v>
      </c>
      <c r="BQ389" s="277"/>
      <c r="BR389" s="277">
        <v>228</v>
      </c>
      <c r="BS389" s="277"/>
      <c r="BT389" s="277">
        <v>12.7</v>
      </c>
      <c r="BU389" s="277"/>
      <c r="BV389" s="278"/>
      <c r="BW389" s="278"/>
      <c r="BX389" s="277">
        <v>5.19</v>
      </c>
      <c r="BY389" s="277"/>
      <c r="BZ389" s="277">
        <v>46.5</v>
      </c>
      <c r="CA389" s="277"/>
      <c r="CB389" s="277">
        <v>41.5</v>
      </c>
      <c r="CC389" s="277"/>
      <c r="CD389" s="277">
        <v>9.9499999999999993</v>
      </c>
      <c r="CE389" s="277"/>
      <c r="CF389" s="277">
        <v>0.92</v>
      </c>
      <c r="CG389" s="277"/>
      <c r="CH389" s="277">
        <v>1.1100000000000001</v>
      </c>
      <c r="CI389" s="277"/>
      <c r="CJ389" s="2" t="b">
        <f t="shared" si="261"/>
        <v>0</v>
      </c>
      <c r="CK389" s="286" t="b">
        <f t="shared" si="382"/>
        <v>0</v>
      </c>
      <c r="CL389" s="287" t="s">
        <v>328</v>
      </c>
      <c r="CM389" s="277">
        <v>97.8</v>
      </c>
      <c r="CN389" s="277">
        <v>178</v>
      </c>
      <c r="CO389" s="287" t="s">
        <v>329</v>
      </c>
      <c r="CP389" s="277">
        <v>68</v>
      </c>
      <c r="CQ389" s="277">
        <v>67</v>
      </c>
      <c r="CR389" s="298" t="s">
        <v>330</v>
      </c>
      <c r="CS389" s="300"/>
      <c r="CT389" s="7"/>
      <c r="CU389" s="7"/>
      <c r="CV389" s="7"/>
      <c r="CW389" s="7"/>
      <c r="CX389" s="7"/>
    </row>
    <row r="390" spans="1:102" ht="15.75" customHeight="1">
      <c r="A390" s="143">
        <v>2023</v>
      </c>
      <c r="B390" s="469" t="s">
        <v>432</v>
      </c>
      <c r="C390" s="295">
        <v>3324</v>
      </c>
      <c r="D390" s="282">
        <v>27</v>
      </c>
      <c r="E390" s="277">
        <v>76.900000000000006</v>
      </c>
      <c r="F390" s="282">
        <v>1</v>
      </c>
      <c r="G390" s="278"/>
      <c r="H390" s="278"/>
      <c r="I390" s="278"/>
      <c r="J390" s="278"/>
      <c r="K390" s="278"/>
      <c r="L390" s="278"/>
      <c r="M390" s="277">
        <v>640</v>
      </c>
      <c r="N390" s="277"/>
      <c r="O390" s="298"/>
      <c r="P390" s="298"/>
      <c r="Q390" s="277">
        <v>3.5</v>
      </c>
      <c r="R390" s="277"/>
      <c r="S390" s="277">
        <v>117</v>
      </c>
      <c r="T390" s="277"/>
      <c r="U390" s="277">
        <v>44</v>
      </c>
      <c r="V390" s="277"/>
      <c r="W390" s="277">
        <v>4.5999999999999996</v>
      </c>
      <c r="X390" s="277"/>
      <c r="Y390" s="277">
        <v>25</v>
      </c>
      <c r="Z390" s="277"/>
      <c r="AA390" s="292">
        <v>15</v>
      </c>
      <c r="AB390" s="277"/>
      <c r="AC390" s="277">
        <v>6.3</v>
      </c>
      <c r="AD390" s="277"/>
      <c r="AE390" s="278"/>
      <c r="AF390" s="278"/>
      <c r="AG390" s="277">
        <v>28</v>
      </c>
      <c r="AH390" s="277"/>
      <c r="AI390" s="282">
        <v>0.8</v>
      </c>
      <c r="AJ390" s="139"/>
      <c r="AK390" s="277">
        <f t="shared" si="354"/>
        <v>-0.8</v>
      </c>
      <c r="AL390" s="277">
        <v>3.6</v>
      </c>
      <c r="AM390" s="277"/>
      <c r="AN390" s="277">
        <v>7.1</v>
      </c>
      <c r="AO390" s="277"/>
      <c r="AP390" s="277">
        <v>31</v>
      </c>
      <c r="AQ390" s="277"/>
      <c r="AR390" s="277">
        <v>8.9</v>
      </c>
      <c r="AS390" s="277"/>
      <c r="AT390" s="277">
        <v>4.3</v>
      </c>
      <c r="AU390" s="277"/>
      <c r="AV390" s="277">
        <v>121</v>
      </c>
      <c r="AW390" s="277"/>
      <c r="AX390" s="277">
        <v>135</v>
      </c>
      <c r="AY390" s="277"/>
      <c r="AZ390" s="277">
        <v>1.9</v>
      </c>
      <c r="BA390" s="277"/>
      <c r="BB390" s="277">
        <v>100</v>
      </c>
      <c r="BC390" s="277"/>
      <c r="BD390" s="284">
        <f t="shared" ref="BD390:BE390" si="397">1.86*(AX390+AT390)+1.15*(AV390/18)+(AG390/6)+14</f>
        <v>285.49522222222225</v>
      </c>
      <c r="BE390" s="284">
        <f t="shared" si="397"/>
        <v>14</v>
      </c>
      <c r="BF390" s="277">
        <v>5.54</v>
      </c>
      <c r="BG390" s="277"/>
      <c r="BH390" s="277">
        <v>15.7</v>
      </c>
      <c r="BI390" s="277"/>
      <c r="BJ390" s="277">
        <v>47.9</v>
      </c>
      <c r="BK390" s="277"/>
      <c r="BL390" s="277">
        <v>87.9</v>
      </c>
      <c r="BM390" s="277"/>
      <c r="BN390" s="277">
        <v>28.8</v>
      </c>
      <c r="BO390" s="277"/>
      <c r="BP390" s="277">
        <v>32.799999999999997</v>
      </c>
      <c r="BQ390" s="277"/>
      <c r="BR390" s="277">
        <v>261</v>
      </c>
      <c r="BS390" s="277"/>
      <c r="BT390" s="277">
        <v>11.7</v>
      </c>
      <c r="BU390" s="277"/>
      <c r="BV390" s="278"/>
      <c r="BW390" s="278"/>
      <c r="BX390" s="277">
        <v>6.57</v>
      </c>
      <c r="BY390" s="277"/>
      <c r="BZ390" s="277">
        <v>82.4</v>
      </c>
      <c r="CA390" s="277"/>
      <c r="CB390" s="277">
        <v>8.77</v>
      </c>
      <c r="CC390" s="277"/>
      <c r="CD390" s="277">
        <v>8.2200000000000006</v>
      </c>
      <c r="CE390" s="277"/>
      <c r="CF390" s="277">
        <v>0.31</v>
      </c>
      <c r="CG390" s="277"/>
      <c r="CH390" s="277">
        <v>0.27500000000000002</v>
      </c>
      <c r="CI390" s="277"/>
      <c r="CJ390" s="2" t="b">
        <f t="shared" si="261"/>
        <v>0</v>
      </c>
      <c r="CK390" s="286" t="b">
        <f t="shared" si="382"/>
        <v>0</v>
      </c>
      <c r="CL390" s="287" t="s">
        <v>331</v>
      </c>
      <c r="CM390" s="288">
        <v>79.400000000000006</v>
      </c>
      <c r="CN390" s="288">
        <v>187</v>
      </c>
      <c r="CO390" s="287" t="s">
        <v>332</v>
      </c>
      <c r="CP390" s="288">
        <v>60</v>
      </c>
      <c r="CQ390" s="288">
        <v>66</v>
      </c>
      <c r="CR390" s="298" t="s">
        <v>333</v>
      </c>
      <c r="CS390" s="300"/>
      <c r="CT390" s="7"/>
      <c r="CU390" s="7"/>
      <c r="CV390" s="7"/>
      <c r="CW390" s="7"/>
      <c r="CX390" s="7"/>
    </row>
    <row r="391" spans="1:102" ht="15.75" customHeight="1">
      <c r="A391" s="143">
        <v>2023</v>
      </c>
      <c r="B391" s="469" t="s">
        <v>432</v>
      </c>
      <c r="C391" s="295">
        <v>3327</v>
      </c>
      <c r="D391" s="282">
        <v>29</v>
      </c>
      <c r="E391" s="277">
        <v>74.8</v>
      </c>
      <c r="F391" s="282">
        <v>2</v>
      </c>
      <c r="G391" s="278"/>
      <c r="H391" s="278"/>
      <c r="I391" s="278"/>
      <c r="J391" s="278"/>
      <c r="K391" s="278"/>
      <c r="L391" s="278"/>
      <c r="M391" s="277">
        <v>474</v>
      </c>
      <c r="N391" s="277"/>
      <c r="O391" s="298"/>
      <c r="P391" s="298"/>
      <c r="Q391" s="277">
        <v>2.6</v>
      </c>
      <c r="R391" s="277"/>
      <c r="S391" s="277">
        <v>259</v>
      </c>
      <c r="T391" s="277"/>
      <c r="U391" s="277">
        <v>56</v>
      </c>
      <c r="V391" s="277"/>
      <c r="W391" s="277">
        <v>4.7</v>
      </c>
      <c r="X391" s="277"/>
      <c r="Y391" s="277">
        <v>37</v>
      </c>
      <c r="Z391" s="277"/>
      <c r="AA391" s="292">
        <v>42</v>
      </c>
      <c r="AB391" s="277"/>
      <c r="AC391" s="277">
        <v>6.6</v>
      </c>
      <c r="AD391" s="277"/>
      <c r="AE391" s="278"/>
      <c r="AF391" s="278"/>
      <c r="AG391" s="277">
        <v>45</v>
      </c>
      <c r="AH391" s="277"/>
      <c r="AI391" s="282">
        <v>1.1000000000000001</v>
      </c>
      <c r="AJ391" s="139"/>
      <c r="AK391" s="277">
        <f t="shared" si="354"/>
        <v>-1.1000000000000001</v>
      </c>
      <c r="AL391" s="277">
        <v>4.3</v>
      </c>
      <c r="AM391" s="277"/>
      <c r="AN391" s="277">
        <v>7.7</v>
      </c>
      <c r="AO391" s="277"/>
      <c r="AP391" s="277">
        <v>50</v>
      </c>
      <c r="AQ391" s="277"/>
      <c r="AR391" s="277">
        <v>8.4</v>
      </c>
      <c r="AS391" s="277"/>
      <c r="AT391" s="277">
        <v>4.4000000000000004</v>
      </c>
      <c r="AU391" s="277"/>
      <c r="AV391" s="277">
        <v>68</v>
      </c>
      <c r="AW391" s="277"/>
      <c r="AX391" s="277">
        <v>141</v>
      </c>
      <c r="AY391" s="277"/>
      <c r="AZ391" s="277">
        <v>2.1</v>
      </c>
      <c r="BA391" s="277"/>
      <c r="BB391" s="277">
        <v>105</v>
      </c>
      <c r="BC391" s="277"/>
      <c r="BD391" s="284">
        <f t="shared" ref="BD391:BE391" si="398">1.86*(AX391+AT391)+1.15*(AV391/18)+(AG391/6)+14</f>
        <v>296.28844444444445</v>
      </c>
      <c r="BE391" s="284">
        <f t="shared" si="398"/>
        <v>14</v>
      </c>
      <c r="BF391" s="277">
        <v>5.3</v>
      </c>
      <c r="BG391" s="277"/>
      <c r="BH391" s="277">
        <v>14.5</v>
      </c>
      <c r="BI391" s="277"/>
      <c r="BJ391" s="277">
        <v>46</v>
      </c>
      <c r="BK391" s="277"/>
      <c r="BL391" s="277">
        <v>86.7</v>
      </c>
      <c r="BM391" s="277"/>
      <c r="BN391" s="277">
        <v>27.4</v>
      </c>
      <c r="BO391" s="277"/>
      <c r="BP391" s="277">
        <v>31.6</v>
      </c>
      <c r="BQ391" s="277"/>
      <c r="BR391" s="277">
        <v>181</v>
      </c>
      <c r="BS391" s="277"/>
      <c r="BT391" s="277">
        <v>12.4</v>
      </c>
      <c r="BU391" s="277"/>
      <c r="BV391" s="278"/>
      <c r="BW391" s="278"/>
      <c r="BX391" s="277">
        <v>6.76</v>
      </c>
      <c r="BY391" s="277"/>
      <c r="BZ391" s="277">
        <v>71.2</v>
      </c>
      <c r="CA391" s="277"/>
      <c r="CB391" s="277">
        <v>20.399999999999999</v>
      </c>
      <c r="CC391" s="277"/>
      <c r="CD391" s="277">
        <v>7.34</v>
      </c>
      <c r="CE391" s="277"/>
      <c r="CF391" s="277">
        <v>0.34899999999999998</v>
      </c>
      <c r="CG391" s="277"/>
      <c r="CH391" s="277">
        <v>0.76600000000000001</v>
      </c>
      <c r="CI391" s="277"/>
      <c r="CJ391" s="2" t="b">
        <f t="shared" si="261"/>
        <v>0</v>
      </c>
      <c r="CK391" s="286" t="b">
        <f t="shared" si="382"/>
        <v>0</v>
      </c>
      <c r="CL391" s="287" t="s">
        <v>334</v>
      </c>
      <c r="CM391" s="277">
        <v>77.400000000000006</v>
      </c>
      <c r="CN391" s="277">
        <v>177</v>
      </c>
      <c r="CO391" s="287" t="s">
        <v>335</v>
      </c>
      <c r="CP391" s="277">
        <v>58</v>
      </c>
      <c r="CQ391" s="277">
        <v>60</v>
      </c>
      <c r="CR391" s="298" t="s">
        <v>336</v>
      </c>
      <c r="CS391" s="300"/>
      <c r="CT391" s="7"/>
      <c r="CU391" s="7"/>
      <c r="CV391" s="7"/>
      <c r="CW391" s="7"/>
      <c r="CX391" s="7"/>
    </row>
    <row r="392" spans="1:102" ht="15.75" customHeight="1">
      <c r="A392" s="143">
        <v>2023</v>
      </c>
      <c r="B392" s="469" t="s">
        <v>432</v>
      </c>
      <c r="C392" s="277">
        <v>3328</v>
      </c>
      <c r="D392" s="277" t="s">
        <v>112</v>
      </c>
      <c r="E392" s="277">
        <v>85.1</v>
      </c>
      <c r="F392" s="277" t="s">
        <v>112</v>
      </c>
      <c r="G392" s="278"/>
      <c r="H392" s="278"/>
      <c r="I392" s="278"/>
      <c r="J392" s="278"/>
      <c r="K392" s="278"/>
      <c r="L392" s="278"/>
      <c r="M392" s="277">
        <v>170</v>
      </c>
      <c r="N392" s="277">
        <v>1967</v>
      </c>
      <c r="O392" s="298"/>
      <c r="P392" s="298"/>
      <c r="Q392" s="277">
        <v>2.8</v>
      </c>
      <c r="R392" s="277">
        <v>2.5</v>
      </c>
      <c r="S392" s="277">
        <v>162</v>
      </c>
      <c r="T392" s="277">
        <v>363</v>
      </c>
      <c r="U392" s="277">
        <v>31</v>
      </c>
      <c r="V392" s="277">
        <v>102</v>
      </c>
      <c r="W392" s="292">
        <v>4.5</v>
      </c>
      <c r="X392" s="277">
        <v>4.9000000000000004</v>
      </c>
      <c r="Y392" s="277">
        <v>19</v>
      </c>
      <c r="Z392" s="277">
        <v>78</v>
      </c>
      <c r="AA392" s="292">
        <v>18</v>
      </c>
      <c r="AB392" s="277">
        <v>43</v>
      </c>
      <c r="AC392" s="277">
        <v>5.8</v>
      </c>
      <c r="AD392" s="277">
        <v>5.8</v>
      </c>
      <c r="AE392" s="278"/>
      <c r="AF392" s="278"/>
      <c r="AG392" s="277">
        <v>36</v>
      </c>
      <c r="AH392" s="277">
        <v>51</v>
      </c>
      <c r="AI392" s="282">
        <v>0.7</v>
      </c>
      <c r="AJ392" s="283">
        <v>1.06</v>
      </c>
      <c r="AK392" s="281">
        <f t="shared" si="354"/>
        <v>0.3600000000000001</v>
      </c>
      <c r="AL392" s="277">
        <v>4</v>
      </c>
      <c r="AM392" s="277">
        <v>3.9</v>
      </c>
      <c r="AN392" s="277">
        <v>7</v>
      </c>
      <c r="AO392" s="277">
        <v>7</v>
      </c>
      <c r="AP392" s="277">
        <v>10</v>
      </c>
      <c r="AQ392" s="277">
        <v>50</v>
      </c>
      <c r="AR392" s="277">
        <v>8.6</v>
      </c>
      <c r="AS392" s="277">
        <v>9.3000000000000007</v>
      </c>
      <c r="AT392" s="277">
        <v>4.5999999999999996</v>
      </c>
      <c r="AU392" s="277">
        <v>4.3</v>
      </c>
      <c r="AV392" s="277">
        <v>101</v>
      </c>
      <c r="AW392" s="277">
        <v>107</v>
      </c>
      <c r="AX392" s="277">
        <v>134</v>
      </c>
      <c r="AY392" s="277">
        <v>141</v>
      </c>
      <c r="AZ392" s="277">
        <v>1.9</v>
      </c>
      <c r="BA392" s="277">
        <v>2</v>
      </c>
      <c r="BB392" s="277">
        <v>102</v>
      </c>
      <c r="BC392" s="277">
        <v>108</v>
      </c>
      <c r="BD392" s="284">
        <f t="shared" ref="BD392:BE392" si="399">1.86*(AX392+AT392)+1.15*(AV392/18)+(AG392/6)+14</f>
        <v>284.24877777777778</v>
      </c>
      <c r="BE392" s="284">
        <f t="shared" si="399"/>
        <v>299.59411111111115</v>
      </c>
      <c r="BF392" s="277">
        <v>5.38</v>
      </c>
      <c r="BG392" s="282">
        <v>4.8600000000000003</v>
      </c>
      <c r="BH392" s="277">
        <v>14.2</v>
      </c>
      <c r="BI392" s="282">
        <v>13.2</v>
      </c>
      <c r="BJ392" s="277">
        <v>45.1</v>
      </c>
      <c r="BK392" s="282">
        <v>40.799999999999997</v>
      </c>
      <c r="BL392" s="277">
        <v>83.8</v>
      </c>
      <c r="BM392" s="282">
        <v>83.9</v>
      </c>
      <c r="BN392" s="277">
        <v>26.5</v>
      </c>
      <c r="BO392" s="282">
        <v>27.3</v>
      </c>
      <c r="BP392" s="277">
        <v>31.6</v>
      </c>
      <c r="BQ392" s="282">
        <v>32.5</v>
      </c>
      <c r="BR392" s="277">
        <v>211</v>
      </c>
      <c r="BS392" s="282">
        <v>258</v>
      </c>
      <c r="BT392" s="277">
        <v>12.4</v>
      </c>
      <c r="BU392" s="282">
        <v>12.8</v>
      </c>
      <c r="BV392" s="278"/>
      <c r="BW392" s="278"/>
      <c r="BX392" s="277">
        <v>5.37</v>
      </c>
      <c r="BY392" s="282">
        <v>9.49</v>
      </c>
      <c r="BZ392" s="277">
        <v>71.5</v>
      </c>
      <c r="CA392" s="282">
        <v>79.900000000000006</v>
      </c>
      <c r="CB392" s="277">
        <v>17.100000000000001</v>
      </c>
      <c r="CC392" s="282">
        <v>13.9</v>
      </c>
      <c r="CD392" s="277">
        <v>6.44</v>
      </c>
      <c r="CE392" s="282">
        <v>5.6</v>
      </c>
      <c r="CF392" s="277">
        <v>4.04</v>
      </c>
      <c r="CG392" s="282">
        <v>0.5</v>
      </c>
      <c r="CH392" s="277">
        <v>0.97299999999999998</v>
      </c>
      <c r="CI392" s="282">
        <v>0.1</v>
      </c>
      <c r="CJ392" s="2" t="b">
        <f t="shared" si="261"/>
        <v>1</v>
      </c>
      <c r="CK392" s="286" t="b">
        <f t="shared" si="382"/>
        <v>1</v>
      </c>
      <c r="CL392" s="298"/>
      <c r="CM392" s="298"/>
      <c r="CN392" s="298"/>
      <c r="CO392" s="298"/>
      <c r="CP392" s="298"/>
      <c r="CQ392" s="298"/>
      <c r="CR392" s="298"/>
      <c r="CS392" s="7"/>
      <c r="CT392" s="7"/>
      <c r="CU392" s="7"/>
      <c r="CV392" s="7"/>
      <c r="CW392" s="7"/>
      <c r="CX392" s="7"/>
    </row>
    <row r="393" spans="1:102" ht="15.75" customHeight="1">
      <c r="A393" s="143">
        <v>2023</v>
      </c>
      <c r="B393" s="469" t="s">
        <v>432</v>
      </c>
      <c r="C393" s="295">
        <v>3329</v>
      </c>
      <c r="D393" s="282">
        <v>30</v>
      </c>
      <c r="E393" s="277">
        <v>70</v>
      </c>
      <c r="F393" s="282">
        <v>1</v>
      </c>
      <c r="G393" s="278"/>
      <c r="H393" s="278"/>
      <c r="I393" s="278"/>
      <c r="J393" s="278"/>
      <c r="K393" s="278"/>
      <c r="L393" s="278"/>
      <c r="M393" s="277">
        <v>486</v>
      </c>
      <c r="N393" s="277"/>
      <c r="O393" s="298"/>
      <c r="P393" s="298"/>
      <c r="Q393" s="277">
        <v>2.8</v>
      </c>
      <c r="R393" s="277"/>
      <c r="S393" s="277">
        <v>227</v>
      </c>
      <c r="T393" s="277"/>
      <c r="U393" s="277">
        <v>49</v>
      </c>
      <c r="V393" s="277"/>
      <c r="W393" s="277">
        <v>5.0999999999999996</v>
      </c>
      <c r="X393" s="277"/>
      <c r="Y393" s="277">
        <v>44</v>
      </c>
      <c r="Z393" s="277"/>
      <c r="AA393" s="277">
        <v>23</v>
      </c>
      <c r="AB393" s="277"/>
      <c r="AC393" s="277">
        <v>5.7</v>
      </c>
      <c r="AD393" s="277"/>
      <c r="AE393" s="278"/>
      <c r="AF393" s="278"/>
      <c r="AG393" s="277">
        <v>34</v>
      </c>
      <c r="AH393" s="277"/>
      <c r="AI393" s="282">
        <v>0.8</v>
      </c>
      <c r="AJ393" s="139"/>
      <c r="AK393" s="277">
        <f t="shared" si="354"/>
        <v>-0.8</v>
      </c>
      <c r="AL393" s="277">
        <v>4.7</v>
      </c>
      <c r="AM393" s="277"/>
      <c r="AN393" s="277">
        <v>7.7</v>
      </c>
      <c r="AO393" s="277"/>
      <c r="AP393" s="277">
        <v>34</v>
      </c>
      <c r="AQ393" s="277"/>
      <c r="AR393" s="277">
        <v>9.3000000000000007</v>
      </c>
      <c r="AS393" s="277"/>
      <c r="AT393" s="277">
        <v>4.3</v>
      </c>
      <c r="AU393" s="277"/>
      <c r="AV393" s="277">
        <v>90</v>
      </c>
      <c r="AW393" s="277"/>
      <c r="AX393" s="277">
        <v>139</v>
      </c>
      <c r="AY393" s="277"/>
      <c r="AZ393" s="277">
        <v>2.2000000000000002</v>
      </c>
      <c r="BA393" s="277"/>
      <c r="BB393" s="277">
        <v>102</v>
      </c>
      <c r="BC393" s="277"/>
      <c r="BD393" s="284">
        <f t="shared" ref="BD393:BE393" si="400">1.86*(AX393+AT393)+1.15*(AV393/18)+(AG393/6)+14</f>
        <v>291.9546666666667</v>
      </c>
      <c r="BE393" s="284">
        <f t="shared" si="400"/>
        <v>14</v>
      </c>
      <c r="BF393" s="277">
        <v>5.53</v>
      </c>
      <c r="BG393" s="277"/>
      <c r="BH393" s="277">
        <v>15.5</v>
      </c>
      <c r="BI393" s="277"/>
      <c r="BJ393" s="277">
        <v>47.8</v>
      </c>
      <c r="BK393" s="277"/>
      <c r="BL393" s="277">
        <v>86.5</v>
      </c>
      <c r="BM393" s="277"/>
      <c r="BN393" s="277">
        <v>28</v>
      </c>
      <c r="BO393" s="277"/>
      <c r="BP393" s="277">
        <v>32.4</v>
      </c>
      <c r="BQ393" s="277"/>
      <c r="BR393" s="277">
        <v>242</v>
      </c>
      <c r="BS393" s="277"/>
      <c r="BT393" s="277">
        <v>11.9</v>
      </c>
      <c r="BU393" s="277"/>
      <c r="BV393" s="278"/>
      <c r="BW393" s="278"/>
      <c r="BX393" s="277">
        <v>8.69</v>
      </c>
      <c r="BY393" s="277"/>
      <c r="BZ393" s="277">
        <v>63.6</v>
      </c>
      <c r="CA393" s="277"/>
      <c r="CB393" s="277">
        <v>25.1</v>
      </c>
      <c r="CC393" s="277"/>
      <c r="CD393" s="277">
        <v>10.3</v>
      </c>
      <c r="CE393" s="277"/>
      <c r="CF393" s="277">
        <v>0.34300000000000003</v>
      </c>
      <c r="CG393" s="277"/>
      <c r="CH393" s="277">
        <v>0.57999999999999996</v>
      </c>
      <c r="CI393" s="277"/>
      <c r="CJ393" s="2" t="b">
        <f t="shared" si="261"/>
        <v>0</v>
      </c>
      <c r="CK393" s="286" t="b">
        <f t="shared" si="382"/>
        <v>0</v>
      </c>
      <c r="CL393" s="287" t="s">
        <v>337</v>
      </c>
      <c r="CM393" s="277">
        <v>69.2</v>
      </c>
      <c r="CN393" s="277">
        <v>168</v>
      </c>
      <c r="CO393" s="287" t="s">
        <v>338</v>
      </c>
      <c r="CP393" s="277">
        <v>57</v>
      </c>
      <c r="CQ393" s="277">
        <v>50</v>
      </c>
      <c r="CR393" s="298" t="s">
        <v>339</v>
      </c>
      <c r="CS393" s="300"/>
      <c r="CT393" s="7"/>
      <c r="CU393" s="7"/>
      <c r="CV393" s="7"/>
      <c r="CW393" s="7"/>
      <c r="CX393" s="7"/>
    </row>
    <row r="394" spans="1:102" ht="15.75" customHeight="1">
      <c r="A394" s="143">
        <v>2023</v>
      </c>
      <c r="B394" s="469" t="s">
        <v>432</v>
      </c>
      <c r="C394" s="277">
        <v>3330</v>
      </c>
      <c r="D394" s="282">
        <v>28</v>
      </c>
      <c r="E394" s="277">
        <v>74.5</v>
      </c>
      <c r="F394" s="282">
        <v>1</v>
      </c>
      <c r="G394" s="278"/>
      <c r="H394" s="278"/>
      <c r="I394" s="278"/>
      <c r="J394" s="278"/>
      <c r="K394" s="278"/>
      <c r="L394" s="278"/>
      <c r="M394" s="277">
        <v>645</v>
      </c>
      <c r="N394" s="277">
        <v>5171</v>
      </c>
      <c r="O394" s="298"/>
      <c r="P394" s="298"/>
      <c r="Q394" s="277">
        <v>3.3</v>
      </c>
      <c r="R394" s="277">
        <v>3.3</v>
      </c>
      <c r="S394" s="277">
        <v>232</v>
      </c>
      <c r="T394" s="277">
        <v>573</v>
      </c>
      <c r="U394" s="277">
        <v>45</v>
      </c>
      <c r="V394" s="277">
        <v>182</v>
      </c>
      <c r="W394" s="277">
        <v>5.2</v>
      </c>
      <c r="X394" s="277">
        <v>4.9000000000000004</v>
      </c>
      <c r="Y394" s="277">
        <v>30</v>
      </c>
      <c r="Z394" s="277">
        <v>103</v>
      </c>
      <c r="AA394" s="277">
        <v>18</v>
      </c>
      <c r="AB394" s="277">
        <v>15</v>
      </c>
      <c r="AC394" s="277">
        <v>5.7</v>
      </c>
      <c r="AD394" s="277">
        <v>4.9000000000000004</v>
      </c>
      <c r="AE394" s="278"/>
      <c r="AF394" s="278"/>
      <c r="AG394" s="277">
        <v>32</v>
      </c>
      <c r="AH394" s="277">
        <v>33</v>
      </c>
      <c r="AI394" s="282">
        <v>0.9</v>
      </c>
      <c r="AJ394" s="283">
        <v>0.75</v>
      </c>
      <c r="AK394" s="277">
        <f t="shared" si="354"/>
        <v>-0.15000000000000002</v>
      </c>
      <c r="AL394" s="277">
        <v>3.9</v>
      </c>
      <c r="AM394" s="277">
        <v>4.0999999999999996</v>
      </c>
      <c r="AN394" s="277">
        <v>7.7</v>
      </c>
      <c r="AO394" s="277">
        <v>6.8</v>
      </c>
      <c r="AP394" s="277">
        <v>10</v>
      </c>
      <c r="AQ394" s="277">
        <v>48</v>
      </c>
      <c r="AR394" s="277">
        <v>9.1999999999999993</v>
      </c>
      <c r="AS394" s="277">
        <v>8.9</v>
      </c>
      <c r="AT394" s="277">
        <v>4.5999999999999996</v>
      </c>
      <c r="AU394" s="277">
        <v>4.0999999999999996</v>
      </c>
      <c r="AV394" s="277">
        <v>90</v>
      </c>
      <c r="AW394" s="277">
        <v>76</v>
      </c>
      <c r="AX394" s="277">
        <v>137</v>
      </c>
      <c r="AY394" s="277">
        <v>138</v>
      </c>
      <c r="AZ394" s="277">
        <v>2</v>
      </c>
      <c r="BA394" s="277">
        <v>2</v>
      </c>
      <c r="BB394" s="277">
        <v>102</v>
      </c>
      <c r="BC394" s="277">
        <v>99</v>
      </c>
      <c r="BD394" s="284">
        <f t="shared" ref="BD394:BE394" si="401">1.86*(AX394+AT394)+1.15*(AV394/18)+(AG394/6)+14</f>
        <v>288.45933333333329</v>
      </c>
      <c r="BE394" s="284">
        <f t="shared" si="401"/>
        <v>288.66155555555554</v>
      </c>
      <c r="BF394" s="277">
        <v>4.91</v>
      </c>
      <c r="BG394" s="282">
        <v>4.6399999999999997</v>
      </c>
      <c r="BH394" s="277">
        <v>14.3</v>
      </c>
      <c r="BI394" s="282">
        <v>13.7</v>
      </c>
      <c r="BJ394" s="277">
        <v>44</v>
      </c>
      <c r="BK394" s="282">
        <v>42.3</v>
      </c>
      <c r="BL394" s="277">
        <v>89.6</v>
      </c>
      <c r="BM394" s="282">
        <v>91.1</v>
      </c>
      <c r="BN394" s="277">
        <v>29.1</v>
      </c>
      <c r="BO394" s="282">
        <v>29.6</v>
      </c>
      <c r="BP394" s="277">
        <v>32.5</v>
      </c>
      <c r="BQ394" s="282">
        <v>32.5</v>
      </c>
      <c r="BR394" s="277">
        <v>150</v>
      </c>
      <c r="BS394" s="282">
        <v>210</v>
      </c>
      <c r="BT394" s="277">
        <v>11.8</v>
      </c>
      <c r="BU394" s="282">
        <v>12.4</v>
      </c>
      <c r="BV394" s="278"/>
      <c r="BW394" s="278"/>
      <c r="BX394" s="277">
        <v>5.05</v>
      </c>
      <c r="BY394" s="282">
        <v>9.2100000000000009</v>
      </c>
      <c r="BZ394" s="277">
        <v>68.099999999999994</v>
      </c>
      <c r="CA394" s="282">
        <v>82.7</v>
      </c>
      <c r="CB394" s="277">
        <v>22.3</v>
      </c>
      <c r="CC394" s="282">
        <v>10.6</v>
      </c>
      <c r="CD394" s="277">
        <v>8.7799999999999994</v>
      </c>
      <c r="CE394" s="282">
        <v>6.2</v>
      </c>
      <c r="CF394" s="277">
        <v>0.26700000000000002</v>
      </c>
      <c r="CG394" s="282">
        <v>0.3</v>
      </c>
      <c r="CH394" s="277">
        <v>0.53300000000000003</v>
      </c>
      <c r="CI394" s="282">
        <v>0.2</v>
      </c>
      <c r="CJ394" s="2" t="b">
        <f t="shared" si="261"/>
        <v>0</v>
      </c>
      <c r="CK394" s="286" t="b">
        <f t="shared" si="382"/>
        <v>1</v>
      </c>
      <c r="CL394" s="287" t="s">
        <v>340</v>
      </c>
      <c r="CM394" s="277">
        <v>75.900000000000006</v>
      </c>
      <c r="CN394" s="277">
        <v>182</v>
      </c>
      <c r="CO394" s="287" t="s">
        <v>341</v>
      </c>
      <c r="CP394" s="277">
        <v>52</v>
      </c>
      <c r="CQ394" s="277">
        <v>42</v>
      </c>
      <c r="CR394" s="298" t="s">
        <v>342</v>
      </c>
      <c r="CS394" s="300"/>
      <c r="CT394" s="7"/>
      <c r="CU394" s="7"/>
      <c r="CV394" s="7"/>
      <c r="CW394" s="7"/>
      <c r="CX394" s="7"/>
    </row>
    <row r="395" spans="1:102" ht="15.75" customHeight="1">
      <c r="A395" s="143">
        <v>2023</v>
      </c>
      <c r="B395" s="469" t="s">
        <v>432</v>
      </c>
      <c r="C395" s="277">
        <v>3331</v>
      </c>
      <c r="D395" s="282">
        <v>28</v>
      </c>
      <c r="E395" s="277">
        <v>89.2</v>
      </c>
      <c r="F395" s="282">
        <v>1</v>
      </c>
      <c r="G395" s="278"/>
      <c r="H395" s="278"/>
      <c r="I395" s="278"/>
      <c r="J395" s="278"/>
      <c r="K395" s="278"/>
      <c r="L395" s="278"/>
      <c r="M395" s="277">
        <v>156</v>
      </c>
      <c r="N395" s="277">
        <v>804</v>
      </c>
      <c r="O395" s="298"/>
      <c r="P395" s="298"/>
      <c r="Q395" s="277">
        <v>4.4000000000000004</v>
      </c>
      <c r="R395" s="277">
        <v>3.1</v>
      </c>
      <c r="S395" s="277">
        <v>181</v>
      </c>
      <c r="T395" s="277">
        <v>300</v>
      </c>
      <c r="U395" s="277">
        <v>28</v>
      </c>
      <c r="V395" s="277">
        <v>58</v>
      </c>
      <c r="W395" s="277">
        <v>5.2</v>
      </c>
      <c r="X395" s="277">
        <v>4.7</v>
      </c>
      <c r="Y395" s="277">
        <v>26</v>
      </c>
      <c r="Z395" s="277">
        <v>54</v>
      </c>
      <c r="AA395" s="277">
        <v>16</v>
      </c>
      <c r="AB395" s="277">
        <v>15</v>
      </c>
      <c r="AC395" s="277">
        <v>5.6</v>
      </c>
      <c r="AD395" s="277">
        <v>5.8</v>
      </c>
      <c r="AE395" s="278"/>
      <c r="AF395" s="278"/>
      <c r="AG395" s="277">
        <v>43</v>
      </c>
      <c r="AH395" s="277">
        <v>42</v>
      </c>
      <c r="AI395" s="282">
        <v>1</v>
      </c>
      <c r="AJ395" s="283">
        <v>1.1499999999999999</v>
      </c>
      <c r="AK395" s="277">
        <f t="shared" si="354"/>
        <v>0.14999999999999991</v>
      </c>
      <c r="AL395" s="277">
        <v>3.9</v>
      </c>
      <c r="AM395" s="277">
        <v>4</v>
      </c>
      <c r="AN395" s="277">
        <v>7.6</v>
      </c>
      <c r="AO395" s="277">
        <v>7</v>
      </c>
      <c r="AP395" s="277">
        <v>42</v>
      </c>
      <c r="AQ395" s="277">
        <v>51</v>
      </c>
      <c r="AR395" s="277">
        <v>9.4</v>
      </c>
      <c r="AS395" s="277">
        <v>9.3000000000000007</v>
      </c>
      <c r="AT395" s="277">
        <v>5</v>
      </c>
      <c r="AU395" s="277">
        <v>3.9</v>
      </c>
      <c r="AV395" s="277">
        <v>77</v>
      </c>
      <c r="AW395" s="277">
        <v>98</v>
      </c>
      <c r="AX395" s="277">
        <v>142</v>
      </c>
      <c r="AY395" s="277">
        <v>138</v>
      </c>
      <c r="AZ395" s="277">
        <v>2</v>
      </c>
      <c r="BA395" s="277">
        <v>2.2000000000000002</v>
      </c>
      <c r="BB395" s="277">
        <v>105</v>
      </c>
      <c r="BC395" s="277">
        <v>101</v>
      </c>
      <c r="BD395" s="284">
        <f t="shared" ref="BD395:BE395" si="402">1.86*(AX395+AT395)+1.15*(AV395/18)+(AG395/6)+14</f>
        <v>299.50611111111112</v>
      </c>
      <c r="BE395" s="284">
        <f t="shared" si="402"/>
        <v>291.19511111111115</v>
      </c>
      <c r="BF395" s="277">
        <v>5.82</v>
      </c>
      <c r="BG395" s="282">
        <v>5.14</v>
      </c>
      <c r="BH395" s="277">
        <v>16.5</v>
      </c>
      <c r="BI395" s="282">
        <v>14.7</v>
      </c>
      <c r="BJ395" s="277">
        <v>49.8</v>
      </c>
      <c r="BK395" s="282">
        <v>44.9</v>
      </c>
      <c r="BL395" s="277">
        <v>85.6</v>
      </c>
      <c r="BM395" s="282">
        <v>87.4</v>
      </c>
      <c r="BN395" s="277">
        <v>28.4</v>
      </c>
      <c r="BO395" s="282">
        <v>28.7</v>
      </c>
      <c r="BP395" s="277">
        <v>33.1</v>
      </c>
      <c r="BQ395" s="282">
        <v>32.799999999999997</v>
      </c>
      <c r="BR395" s="277">
        <v>250</v>
      </c>
      <c r="BS395" s="282">
        <v>368</v>
      </c>
      <c r="BT395" s="277">
        <v>12.2</v>
      </c>
      <c r="BU395" s="282">
        <v>13.1</v>
      </c>
      <c r="BV395" s="278"/>
      <c r="BW395" s="278"/>
      <c r="BX395" s="277">
        <v>8.23</v>
      </c>
      <c r="BY395" s="282">
        <v>16.18</v>
      </c>
      <c r="BZ395" s="277">
        <v>79.099999999999994</v>
      </c>
      <c r="CA395" s="282">
        <v>88.2</v>
      </c>
      <c r="CB395" s="277">
        <v>14</v>
      </c>
      <c r="CC395" s="282">
        <v>6.7</v>
      </c>
      <c r="CD395" s="277">
        <v>6.07</v>
      </c>
      <c r="CE395" s="282">
        <v>4.7</v>
      </c>
      <c r="CF395" s="277">
        <v>0.221</v>
      </c>
      <c r="CG395" s="282">
        <v>0.2</v>
      </c>
      <c r="CH395" s="277">
        <v>0.55200000000000005</v>
      </c>
      <c r="CI395" s="282">
        <v>0.2</v>
      </c>
      <c r="CJ395" s="2" t="b">
        <f t="shared" si="261"/>
        <v>0</v>
      </c>
      <c r="CK395" s="286" t="b">
        <f t="shared" si="382"/>
        <v>0</v>
      </c>
      <c r="CL395" s="287" t="s">
        <v>343</v>
      </c>
      <c r="CM395" s="277">
        <v>91.1</v>
      </c>
      <c r="CN395" s="277">
        <v>181.5</v>
      </c>
      <c r="CO395" s="287" t="s">
        <v>344</v>
      </c>
      <c r="CP395" s="277">
        <v>70</v>
      </c>
      <c r="CQ395" s="277">
        <v>66</v>
      </c>
      <c r="CR395" s="298" t="s">
        <v>345</v>
      </c>
      <c r="CS395" s="300"/>
      <c r="CT395" s="7"/>
      <c r="CU395" s="7"/>
      <c r="CV395" s="7"/>
      <c r="CW395" s="7"/>
      <c r="CX395" s="7"/>
    </row>
    <row r="396" spans="1:102" ht="15.75" customHeight="1">
      <c r="A396" s="143">
        <v>2023</v>
      </c>
      <c r="B396" s="469" t="s">
        <v>432</v>
      </c>
      <c r="C396" s="295">
        <v>3332</v>
      </c>
      <c r="D396" s="282">
        <v>29</v>
      </c>
      <c r="E396" s="277">
        <v>84.2</v>
      </c>
      <c r="F396" s="282">
        <v>2</v>
      </c>
      <c r="G396" s="278"/>
      <c r="H396" s="278"/>
      <c r="I396" s="278"/>
      <c r="J396" s="278"/>
      <c r="K396" s="278"/>
      <c r="L396" s="278"/>
      <c r="M396" s="277">
        <v>569</v>
      </c>
      <c r="N396" s="277"/>
      <c r="O396" s="298"/>
      <c r="P396" s="298"/>
      <c r="Q396" s="277">
        <v>1.7</v>
      </c>
      <c r="R396" s="277"/>
      <c r="S396" s="277">
        <v>236</v>
      </c>
      <c r="T396" s="277"/>
      <c r="U396" s="277">
        <v>48</v>
      </c>
      <c r="V396" s="277"/>
      <c r="W396" s="277">
        <v>4.5999999999999996</v>
      </c>
      <c r="X396" s="277"/>
      <c r="Y396" s="277">
        <v>34</v>
      </c>
      <c r="Z396" s="277"/>
      <c r="AA396" s="277">
        <v>28</v>
      </c>
      <c r="AB396" s="277"/>
      <c r="AC396" s="277">
        <v>5.7</v>
      </c>
      <c r="AD396" s="277"/>
      <c r="AE396" s="278"/>
      <c r="AF396" s="278"/>
      <c r="AG396" s="277">
        <v>43</v>
      </c>
      <c r="AH396" s="277"/>
      <c r="AI396" s="282">
        <v>0.7</v>
      </c>
      <c r="AJ396" s="139"/>
      <c r="AK396" s="277">
        <f t="shared" si="354"/>
        <v>-0.7</v>
      </c>
      <c r="AL396" s="277">
        <v>4.5</v>
      </c>
      <c r="AM396" s="277"/>
      <c r="AN396" s="277">
        <v>7.9</v>
      </c>
      <c r="AO396" s="277"/>
      <c r="AP396" s="277">
        <v>11</v>
      </c>
      <c r="AQ396" s="277"/>
      <c r="AR396" s="277">
        <v>8.3000000000000007</v>
      </c>
      <c r="AS396" s="277"/>
      <c r="AT396" s="277">
        <v>4.9000000000000004</v>
      </c>
      <c r="AU396" s="277"/>
      <c r="AV396" s="277">
        <v>99</v>
      </c>
      <c r="AW396" s="277"/>
      <c r="AX396" s="277">
        <v>141</v>
      </c>
      <c r="AY396" s="277"/>
      <c r="AZ396" s="277">
        <v>2.2000000000000002</v>
      </c>
      <c r="BA396" s="277"/>
      <c r="BB396" s="277">
        <v>107</v>
      </c>
      <c r="BC396" s="277"/>
      <c r="BD396" s="284">
        <f t="shared" ref="BD396:BE396" si="403">1.86*(AX396+AT396)+1.15*(AV396/18)+(AG396/6)+14</f>
        <v>298.8656666666667</v>
      </c>
      <c r="BE396" s="284">
        <f t="shared" si="403"/>
        <v>14</v>
      </c>
      <c r="BF396" s="277">
        <v>5.4</v>
      </c>
      <c r="BG396" s="277"/>
      <c r="BH396" s="277">
        <v>15.1</v>
      </c>
      <c r="BI396" s="277"/>
      <c r="BJ396" s="277">
        <v>45.8</v>
      </c>
      <c r="BK396" s="277"/>
      <c r="BL396" s="277">
        <v>84.9</v>
      </c>
      <c r="BM396" s="277"/>
      <c r="BN396" s="277">
        <v>28</v>
      </c>
      <c r="BO396" s="277"/>
      <c r="BP396" s="277">
        <v>33</v>
      </c>
      <c r="BQ396" s="277"/>
      <c r="BR396" s="277">
        <v>169</v>
      </c>
      <c r="BS396" s="277"/>
      <c r="BT396" s="277">
        <v>12.2</v>
      </c>
      <c r="BU396" s="277"/>
      <c r="BV396" s="278"/>
      <c r="BW396" s="278"/>
      <c r="BX396" s="277">
        <v>6.91</v>
      </c>
      <c r="BY396" s="277"/>
      <c r="BZ396" s="277">
        <v>73.099999999999994</v>
      </c>
      <c r="CA396" s="277"/>
      <c r="CB396" s="277">
        <v>20.399999999999999</v>
      </c>
      <c r="CC396" s="277"/>
      <c r="CD396" s="277">
        <v>4.9800000000000004</v>
      </c>
      <c r="CE396" s="277"/>
      <c r="CF396" s="277">
        <v>1.1100000000000001</v>
      </c>
      <c r="CG396" s="277"/>
      <c r="CH396" s="277">
        <v>0.42399999999999999</v>
      </c>
      <c r="CI396" s="277"/>
      <c r="CJ396" s="2" t="b">
        <f t="shared" si="261"/>
        <v>0</v>
      </c>
      <c r="CK396" s="286" t="b">
        <f t="shared" si="382"/>
        <v>0</v>
      </c>
      <c r="CL396" s="287" t="s">
        <v>346</v>
      </c>
      <c r="CM396" s="277">
        <v>86.7</v>
      </c>
      <c r="CN396" s="277">
        <v>175</v>
      </c>
      <c r="CO396" s="287" t="s">
        <v>347</v>
      </c>
      <c r="CP396" s="277">
        <v>72</v>
      </c>
      <c r="CQ396" s="277">
        <v>71</v>
      </c>
      <c r="CR396" s="298" t="s">
        <v>348</v>
      </c>
      <c r="CS396" s="300"/>
      <c r="CT396" s="7"/>
      <c r="CU396" s="7"/>
      <c r="CV396" s="7"/>
      <c r="CW396" s="7"/>
      <c r="CX396" s="7"/>
    </row>
    <row r="397" spans="1:102" ht="15.75" customHeight="1">
      <c r="A397" s="143">
        <v>2023</v>
      </c>
      <c r="B397" s="469" t="s">
        <v>432</v>
      </c>
      <c r="C397" s="295">
        <v>3333</v>
      </c>
      <c r="D397" s="282">
        <v>29</v>
      </c>
      <c r="E397" s="277">
        <v>70.2</v>
      </c>
      <c r="F397" s="282">
        <v>2</v>
      </c>
      <c r="G397" s="278"/>
      <c r="H397" s="278"/>
      <c r="I397" s="278"/>
      <c r="J397" s="278"/>
      <c r="K397" s="278"/>
      <c r="L397" s="278"/>
      <c r="M397" s="277">
        <v>157</v>
      </c>
      <c r="N397" s="277"/>
      <c r="O397" s="298"/>
      <c r="P397" s="298"/>
      <c r="Q397" s="277"/>
      <c r="R397" s="277"/>
      <c r="S397" s="277">
        <v>381</v>
      </c>
      <c r="T397" s="277"/>
      <c r="U397" s="277">
        <v>38</v>
      </c>
      <c r="V397" s="277"/>
      <c r="W397" s="277">
        <v>4.5</v>
      </c>
      <c r="X397" s="277"/>
      <c r="Y397" s="277">
        <v>28</v>
      </c>
      <c r="Z397" s="277"/>
      <c r="AA397" s="277">
        <v>19</v>
      </c>
      <c r="AB397" s="277"/>
      <c r="AC397" s="277">
        <v>6</v>
      </c>
      <c r="AD397" s="277"/>
      <c r="AE397" s="278"/>
      <c r="AF397" s="278"/>
      <c r="AG397" s="277">
        <v>36</v>
      </c>
      <c r="AH397" s="277"/>
      <c r="AI397" s="282">
        <v>0.7</v>
      </c>
      <c r="AJ397" s="139"/>
      <c r="AK397" s="277">
        <f t="shared" si="354"/>
        <v>-0.7</v>
      </c>
      <c r="AL397" s="277">
        <v>4.2</v>
      </c>
      <c r="AM397" s="277"/>
      <c r="AN397" s="277">
        <v>7.6</v>
      </c>
      <c r="AO397" s="277"/>
      <c r="AP397" s="277">
        <v>40</v>
      </c>
      <c r="AQ397" s="277"/>
      <c r="AR397" s="277">
        <v>8.4</v>
      </c>
      <c r="AS397" s="277"/>
      <c r="AT397" s="277">
        <v>4.9000000000000004</v>
      </c>
      <c r="AU397" s="277"/>
      <c r="AV397" s="277">
        <v>94</v>
      </c>
      <c r="AW397" s="277"/>
      <c r="AX397" s="277">
        <v>139</v>
      </c>
      <c r="AY397" s="277"/>
      <c r="AZ397" s="277">
        <v>1.8</v>
      </c>
      <c r="BA397" s="277"/>
      <c r="BB397" s="277">
        <v>104</v>
      </c>
      <c r="BC397" s="277"/>
      <c r="BD397" s="284">
        <f t="shared" ref="BD397:BE397" si="404">1.86*(AX397+AT397)+1.15*(AV397/18)+(AG397/6)+14</f>
        <v>293.65955555555553</v>
      </c>
      <c r="BE397" s="284">
        <f t="shared" si="404"/>
        <v>14</v>
      </c>
      <c r="BF397" s="277">
        <v>4.8499999999999996</v>
      </c>
      <c r="BG397" s="277"/>
      <c r="BH397" s="277">
        <v>14.4</v>
      </c>
      <c r="BI397" s="277"/>
      <c r="BJ397" s="277">
        <v>42.5</v>
      </c>
      <c r="BK397" s="277"/>
      <c r="BL397" s="277">
        <v>87.7</v>
      </c>
      <c r="BM397" s="277"/>
      <c r="BN397" s="277">
        <v>29.7</v>
      </c>
      <c r="BO397" s="277"/>
      <c r="BP397" s="277">
        <v>33.9</v>
      </c>
      <c r="BQ397" s="277"/>
      <c r="BR397" s="277">
        <v>253</v>
      </c>
      <c r="BS397" s="277"/>
      <c r="BT397" s="277">
        <v>11.4</v>
      </c>
      <c r="BU397" s="277"/>
      <c r="BV397" s="278"/>
      <c r="BW397" s="278"/>
      <c r="BX397" s="277">
        <v>5.63</v>
      </c>
      <c r="BY397" s="277"/>
      <c r="BZ397" s="277">
        <v>72.400000000000006</v>
      </c>
      <c r="CA397" s="277"/>
      <c r="CB397" s="277">
        <v>17</v>
      </c>
      <c r="CC397" s="277"/>
      <c r="CD397" s="277">
        <v>8.74</v>
      </c>
      <c r="CE397" s="277"/>
      <c r="CF397" s="277">
        <v>0.82799999999999996</v>
      </c>
      <c r="CG397" s="277"/>
      <c r="CH397" s="277">
        <v>1.03</v>
      </c>
      <c r="CI397" s="277"/>
      <c r="CJ397" s="2" t="b">
        <f t="shared" si="261"/>
        <v>0</v>
      </c>
      <c r="CK397" s="286" t="b">
        <f t="shared" si="382"/>
        <v>0</v>
      </c>
      <c r="CL397" s="287" t="s">
        <v>349</v>
      </c>
      <c r="CM397" s="287">
        <v>89.8</v>
      </c>
      <c r="CN397" s="288">
        <v>173</v>
      </c>
      <c r="CO397" s="287" t="s">
        <v>350</v>
      </c>
      <c r="CP397" s="288">
        <v>57</v>
      </c>
      <c r="CQ397" s="288">
        <v>56</v>
      </c>
      <c r="CR397" s="298" t="s">
        <v>351</v>
      </c>
      <c r="CS397" s="302"/>
      <c r="CT397" s="7"/>
      <c r="CU397" s="7"/>
      <c r="CV397" s="7"/>
      <c r="CW397" s="7"/>
      <c r="CX397" s="7"/>
    </row>
    <row r="398" spans="1:102" ht="15.75" customHeight="1">
      <c r="A398" s="143">
        <v>2023</v>
      </c>
      <c r="B398" s="469" t="s">
        <v>432</v>
      </c>
      <c r="C398" s="295">
        <v>3337</v>
      </c>
      <c r="D398" s="282">
        <v>29</v>
      </c>
      <c r="E398" s="277">
        <v>77.8</v>
      </c>
      <c r="F398" s="282">
        <v>2</v>
      </c>
      <c r="G398" s="278"/>
      <c r="H398" s="278"/>
      <c r="I398" s="278"/>
      <c r="J398" s="278"/>
      <c r="K398" s="278"/>
      <c r="L398" s="278"/>
      <c r="M398" s="277">
        <v>373</v>
      </c>
      <c r="N398" s="277"/>
      <c r="O398" s="298"/>
      <c r="P398" s="298"/>
      <c r="Q398" s="277">
        <v>3.9</v>
      </c>
      <c r="R398" s="277"/>
      <c r="S398" s="277">
        <v>170</v>
      </c>
      <c r="T398" s="277"/>
      <c r="U398" s="277">
        <v>28</v>
      </c>
      <c r="V398" s="277"/>
      <c r="W398" s="277">
        <v>3.2</v>
      </c>
      <c r="X398" s="277"/>
      <c r="Y398" s="277">
        <v>21</v>
      </c>
      <c r="Z398" s="277"/>
      <c r="AA398" s="277">
        <v>15</v>
      </c>
      <c r="AB398" s="277"/>
      <c r="AC398" s="277">
        <v>4.3</v>
      </c>
      <c r="AD398" s="277"/>
      <c r="AE398" s="278"/>
      <c r="AF398" s="278"/>
      <c r="AG398" s="277">
        <v>30</v>
      </c>
      <c r="AH398" s="277"/>
      <c r="AI398" s="282">
        <v>0.6</v>
      </c>
      <c r="AJ398" s="139"/>
      <c r="AK398" s="277">
        <f t="shared" si="354"/>
        <v>-0.6</v>
      </c>
      <c r="AL398" s="277">
        <v>3.4</v>
      </c>
      <c r="AM398" s="277"/>
      <c r="AN398" s="277">
        <v>5.6</v>
      </c>
      <c r="AO398" s="277"/>
      <c r="AP398" s="277">
        <v>28</v>
      </c>
      <c r="AQ398" s="277"/>
      <c r="AR398" s="277">
        <v>6.9</v>
      </c>
      <c r="AS398" s="277"/>
      <c r="AT398" s="277">
        <v>4.9000000000000004</v>
      </c>
      <c r="AU398" s="277"/>
      <c r="AV398" s="277">
        <v>100</v>
      </c>
      <c r="AW398" s="277"/>
      <c r="AX398" s="277">
        <v>128</v>
      </c>
      <c r="AY398" s="277"/>
      <c r="AZ398" s="277">
        <v>1.8</v>
      </c>
      <c r="BA398" s="277"/>
      <c r="BB398" s="277">
        <v>98</v>
      </c>
      <c r="BC398" s="277"/>
      <c r="BD398" s="284">
        <f t="shared" ref="BD398:BE398" si="405">1.86*(AX398+AT398)+1.15*(AV398/18)+(AG398/6)+14</f>
        <v>272.58288888888887</v>
      </c>
      <c r="BE398" s="284">
        <f t="shared" si="405"/>
        <v>14</v>
      </c>
      <c r="BF398" s="277">
        <v>5.44</v>
      </c>
      <c r="BG398" s="277"/>
      <c r="BH398" s="277">
        <v>16.2</v>
      </c>
      <c r="BI398" s="277"/>
      <c r="BJ398" s="277">
        <v>49.5</v>
      </c>
      <c r="BK398" s="277"/>
      <c r="BL398" s="277">
        <v>90.9</v>
      </c>
      <c r="BM398" s="277"/>
      <c r="BN398" s="277">
        <v>29.7</v>
      </c>
      <c r="BO398" s="277"/>
      <c r="BP398" s="277">
        <v>32.700000000000003</v>
      </c>
      <c r="BQ398" s="277"/>
      <c r="BR398" s="277">
        <v>272</v>
      </c>
      <c r="BS398" s="277"/>
      <c r="BT398" s="277">
        <v>11.9</v>
      </c>
      <c r="BU398" s="277"/>
      <c r="BV398" s="278"/>
      <c r="BW398" s="278"/>
      <c r="BX398" s="277">
        <v>6.79</v>
      </c>
      <c r="BY398" s="277"/>
      <c r="BZ398" s="277">
        <v>58.4</v>
      </c>
      <c r="CA398" s="277"/>
      <c r="CB398" s="277">
        <v>29.5</v>
      </c>
      <c r="CC398" s="277"/>
      <c r="CD398" s="277">
        <v>7.1</v>
      </c>
      <c r="CE398" s="277"/>
      <c r="CF398" s="277">
        <v>3.99</v>
      </c>
      <c r="CG398" s="277"/>
      <c r="CH398" s="277">
        <v>1</v>
      </c>
      <c r="CI398" s="277"/>
      <c r="CJ398" s="2" t="b">
        <f t="shared" si="261"/>
        <v>0</v>
      </c>
      <c r="CK398" s="286" t="b">
        <f t="shared" si="382"/>
        <v>0</v>
      </c>
      <c r="CL398" s="287" t="s">
        <v>352</v>
      </c>
      <c r="CM398" s="277">
        <v>80.3</v>
      </c>
      <c r="CN398" s="277">
        <v>171.5</v>
      </c>
      <c r="CO398" s="287" t="s">
        <v>353</v>
      </c>
      <c r="CP398" s="277">
        <v>63</v>
      </c>
      <c r="CQ398" s="277">
        <v>61</v>
      </c>
      <c r="CR398" s="298" t="s">
        <v>244</v>
      </c>
      <c r="CS398" s="300"/>
      <c r="CT398" s="7"/>
      <c r="CU398" s="7"/>
      <c r="CV398" s="7"/>
      <c r="CW398" s="7"/>
      <c r="CX398" s="7"/>
    </row>
    <row r="399" spans="1:102" ht="15.75" customHeight="1">
      <c r="A399" s="143">
        <v>2023</v>
      </c>
      <c r="B399" s="469" t="s">
        <v>432</v>
      </c>
      <c r="C399" s="277">
        <v>3340</v>
      </c>
      <c r="D399" s="282">
        <v>29</v>
      </c>
      <c r="E399" s="277">
        <v>81.7</v>
      </c>
      <c r="F399" s="282">
        <v>2</v>
      </c>
      <c r="G399" s="278"/>
      <c r="H399" s="278"/>
      <c r="I399" s="278"/>
      <c r="J399" s="278"/>
      <c r="K399" s="278"/>
      <c r="L399" s="278"/>
      <c r="M399" s="277">
        <v>274</v>
      </c>
      <c r="N399" s="277"/>
      <c r="O399" s="298"/>
      <c r="P399" s="298"/>
      <c r="Q399" s="277">
        <v>3.6</v>
      </c>
      <c r="R399" s="277"/>
      <c r="S399" s="277">
        <v>151</v>
      </c>
      <c r="T399" s="277"/>
      <c r="U399" s="277">
        <v>27</v>
      </c>
      <c r="V399" s="277"/>
      <c r="W399" s="277">
        <v>3.8</v>
      </c>
      <c r="X399" s="277"/>
      <c r="Y399" s="277">
        <v>29</v>
      </c>
      <c r="Z399" s="277"/>
      <c r="AA399" s="277">
        <v>20</v>
      </c>
      <c r="AB399" s="277"/>
      <c r="AC399" s="277">
        <v>4.7</v>
      </c>
      <c r="AD399" s="277"/>
      <c r="AE399" s="278"/>
      <c r="AF399" s="278"/>
      <c r="AG399" s="277">
        <v>28</v>
      </c>
      <c r="AH399" s="277"/>
      <c r="AI399" s="282">
        <v>0.7</v>
      </c>
      <c r="AJ399" s="283">
        <v>0.79</v>
      </c>
      <c r="AK399" s="277">
        <f t="shared" si="354"/>
        <v>9.000000000000008E-2</v>
      </c>
      <c r="AL399" s="277">
        <v>3.2</v>
      </c>
      <c r="AM399" s="277"/>
      <c r="AN399" s="277">
        <v>6.6</v>
      </c>
      <c r="AO399" s="277"/>
      <c r="AP399" s="277">
        <v>76</v>
      </c>
      <c r="AQ399" s="277"/>
      <c r="AR399" s="277">
        <v>7.2</v>
      </c>
      <c r="AS399" s="277"/>
      <c r="AT399" s="277">
        <v>4.7</v>
      </c>
      <c r="AU399" s="277"/>
      <c r="AV399" s="277">
        <v>52</v>
      </c>
      <c r="AW399" s="277"/>
      <c r="AX399" s="277">
        <v>132</v>
      </c>
      <c r="AY399" s="277"/>
      <c r="AZ399" s="277">
        <v>1.9</v>
      </c>
      <c r="BA399" s="277"/>
      <c r="BB399" s="277">
        <v>100</v>
      </c>
      <c r="BC399" s="277"/>
      <c r="BD399" s="284">
        <f t="shared" ref="BD399:BE399" si="406">1.86*(AX399+AT399)+1.15*(AV399/18)+(AG399/6)+14</f>
        <v>276.25088888888888</v>
      </c>
      <c r="BE399" s="284">
        <f t="shared" si="406"/>
        <v>14</v>
      </c>
      <c r="BF399" s="277">
        <v>5.64</v>
      </c>
      <c r="BG399" s="282">
        <v>4.9800000000000004</v>
      </c>
      <c r="BH399" s="277">
        <v>15.8</v>
      </c>
      <c r="BI399" s="282">
        <v>14.1</v>
      </c>
      <c r="BJ399" s="277">
        <v>48.3</v>
      </c>
      <c r="BK399" s="282">
        <v>42.5</v>
      </c>
      <c r="BL399" s="277">
        <v>85.6</v>
      </c>
      <c r="BM399" s="282">
        <v>85.3</v>
      </c>
      <c r="BN399" s="277">
        <v>27.9</v>
      </c>
      <c r="BO399" s="282">
        <v>28.4</v>
      </c>
      <c r="BP399" s="277">
        <v>32.6</v>
      </c>
      <c r="BQ399" s="282">
        <v>33.200000000000003</v>
      </c>
      <c r="BR399" s="277">
        <v>281</v>
      </c>
      <c r="BS399" s="282">
        <v>344</v>
      </c>
      <c r="BT399" s="277">
        <v>11.2</v>
      </c>
      <c r="BU399" s="282">
        <v>12.2</v>
      </c>
      <c r="BV399" s="278"/>
      <c r="BW399" s="278"/>
      <c r="BX399" s="277">
        <v>4.9400000000000004</v>
      </c>
      <c r="BY399" s="282">
        <v>9.16</v>
      </c>
      <c r="BZ399" s="277">
        <v>49.7</v>
      </c>
      <c r="CA399" s="282">
        <v>77.900000000000006</v>
      </c>
      <c r="CB399" s="277">
        <v>36.6</v>
      </c>
      <c r="CC399" s="282">
        <v>15.5</v>
      </c>
      <c r="CD399" s="277">
        <v>10.3</v>
      </c>
      <c r="CE399" s="282">
        <v>5.0999999999999996</v>
      </c>
      <c r="CF399" s="277">
        <v>2.54</v>
      </c>
      <c r="CG399" s="282">
        <v>1.3</v>
      </c>
      <c r="CH399" s="277">
        <v>0.92</v>
      </c>
      <c r="CI399" s="282">
        <v>0.2</v>
      </c>
      <c r="CJ399" s="2" t="b">
        <f t="shared" si="261"/>
        <v>0</v>
      </c>
      <c r="CK399" s="286" t="b">
        <f t="shared" si="382"/>
        <v>0</v>
      </c>
      <c r="CL399" s="287" t="s">
        <v>354</v>
      </c>
      <c r="CM399" s="288">
        <v>82.8</v>
      </c>
      <c r="CN399" s="288">
        <v>182</v>
      </c>
      <c r="CO399" s="287" t="s">
        <v>355</v>
      </c>
      <c r="CP399" s="288">
        <v>56</v>
      </c>
      <c r="CQ399" s="288">
        <v>59</v>
      </c>
      <c r="CR399" s="298" t="s">
        <v>356</v>
      </c>
      <c r="CS399" s="300"/>
      <c r="CT399" s="7"/>
      <c r="CU399" s="7"/>
      <c r="CV399" s="7"/>
      <c r="CW399" s="7"/>
      <c r="CX399" s="7"/>
    </row>
    <row r="400" spans="1:102" ht="15.75" customHeight="1">
      <c r="A400" s="143">
        <v>2023</v>
      </c>
      <c r="B400" s="469" t="s">
        <v>432</v>
      </c>
      <c r="C400" s="295">
        <v>3341</v>
      </c>
      <c r="D400" s="282">
        <v>28</v>
      </c>
      <c r="E400" s="277">
        <v>72</v>
      </c>
      <c r="F400" s="282">
        <v>2</v>
      </c>
      <c r="G400" s="278"/>
      <c r="H400" s="278"/>
      <c r="I400" s="278"/>
      <c r="J400" s="278"/>
      <c r="K400" s="278"/>
      <c r="L400" s="278"/>
      <c r="M400" s="277">
        <v>251</v>
      </c>
      <c r="N400" s="277"/>
      <c r="O400" s="298"/>
      <c r="P400" s="298"/>
      <c r="Q400" s="277">
        <v>3.5</v>
      </c>
      <c r="R400" s="277"/>
      <c r="S400" s="277">
        <v>194</v>
      </c>
      <c r="T400" s="277"/>
      <c r="U400" s="277">
        <v>31</v>
      </c>
      <c r="V400" s="277"/>
      <c r="W400" s="277">
        <v>5.0999999999999996</v>
      </c>
      <c r="X400" s="277"/>
      <c r="Y400" s="277">
        <v>32</v>
      </c>
      <c r="Z400" s="277"/>
      <c r="AA400" s="277">
        <v>27</v>
      </c>
      <c r="AB400" s="277"/>
      <c r="AC400" s="277">
        <v>5.6</v>
      </c>
      <c r="AD400" s="277"/>
      <c r="AE400" s="278"/>
      <c r="AF400" s="278"/>
      <c r="AG400" s="277">
        <v>39</v>
      </c>
      <c r="AH400" s="277"/>
      <c r="AI400" s="282">
        <v>0.9</v>
      </c>
      <c r="AJ400" s="139"/>
      <c r="AK400" s="277">
        <f t="shared" si="354"/>
        <v>-0.9</v>
      </c>
      <c r="AL400" s="277">
        <v>3.7</v>
      </c>
      <c r="AM400" s="277"/>
      <c r="AN400" s="277">
        <v>8.1</v>
      </c>
      <c r="AO400" s="277"/>
      <c r="AP400" s="277">
        <v>58</v>
      </c>
      <c r="AQ400" s="277"/>
      <c r="AR400" s="277">
        <v>9</v>
      </c>
      <c r="AS400" s="277"/>
      <c r="AT400" s="277">
        <v>4.8</v>
      </c>
      <c r="AU400" s="277"/>
      <c r="AV400" s="277">
        <v>89</v>
      </c>
      <c r="AW400" s="277"/>
      <c r="AX400" s="277">
        <v>141</v>
      </c>
      <c r="AY400" s="277"/>
      <c r="AZ400" s="277">
        <v>2.1</v>
      </c>
      <c r="BA400" s="277"/>
      <c r="BB400" s="277">
        <v>106</v>
      </c>
      <c r="BC400" s="277"/>
      <c r="BD400" s="284">
        <f t="shared" ref="BD400:BE400" si="407">1.86*(AX400+AT400)+1.15*(AV400/18)+(AG400/6)+14</f>
        <v>297.37411111111118</v>
      </c>
      <c r="BE400" s="284">
        <f t="shared" si="407"/>
        <v>14</v>
      </c>
      <c r="BF400" s="277">
        <v>4.82</v>
      </c>
      <c r="BG400" s="277"/>
      <c r="BH400" s="277">
        <v>13.3</v>
      </c>
      <c r="BI400" s="277"/>
      <c r="BJ400" s="277">
        <v>42.5</v>
      </c>
      <c r="BK400" s="277"/>
      <c r="BL400" s="277">
        <v>88.2</v>
      </c>
      <c r="BM400" s="277"/>
      <c r="BN400" s="277">
        <v>27.6</v>
      </c>
      <c r="BO400" s="277"/>
      <c r="BP400" s="277">
        <v>31.3</v>
      </c>
      <c r="BQ400" s="277"/>
      <c r="BR400" s="277">
        <v>190</v>
      </c>
      <c r="BS400" s="277"/>
      <c r="BT400" s="277">
        <v>12</v>
      </c>
      <c r="BU400" s="277"/>
      <c r="BV400" s="278"/>
      <c r="BW400" s="278"/>
      <c r="BX400" s="277">
        <v>5.66</v>
      </c>
      <c r="BY400" s="277"/>
      <c r="BZ400" s="277">
        <v>62.1</v>
      </c>
      <c r="CA400" s="277"/>
      <c r="CB400" s="277">
        <v>26.3</v>
      </c>
      <c r="CC400" s="277"/>
      <c r="CD400" s="277">
        <v>9.49</v>
      </c>
      <c r="CE400" s="277"/>
      <c r="CF400" s="277">
        <v>1.24</v>
      </c>
      <c r="CG400" s="277"/>
      <c r="CH400" s="277">
        <v>0.96499999999999997</v>
      </c>
      <c r="CI400" s="277"/>
      <c r="CJ400" s="2" t="b">
        <f t="shared" si="261"/>
        <v>0</v>
      </c>
      <c r="CK400" s="286" t="b">
        <f t="shared" si="382"/>
        <v>0</v>
      </c>
      <c r="CL400" s="287" t="s">
        <v>357</v>
      </c>
      <c r="CM400" s="277">
        <v>74.400000000000006</v>
      </c>
      <c r="CN400" s="277">
        <v>175</v>
      </c>
      <c r="CO400" s="287" t="s">
        <v>358</v>
      </c>
      <c r="CP400" s="277">
        <v>66</v>
      </c>
      <c r="CQ400" s="277">
        <v>60</v>
      </c>
      <c r="CR400" s="298" t="s">
        <v>359</v>
      </c>
      <c r="CS400" s="300"/>
      <c r="CT400" s="7"/>
      <c r="CU400" s="7"/>
      <c r="CV400" s="7"/>
      <c r="CW400" s="7"/>
      <c r="CX400" s="7"/>
    </row>
    <row r="401" spans="1:102" ht="15.75" customHeight="1">
      <c r="A401" s="143">
        <v>2023</v>
      </c>
      <c r="B401" s="469" t="s">
        <v>432</v>
      </c>
      <c r="C401" s="295">
        <v>3342</v>
      </c>
      <c r="D401" s="282">
        <v>25</v>
      </c>
      <c r="E401" s="277">
        <v>74</v>
      </c>
      <c r="F401" s="282">
        <v>2</v>
      </c>
      <c r="G401" s="278"/>
      <c r="H401" s="278"/>
      <c r="I401" s="278"/>
      <c r="J401" s="278"/>
      <c r="K401" s="278"/>
      <c r="L401" s="278"/>
      <c r="M401" s="277">
        <v>282</v>
      </c>
      <c r="N401" s="277"/>
      <c r="O401" s="298"/>
      <c r="P401" s="298"/>
      <c r="Q401" s="277">
        <v>4</v>
      </c>
      <c r="R401" s="277"/>
      <c r="S401" s="277">
        <v>190</v>
      </c>
      <c r="T401" s="277"/>
      <c r="U401" s="277">
        <v>24</v>
      </c>
      <c r="V401" s="277"/>
      <c r="W401" s="277">
        <v>3.3</v>
      </c>
      <c r="X401" s="277"/>
      <c r="Y401" s="277">
        <v>25</v>
      </c>
      <c r="Z401" s="277"/>
      <c r="AA401" s="277">
        <v>23</v>
      </c>
      <c r="AB401" s="277"/>
      <c r="AC401" s="277">
        <v>5.4</v>
      </c>
      <c r="AD401" s="277"/>
      <c r="AE401" s="278"/>
      <c r="AF401" s="278"/>
      <c r="AG401" s="277">
        <v>33</v>
      </c>
      <c r="AH401" s="277"/>
      <c r="AI401" s="282">
        <v>0.7</v>
      </c>
      <c r="AJ401" s="139"/>
      <c r="AK401" s="277">
        <f t="shared" si="354"/>
        <v>-0.7</v>
      </c>
      <c r="AL401" s="277">
        <v>3.3</v>
      </c>
      <c r="AM401" s="277"/>
      <c r="AN401" s="277">
        <v>5.8</v>
      </c>
      <c r="AO401" s="277"/>
      <c r="AP401" s="277">
        <v>42</v>
      </c>
      <c r="AQ401" s="277"/>
      <c r="AR401" s="277">
        <v>6.6</v>
      </c>
      <c r="AS401" s="277"/>
      <c r="AT401" s="277">
        <v>4.9000000000000004</v>
      </c>
      <c r="AU401" s="277"/>
      <c r="AV401" s="277">
        <v>67</v>
      </c>
      <c r="AW401" s="277"/>
      <c r="AX401" s="277">
        <v>126</v>
      </c>
      <c r="AY401" s="277"/>
      <c r="AZ401" s="277">
        <v>1.8</v>
      </c>
      <c r="BA401" s="277"/>
      <c r="BB401" s="277">
        <v>97</v>
      </c>
      <c r="BC401" s="277"/>
      <c r="BD401" s="284">
        <f t="shared" ref="BD401:BE401" si="408">1.86*(AX401+AT401)+1.15*(AV401/18)+(AG401/6)+14</f>
        <v>267.25455555555561</v>
      </c>
      <c r="BE401" s="284">
        <f t="shared" si="408"/>
        <v>14</v>
      </c>
      <c r="BF401" s="277">
        <v>5.52</v>
      </c>
      <c r="BG401" s="277"/>
      <c r="BH401" s="277">
        <v>15.2</v>
      </c>
      <c r="BI401" s="277"/>
      <c r="BJ401" s="277">
        <v>47.3</v>
      </c>
      <c r="BK401" s="277"/>
      <c r="BL401" s="277">
        <v>85.7</v>
      </c>
      <c r="BM401" s="277"/>
      <c r="BN401" s="277">
        <v>27.5</v>
      </c>
      <c r="BO401" s="277"/>
      <c r="BP401" s="277">
        <v>32.1</v>
      </c>
      <c r="BQ401" s="277"/>
      <c r="BR401" s="277">
        <v>342</v>
      </c>
      <c r="BS401" s="277"/>
      <c r="BT401" s="277">
        <v>12.5</v>
      </c>
      <c r="BU401" s="277"/>
      <c r="BV401" s="278"/>
      <c r="BW401" s="278"/>
      <c r="BX401" s="277">
        <v>8.06</v>
      </c>
      <c r="BY401" s="277"/>
      <c r="BZ401" s="277">
        <v>73.3</v>
      </c>
      <c r="CA401" s="277"/>
      <c r="CB401" s="277">
        <v>18.100000000000001</v>
      </c>
      <c r="CC401" s="277"/>
      <c r="CD401" s="277">
        <v>6.76</v>
      </c>
      <c r="CE401" s="277"/>
      <c r="CF401" s="277">
        <v>1.5</v>
      </c>
      <c r="CG401" s="277"/>
      <c r="CH401" s="277">
        <v>0.42399999999999999</v>
      </c>
      <c r="CI401" s="277"/>
      <c r="CJ401" s="2" t="b">
        <f t="shared" si="261"/>
        <v>0</v>
      </c>
      <c r="CK401" s="286" t="b">
        <f t="shared" si="382"/>
        <v>0</v>
      </c>
      <c r="CL401" s="298"/>
      <c r="CM401" s="298"/>
      <c r="CN401" s="298"/>
      <c r="CO401" s="298"/>
      <c r="CP401" s="298"/>
      <c r="CQ401" s="298"/>
      <c r="CR401" s="298"/>
      <c r="CS401" s="7"/>
      <c r="CT401" s="7"/>
      <c r="CU401" s="7"/>
      <c r="CV401" s="7"/>
      <c r="CW401" s="7"/>
      <c r="CX401" s="7"/>
    </row>
    <row r="402" spans="1:102" ht="15.75" customHeight="1">
      <c r="A402" s="143">
        <v>2023</v>
      </c>
      <c r="B402" s="469" t="s">
        <v>432</v>
      </c>
      <c r="C402" s="277">
        <v>3343</v>
      </c>
      <c r="D402" s="282">
        <v>27</v>
      </c>
      <c r="E402" s="277">
        <v>75.900000000000006</v>
      </c>
      <c r="F402" s="282">
        <v>2</v>
      </c>
      <c r="G402" s="278"/>
      <c r="H402" s="278"/>
      <c r="I402" s="278"/>
      <c r="J402" s="278"/>
      <c r="K402" s="278"/>
      <c r="L402" s="278"/>
      <c r="M402" s="277">
        <v>811</v>
      </c>
      <c r="N402" s="277">
        <v>2806</v>
      </c>
      <c r="O402" s="298"/>
      <c r="P402" s="298"/>
      <c r="Q402" s="277">
        <v>2.2999999999999998</v>
      </c>
      <c r="R402" s="277">
        <v>3</v>
      </c>
      <c r="S402" s="277">
        <v>271</v>
      </c>
      <c r="T402" s="277">
        <v>505</v>
      </c>
      <c r="U402" s="277">
        <v>60</v>
      </c>
      <c r="V402" s="277">
        <v>126</v>
      </c>
      <c r="W402" s="277">
        <v>5.8</v>
      </c>
      <c r="X402" s="277">
        <v>4.4000000000000004</v>
      </c>
      <c r="Y402" s="277">
        <v>41</v>
      </c>
      <c r="Z402" s="277">
        <v>176</v>
      </c>
      <c r="AA402" s="277">
        <v>22</v>
      </c>
      <c r="AB402" s="277">
        <v>20</v>
      </c>
      <c r="AC402" s="277">
        <v>5.9</v>
      </c>
      <c r="AD402" s="277">
        <v>5.6</v>
      </c>
      <c r="AE402" s="278"/>
      <c r="AF402" s="278"/>
      <c r="AG402" s="277">
        <v>44</v>
      </c>
      <c r="AH402" s="277">
        <v>40</v>
      </c>
      <c r="AI402" s="282">
        <v>0.7</v>
      </c>
      <c r="AJ402" s="283">
        <v>1.57</v>
      </c>
      <c r="AK402" s="281">
        <f t="shared" si="354"/>
        <v>0.87000000000000011</v>
      </c>
      <c r="AL402" s="277">
        <v>5.2</v>
      </c>
      <c r="AM402" s="277">
        <v>4.8</v>
      </c>
      <c r="AN402" s="277">
        <v>9.6</v>
      </c>
      <c r="AO402" s="277">
        <v>6.5</v>
      </c>
      <c r="AP402" s="277">
        <v>38</v>
      </c>
      <c r="AQ402" s="277">
        <v>45</v>
      </c>
      <c r="AR402" s="277">
        <v>9.3000000000000007</v>
      </c>
      <c r="AS402" s="277">
        <v>8.6</v>
      </c>
      <c r="AT402" s="277">
        <v>5</v>
      </c>
      <c r="AU402" s="277">
        <v>4.2</v>
      </c>
      <c r="AV402" s="277">
        <v>110</v>
      </c>
      <c r="AW402" s="277">
        <v>109</v>
      </c>
      <c r="AX402" s="277">
        <v>144</v>
      </c>
      <c r="AY402" s="277">
        <v>137</v>
      </c>
      <c r="AZ402" s="277">
        <v>2.2000000000000002</v>
      </c>
      <c r="BA402" s="277">
        <v>2.2999999999999998</v>
      </c>
      <c r="BB402" s="277">
        <v>106</v>
      </c>
      <c r="BC402" s="277">
        <v>101</v>
      </c>
      <c r="BD402" s="284">
        <f t="shared" ref="BD402:BE402" si="409">1.86*(AX402+AT402)+1.15*(AV402/18)+(AG402/6)+14</f>
        <v>305.50111111111107</v>
      </c>
      <c r="BE402" s="284">
        <f t="shared" si="409"/>
        <v>290.26255555555559</v>
      </c>
      <c r="BF402" s="277">
        <v>5.39</v>
      </c>
      <c r="BG402" s="282">
        <v>4.8099999999999996</v>
      </c>
      <c r="BH402" s="277">
        <v>14.2</v>
      </c>
      <c r="BI402" s="282">
        <v>12.9</v>
      </c>
      <c r="BJ402" s="277">
        <v>45.3</v>
      </c>
      <c r="BK402" s="282">
        <v>40.799999999999997</v>
      </c>
      <c r="BL402" s="277">
        <v>84</v>
      </c>
      <c r="BM402" s="282">
        <v>84.9</v>
      </c>
      <c r="BN402" s="277">
        <v>26.4</v>
      </c>
      <c r="BO402" s="282">
        <v>26.7</v>
      </c>
      <c r="BP402" s="277">
        <v>31.4</v>
      </c>
      <c r="BQ402" s="282">
        <v>31.5</v>
      </c>
      <c r="BR402" s="277">
        <v>223</v>
      </c>
      <c r="BS402" s="282">
        <v>318</v>
      </c>
      <c r="BT402" s="277">
        <v>12</v>
      </c>
      <c r="BU402" s="282">
        <v>12.3</v>
      </c>
      <c r="BV402" s="278"/>
      <c r="BW402" s="278"/>
      <c r="BX402" s="277">
        <v>7.87</v>
      </c>
      <c r="BY402" s="282">
        <v>12.41</v>
      </c>
      <c r="BZ402" s="277">
        <v>73.599999999999994</v>
      </c>
      <c r="CA402" s="282">
        <v>81.400000000000006</v>
      </c>
      <c r="CB402" s="277">
        <v>19.100000000000001</v>
      </c>
      <c r="CC402" s="282">
        <v>12.2</v>
      </c>
      <c r="CD402" s="277">
        <v>6.32</v>
      </c>
      <c r="CE402" s="282">
        <v>5.9</v>
      </c>
      <c r="CF402" s="277">
        <v>0.42099999999999999</v>
      </c>
      <c r="CG402" s="282">
        <v>0.4</v>
      </c>
      <c r="CH402" s="277">
        <v>0.55200000000000005</v>
      </c>
      <c r="CI402" s="282">
        <v>0.1</v>
      </c>
      <c r="CJ402" s="2" t="b">
        <f t="shared" si="261"/>
        <v>1</v>
      </c>
      <c r="CK402" s="286" t="b">
        <f t="shared" si="382"/>
        <v>1</v>
      </c>
      <c r="CL402" s="287" t="s">
        <v>360</v>
      </c>
      <c r="CM402" s="288">
        <v>75.099999999999994</v>
      </c>
      <c r="CN402" s="288">
        <v>170</v>
      </c>
      <c r="CO402" s="287" t="s">
        <v>112</v>
      </c>
      <c r="CP402" s="288">
        <v>48</v>
      </c>
      <c r="CQ402" s="288">
        <v>60</v>
      </c>
      <c r="CR402" s="298" t="s">
        <v>361</v>
      </c>
      <c r="CS402" s="300"/>
      <c r="CT402" s="7"/>
      <c r="CU402" s="7"/>
      <c r="CV402" s="7"/>
      <c r="CW402" s="7"/>
      <c r="CX402" s="7"/>
    </row>
    <row r="403" spans="1:102" ht="15.75" customHeight="1">
      <c r="A403" s="143">
        <v>2023</v>
      </c>
      <c r="B403" s="469" t="s">
        <v>432</v>
      </c>
      <c r="C403" s="295">
        <v>3345</v>
      </c>
      <c r="D403" s="282">
        <v>28</v>
      </c>
      <c r="E403" s="277">
        <v>59.9</v>
      </c>
      <c r="F403" s="282">
        <v>2</v>
      </c>
      <c r="G403" s="278"/>
      <c r="H403" s="278"/>
      <c r="I403" s="278"/>
      <c r="J403" s="278"/>
      <c r="K403" s="278"/>
      <c r="L403" s="278"/>
      <c r="M403" s="277">
        <v>352</v>
      </c>
      <c r="N403" s="277"/>
      <c r="O403" s="298"/>
      <c r="P403" s="298"/>
      <c r="Q403" s="277">
        <v>3</v>
      </c>
      <c r="R403" s="277"/>
      <c r="S403" s="277">
        <v>118</v>
      </c>
      <c r="T403" s="277"/>
      <c r="U403" s="277">
        <v>25</v>
      </c>
      <c r="V403" s="277"/>
      <c r="W403" s="277">
        <v>2.4</v>
      </c>
      <c r="X403" s="277"/>
      <c r="Y403" s="277">
        <v>23</v>
      </c>
      <c r="Z403" s="277"/>
      <c r="AA403" s="277">
        <v>15</v>
      </c>
      <c r="AB403" s="277"/>
      <c r="AC403" s="277">
        <v>3.6</v>
      </c>
      <c r="AD403" s="277"/>
      <c r="AE403" s="278"/>
      <c r="AF403" s="278"/>
      <c r="AG403" s="277">
        <v>17</v>
      </c>
      <c r="AH403" s="277"/>
      <c r="AI403" s="282">
        <v>0.6</v>
      </c>
      <c r="AJ403" s="139"/>
      <c r="AK403" s="277">
        <f t="shared" si="354"/>
        <v>-0.6</v>
      </c>
      <c r="AL403" s="277">
        <v>2.4</v>
      </c>
      <c r="AM403" s="277"/>
      <c r="AN403" s="277">
        <v>4.5</v>
      </c>
      <c r="AO403" s="277"/>
      <c r="AP403" s="277">
        <v>46</v>
      </c>
      <c r="AQ403" s="277"/>
      <c r="AR403" s="277">
        <v>5.7</v>
      </c>
      <c r="AS403" s="277"/>
      <c r="AT403" s="277">
        <v>4.3</v>
      </c>
      <c r="AU403" s="277"/>
      <c r="AV403" s="277">
        <v>68</v>
      </c>
      <c r="AW403" s="277"/>
      <c r="AX403" s="277">
        <v>120</v>
      </c>
      <c r="AY403" s="277"/>
      <c r="AZ403" s="277">
        <v>1.5</v>
      </c>
      <c r="BA403" s="277"/>
      <c r="BB403" s="277">
        <v>95</v>
      </c>
      <c r="BC403" s="277"/>
      <c r="BD403" s="284">
        <f t="shared" ref="BD403:BE403" si="410">1.86*(AX403+AT403)+1.15*(AV403/18)+(AG403/6)+14</f>
        <v>252.37577777777778</v>
      </c>
      <c r="BE403" s="284">
        <f t="shared" si="410"/>
        <v>14</v>
      </c>
      <c r="BF403" s="277">
        <v>4.57</v>
      </c>
      <c r="BG403" s="277"/>
      <c r="BH403" s="277">
        <v>13.4</v>
      </c>
      <c r="BI403" s="277"/>
      <c r="BJ403" s="277">
        <v>41.4</v>
      </c>
      <c r="BK403" s="277"/>
      <c r="BL403" s="277">
        <v>90.5</v>
      </c>
      <c r="BM403" s="277"/>
      <c r="BN403" s="277">
        <v>29.3</v>
      </c>
      <c r="BO403" s="277"/>
      <c r="BP403" s="277">
        <v>32.4</v>
      </c>
      <c r="BQ403" s="277"/>
      <c r="BR403" s="277">
        <v>193</v>
      </c>
      <c r="BS403" s="277"/>
      <c r="BT403" s="277">
        <v>11.9</v>
      </c>
      <c r="BU403" s="277"/>
      <c r="BV403" s="278"/>
      <c r="BW403" s="278"/>
      <c r="BX403" s="277">
        <v>3.76</v>
      </c>
      <c r="BY403" s="277"/>
      <c r="BZ403" s="277">
        <v>46.4</v>
      </c>
      <c r="CA403" s="277"/>
      <c r="CB403" s="277">
        <v>37.700000000000003</v>
      </c>
      <c r="CC403" s="277"/>
      <c r="CD403" s="277">
        <v>11.9</v>
      </c>
      <c r="CE403" s="277"/>
      <c r="CF403" s="277">
        <v>2.2999999999999998</v>
      </c>
      <c r="CG403" s="277"/>
      <c r="CH403" s="277">
        <v>1.75</v>
      </c>
      <c r="CI403" s="277"/>
      <c r="CJ403" s="2" t="b">
        <f t="shared" si="261"/>
        <v>0</v>
      </c>
      <c r="CK403" s="286" t="b">
        <f t="shared" si="382"/>
        <v>0</v>
      </c>
      <c r="CL403" s="287" t="s">
        <v>362</v>
      </c>
      <c r="CM403" s="287">
        <v>60.4</v>
      </c>
      <c r="CN403" s="288">
        <v>168</v>
      </c>
      <c r="CO403" s="287" t="s">
        <v>363</v>
      </c>
      <c r="CP403" s="288">
        <v>52</v>
      </c>
      <c r="CQ403" s="288">
        <v>46</v>
      </c>
      <c r="CR403" s="298" t="s">
        <v>364</v>
      </c>
      <c r="CS403" s="300"/>
      <c r="CT403" s="7"/>
      <c r="CU403" s="7"/>
      <c r="CV403" s="7"/>
      <c r="CW403" s="7"/>
      <c r="CX403" s="7"/>
    </row>
    <row r="404" spans="1:102" ht="15.75" customHeight="1">
      <c r="A404" s="143">
        <v>2023</v>
      </c>
      <c r="B404" s="469" t="s">
        <v>432</v>
      </c>
      <c r="C404" s="295">
        <v>3346</v>
      </c>
      <c r="D404" s="282">
        <v>29</v>
      </c>
      <c r="E404" s="277">
        <v>74.900000000000006</v>
      </c>
      <c r="F404" s="282">
        <v>2</v>
      </c>
      <c r="G404" s="278"/>
      <c r="H404" s="278"/>
      <c r="I404" s="278"/>
      <c r="J404" s="278"/>
      <c r="K404" s="278"/>
      <c r="L404" s="278"/>
      <c r="M404" s="277">
        <v>270</v>
      </c>
      <c r="N404" s="277"/>
      <c r="O404" s="298"/>
      <c r="P404" s="298"/>
      <c r="Q404" s="277">
        <v>1.5</v>
      </c>
      <c r="R404" s="277"/>
      <c r="S404" s="277">
        <v>173</v>
      </c>
      <c r="T404" s="277"/>
      <c r="U404" s="277">
        <v>33</v>
      </c>
      <c r="V404" s="277"/>
      <c r="W404" s="277">
        <v>4.5999999999999996</v>
      </c>
      <c r="X404" s="277"/>
      <c r="Y404" s="277">
        <v>25</v>
      </c>
      <c r="Z404" s="277"/>
      <c r="AA404" s="277">
        <v>18</v>
      </c>
      <c r="AB404" s="277"/>
      <c r="AC404" s="277">
        <v>4.9000000000000004</v>
      </c>
      <c r="AD404" s="277"/>
      <c r="AE404" s="278"/>
      <c r="AF404" s="278"/>
      <c r="AG404" s="277">
        <v>30</v>
      </c>
      <c r="AH404" s="277"/>
      <c r="AI404" s="282">
        <v>0.6</v>
      </c>
      <c r="AJ404" s="139"/>
      <c r="AK404" s="277">
        <f t="shared" si="354"/>
        <v>-0.6</v>
      </c>
      <c r="AL404" s="277">
        <v>4.4000000000000004</v>
      </c>
      <c r="AM404" s="277"/>
      <c r="AN404" s="277">
        <v>7.5</v>
      </c>
      <c r="AO404" s="277"/>
      <c r="AP404" s="277">
        <v>65</v>
      </c>
      <c r="AQ404" s="277"/>
      <c r="AR404" s="277">
        <v>7.8</v>
      </c>
      <c r="AS404" s="277"/>
      <c r="AT404" s="277">
        <v>5.2</v>
      </c>
      <c r="AU404" s="277"/>
      <c r="AV404" s="277">
        <v>88</v>
      </c>
      <c r="AW404" s="277"/>
      <c r="AX404" s="277">
        <v>137</v>
      </c>
      <c r="AY404" s="277"/>
      <c r="AZ404" s="277">
        <v>2.1</v>
      </c>
      <c r="BA404" s="277"/>
      <c r="BB404" s="277">
        <v>104</v>
      </c>
      <c r="BC404" s="277"/>
      <c r="BD404" s="284">
        <f t="shared" ref="BD404:BE404" si="411">1.86*(AX404+AT404)+1.15*(AV404/18)+(AG404/6)+14</f>
        <v>289.11422222222222</v>
      </c>
      <c r="BE404" s="284">
        <f t="shared" si="411"/>
        <v>14</v>
      </c>
      <c r="BF404" s="277">
        <v>5.62</v>
      </c>
      <c r="BG404" s="277"/>
      <c r="BH404" s="277">
        <v>14.9</v>
      </c>
      <c r="BI404" s="277"/>
      <c r="BJ404" s="277">
        <v>45.9</v>
      </c>
      <c r="BK404" s="277"/>
      <c r="BL404" s="277">
        <v>87.4</v>
      </c>
      <c r="BM404" s="277"/>
      <c r="BN404" s="277">
        <v>28.4</v>
      </c>
      <c r="BO404" s="277"/>
      <c r="BP404" s="277">
        <v>32.5</v>
      </c>
      <c r="BQ404" s="277"/>
      <c r="BR404" s="277">
        <v>175</v>
      </c>
      <c r="BS404" s="277"/>
      <c r="BT404" s="277">
        <v>11.1</v>
      </c>
      <c r="BU404" s="277"/>
      <c r="BV404" s="278"/>
      <c r="BW404" s="278"/>
      <c r="BX404" s="277">
        <v>4.34</v>
      </c>
      <c r="BY404" s="277"/>
      <c r="BZ404" s="277">
        <v>60.7</v>
      </c>
      <c r="CA404" s="277"/>
      <c r="CB404" s="277">
        <v>29.2</v>
      </c>
      <c r="CC404" s="277"/>
      <c r="CD404" s="277">
        <v>5.79</v>
      </c>
      <c r="CE404" s="277"/>
      <c r="CF404" s="277">
        <v>3.01</v>
      </c>
      <c r="CG404" s="277"/>
      <c r="CH404" s="277">
        <v>1.3</v>
      </c>
      <c r="CI404" s="277"/>
      <c r="CJ404" s="2" t="b">
        <f t="shared" si="261"/>
        <v>0</v>
      </c>
      <c r="CK404" s="286" t="b">
        <f t="shared" si="382"/>
        <v>0</v>
      </c>
      <c r="CL404" s="287" t="s">
        <v>365</v>
      </c>
      <c r="CM404" s="287">
        <v>74.8</v>
      </c>
      <c r="CN404" s="288">
        <v>189</v>
      </c>
      <c r="CO404" s="287" t="s">
        <v>362</v>
      </c>
      <c r="CP404" s="288"/>
      <c r="CQ404" s="288"/>
      <c r="CR404" s="298" t="s">
        <v>366</v>
      </c>
      <c r="CS404" s="300"/>
      <c r="CT404" s="7"/>
      <c r="CU404" s="7"/>
      <c r="CV404" s="7"/>
      <c r="CW404" s="7"/>
      <c r="CX404" s="7"/>
    </row>
    <row r="405" spans="1:102" ht="15.75" customHeight="1">
      <c r="A405" s="143">
        <v>2023</v>
      </c>
      <c r="B405" s="469" t="s">
        <v>432</v>
      </c>
      <c r="C405" s="277">
        <v>3347</v>
      </c>
      <c r="D405" s="282">
        <v>28</v>
      </c>
      <c r="E405" s="277">
        <v>82.5</v>
      </c>
      <c r="F405" s="282">
        <v>2</v>
      </c>
      <c r="G405" s="278"/>
      <c r="H405" s="278"/>
      <c r="I405" s="278"/>
      <c r="J405" s="278"/>
      <c r="K405" s="278"/>
      <c r="L405" s="278"/>
      <c r="M405" s="277">
        <v>665</v>
      </c>
      <c r="N405" s="277">
        <v>5503</v>
      </c>
      <c r="O405" s="298"/>
      <c r="P405" s="298"/>
      <c r="Q405" s="277">
        <v>3.1</v>
      </c>
      <c r="R405" s="277">
        <v>2.7</v>
      </c>
      <c r="S405" s="277">
        <v>194</v>
      </c>
      <c r="T405" s="277">
        <v>651</v>
      </c>
      <c r="U405" s="277">
        <v>39</v>
      </c>
      <c r="V405" s="277">
        <v>208</v>
      </c>
      <c r="W405" s="277">
        <v>3.9</v>
      </c>
      <c r="X405" s="277">
        <v>4.5999999999999996</v>
      </c>
      <c r="Y405" s="277">
        <v>28</v>
      </c>
      <c r="Z405" s="277">
        <v>110</v>
      </c>
      <c r="AA405" s="277">
        <v>20</v>
      </c>
      <c r="AB405" s="277">
        <v>21</v>
      </c>
      <c r="AC405" s="277">
        <v>4.5</v>
      </c>
      <c r="AD405" s="277">
        <v>4.9000000000000004</v>
      </c>
      <c r="AE405" s="278"/>
      <c r="AF405" s="278"/>
      <c r="AG405" s="277">
        <v>37</v>
      </c>
      <c r="AH405" s="277">
        <v>47</v>
      </c>
      <c r="AI405" s="282">
        <v>0.8</v>
      </c>
      <c r="AJ405" s="283">
        <v>0.73</v>
      </c>
      <c r="AK405" s="277">
        <f t="shared" si="354"/>
        <v>-7.0000000000000062E-2</v>
      </c>
      <c r="AL405" s="277">
        <v>3.5</v>
      </c>
      <c r="AM405" s="277">
        <v>4.0999999999999996</v>
      </c>
      <c r="AN405" s="277">
        <v>6.6</v>
      </c>
      <c r="AO405" s="277">
        <v>6.9</v>
      </c>
      <c r="AP405" s="277">
        <v>34</v>
      </c>
      <c r="AQ405" s="277">
        <v>10</v>
      </c>
      <c r="AR405" s="277">
        <v>7.2</v>
      </c>
      <c r="AS405" s="277">
        <v>8.8000000000000007</v>
      </c>
      <c r="AT405" s="277">
        <v>4.5</v>
      </c>
      <c r="AU405" s="277">
        <v>4.4000000000000004</v>
      </c>
      <c r="AV405" s="277">
        <v>90</v>
      </c>
      <c r="AW405" s="277">
        <v>117</v>
      </c>
      <c r="AX405" s="277">
        <v>132</v>
      </c>
      <c r="AY405" s="277">
        <v>136</v>
      </c>
      <c r="AZ405" s="277">
        <v>1.8</v>
      </c>
      <c r="BA405" s="277">
        <v>2.1</v>
      </c>
      <c r="BB405" s="277">
        <v>101</v>
      </c>
      <c r="BC405" s="277">
        <v>101</v>
      </c>
      <c r="BD405" s="284">
        <f t="shared" ref="BD405:BE405" si="412">1.86*(AX405+AT405)+1.15*(AV405/18)+(AG405/6)+14</f>
        <v>279.80666666666667</v>
      </c>
      <c r="BE405" s="284">
        <f t="shared" si="412"/>
        <v>290.45233333333334</v>
      </c>
      <c r="BF405" s="277">
        <v>5.22</v>
      </c>
      <c r="BG405" s="282">
        <v>4.58</v>
      </c>
      <c r="BH405" s="277">
        <v>14.7</v>
      </c>
      <c r="BI405" s="282">
        <v>13.3</v>
      </c>
      <c r="BJ405" s="277">
        <v>45.9</v>
      </c>
      <c r="BK405" s="282">
        <v>40.5</v>
      </c>
      <c r="BL405" s="277">
        <v>87.8</v>
      </c>
      <c r="BM405" s="282">
        <v>88.5</v>
      </c>
      <c r="BN405" s="277">
        <v>28.1</v>
      </c>
      <c r="BO405" s="282">
        <v>29</v>
      </c>
      <c r="BP405" s="277">
        <v>32</v>
      </c>
      <c r="BQ405" s="282">
        <v>32.700000000000003</v>
      </c>
      <c r="BR405" s="277">
        <v>267</v>
      </c>
      <c r="BS405" s="282">
        <v>286</v>
      </c>
      <c r="BT405" s="277">
        <v>12.2</v>
      </c>
      <c r="BU405" s="282">
        <v>12.9</v>
      </c>
      <c r="BV405" s="278"/>
      <c r="BW405" s="278"/>
      <c r="BX405" s="277">
        <v>5.0199999999999996</v>
      </c>
      <c r="BY405" s="282">
        <v>8.18</v>
      </c>
      <c r="BZ405" s="277">
        <v>59.2</v>
      </c>
      <c r="CA405" s="282">
        <v>84.1</v>
      </c>
      <c r="CB405" s="277">
        <v>29.2</v>
      </c>
      <c r="CC405" s="282">
        <v>9.6</v>
      </c>
      <c r="CD405" s="277">
        <v>7.36</v>
      </c>
      <c r="CE405" s="282">
        <v>5.5</v>
      </c>
      <c r="CF405" s="277">
        <v>3.47</v>
      </c>
      <c r="CG405" s="282">
        <v>0.5</v>
      </c>
      <c r="CH405" s="277">
        <v>0.88400000000000001</v>
      </c>
      <c r="CI405" s="282">
        <v>0.3</v>
      </c>
      <c r="CJ405" s="2" t="b">
        <f t="shared" si="261"/>
        <v>0</v>
      </c>
      <c r="CK405" s="286" t="b">
        <f t="shared" si="382"/>
        <v>1</v>
      </c>
      <c r="CL405" s="287" t="s">
        <v>367</v>
      </c>
      <c r="CM405" s="303">
        <v>82.7</v>
      </c>
      <c r="CN405" s="303">
        <v>179.5</v>
      </c>
      <c r="CO405" s="287" t="s">
        <v>368</v>
      </c>
      <c r="CP405" s="303">
        <v>58</v>
      </c>
      <c r="CQ405" s="303">
        <v>52</v>
      </c>
      <c r="CR405" s="298" t="s">
        <v>369</v>
      </c>
      <c r="CS405" s="300"/>
      <c r="CT405" s="7"/>
      <c r="CU405" s="7"/>
      <c r="CV405" s="7"/>
      <c r="CW405" s="7"/>
      <c r="CX405" s="7"/>
    </row>
    <row r="406" spans="1:102" ht="15.75" customHeight="1">
      <c r="A406" s="143">
        <v>2023</v>
      </c>
      <c r="B406" s="469" t="s">
        <v>432</v>
      </c>
      <c r="C406" s="277">
        <v>3348</v>
      </c>
      <c r="D406" s="282">
        <v>29</v>
      </c>
      <c r="E406" s="277">
        <v>81.900000000000006</v>
      </c>
      <c r="F406" s="282">
        <v>2</v>
      </c>
      <c r="G406" s="278"/>
      <c r="H406" s="278"/>
      <c r="I406" s="278"/>
      <c r="J406" s="278"/>
      <c r="K406" s="278"/>
      <c r="L406" s="278"/>
      <c r="M406" s="277">
        <v>140</v>
      </c>
      <c r="N406" s="277">
        <v>1528</v>
      </c>
      <c r="O406" s="298"/>
      <c r="P406" s="298"/>
      <c r="Q406" s="277">
        <v>3.3</v>
      </c>
      <c r="R406" s="281"/>
      <c r="S406" s="277">
        <v>180</v>
      </c>
      <c r="T406" s="277">
        <v>391</v>
      </c>
      <c r="U406" s="277">
        <v>22</v>
      </c>
      <c r="V406" s="277">
        <v>83</v>
      </c>
      <c r="W406" s="277">
        <v>3.6</v>
      </c>
      <c r="X406" s="277">
        <v>4.5</v>
      </c>
      <c r="Y406" s="277">
        <v>19</v>
      </c>
      <c r="Z406" s="277">
        <v>73</v>
      </c>
      <c r="AA406" s="277">
        <v>12</v>
      </c>
      <c r="AB406" s="277">
        <v>15</v>
      </c>
      <c r="AC406" s="277">
        <v>3.5</v>
      </c>
      <c r="AD406" s="277">
        <v>4.8</v>
      </c>
      <c r="AE406" s="278"/>
      <c r="AF406" s="278"/>
      <c r="AG406" s="277">
        <v>30</v>
      </c>
      <c r="AH406" s="277">
        <v>42</v>
      </c>
      <c r="AI406" s="282">
        <v>0.7</v>
      </c>
      <c r="AJ406" s="283">
        <v>0.93</v>
      </c>
      <c r="AK406" s="277">
        <f t="shared" si="354"/>
        <v>0.23000000000000009</v>
      </c>
      <c r="AL406" s="277">
        <v>4.0999999999999996</v>
      </c>
      <c r="AM406" s="277">
        <v>4.2</v>
      </c>
      <c r="AN406" s="277">
        <v>6.3</v>
      </c>
      <c r="AO406" s="277">
        <v>7</v>
      </c>
      <c r="AP406" s="277">
        <v>40</v>
      </c>
      <c r="AQ406" s="277">
        <v>10</v>
      </c>
      <c r="AR406" s="277">
        <v>7</v>
      </c>
      <c r="AS406" s="277">
        <v>8.8000000000000007</v>
      </c>
      <c r="AT406" s="277">
        <v>4.5</v>
      </c>
      <c r="AU406" s="277">
        <v>4.2</v>
      </c>
      <c r="AV406" s="277">
        <v>82</v>
      </c>
      <c r="AW406" s="277">
        <v>71</v>
      </c>
      <c r="AX406" s="277">
        <v>132</v>
      </c>
      <c r="AY406" s="277">
        <v>140</v>
      </c>
      <c r="AZ406" s="277">
        <v>1.7</v>
      </c>
      <c r="BA406" s="277">
        <v>2.2999999999999998</v>
      </c>
      <c r="BB406" s="277">
        <v>101</v>
      </c>
      <c r="BC406" s="277">
        <v>103</v>
      </c>
      <c r="BD406" s="284">
        <f t="shared" ref="BD406:BE406" si="413">1.86*(AX406+AT406)+1.15*(AV406/18)+(AG406/6)+14</f>
        <v>278.12888888888892</v>
      </c>
      <c r="BE406" s="284">
        <f t="shared" si="413"/>
        <v>293.74811111111109</v>
      </c>
      <c r="BF406" s="277">
        <v>5.59</v>
      </c>
      <c r="BG406" s="282">
        <v>4.8499999999999996</v>
      </c>
      <c r="BH406" s="277">
        <v>15.9</v>
      </c>
      <c r="BI406" s="282">
        <v>14.3</v>
      </c>
      <c r="BJ406" s="277">
        <v>47.8</v>
      </c>
      <c r="BK406" s="282">
        <v>42.7</v>
      </c>
      <c r="BL406" s="277">
        <v>85.4</v>
      </c>
      <c r="BM406" s="282">
        <v>88.1</v>
      </c>
      <c r="BN406" s="277">
        <v>28.4</v>
      </c>
      <c r="BO406" s="282">
        <v>29.5</v>
      </c>
      <c r="BP406" s="277">
        <v>33.200000000000003</v>
      </c>
      <c r="BQ406" s="282">
        <v>33.5</v>
      </c>
      <c r="BR406" s="277">
        <v>212</v>
      </c>
      <c r="BS406" s="282">
        <v>249</v>
      </c>
      <c r="BT406" s="277">
        <v>10.8</v>
      </c>
      <c r="BU406" s="282">
        <v>12.2</v>
      </c>
      <c r="BV406" s="278"/>
      <c r="BW406" s="278"/>
      <c r="BX406" s="277">
        <v>7.01</v>
      </c>
      <c r="BY406" s="282">
        <v>10.24</v>
      </c>
      <c r="BZ406" s="277">
        <v>63.8</v>
      </c>
      <c r="CA406" s="282">
        <v>71.2</v>
      </c>
      <c r="CB406" s="277">
        <v>25.3</v>
      </c>
      <c r="CC406" s="282">
        <v>21.1</v>
      </c>
      <c r="CD406" s="277">
        <v>8.56</v>
      </c>
      <c r="CE406" s="282">
        <v>6</v>
      </c>
      <c r="CF406" s="277">
        <v>1.38</v>
      </c>
      <c r="CG406" s="282">
        <v>1.7</v>
      </c>
      <c r="CH406" s="277">
        <v>0.90200000000000002</v>
      </c>
      <c r="CI406" s="282">
        <v>0</v>
      </c>
      <c r="CJ406" s="2" t="b">
        <f t="shared" si="261"/>
        <v>0</v>
      </c>
      <c r="CK406" s="286" t="b">
        <f t="shared" si="382"/>
        <v>1</v>
      </c>
      <c r="CL406" s="287" t="s">
        <v>370</v>
      </c>
      <c r="CM406" s="277">
        <v>80.5</v>
      </c>
      <c r="CN406" s="277">
        <v>181</v>
      </c>
      <c r="CO406" s="287" t="s">
        <v>371</v>
      </c>
      <c r="CP406" s="277">
        <v>60</v>
      </c>
      <c r="CQ406" s="277">
        <v>50</v>
      </c>
      <c r="CR406" s="298" t="s">
        <v>372</v>
      </c>
      <c r="CS406" s="300"/>
      <c r="CT406" s="7"/>
      <c r="CU406" s="7"/>
      <c r="CV406" s="7"/>
      <c r="CW406" s="7"/>
      <c r="CX406" s="7"/>
    </row>
    <row r="407" spans="1:102" ht="15.75" customHeight="1">
      <c r="A407" s="143">
        <v>2023</v>
      </c>
      <c r="B407" s="469" t="s">
        <v>432</v>
      </c>
      <c r="C407" s="277">
        <v>3350</v>
      </c>
      <c r="D407" s="282">
        <v>29</v>
      </c>
      <c r="E407" s="277">
        <v>83.1</v>
      </c>
      <c r="F407" s="282">
        <v>2</v>
      </c>
      <c r="G407" s="278"/>
      <c r="H407" s="278"/>
      <c r="I407" s="278"/>
      <c r="J407" s="278"/>
      <c r="K407" s="278"/>
      <c r="L407" s="278"/>
      <c r="M407" s="277">
        <v>588</v>
      </c>
      <c r="N407" s="277">
        <v>3543</v>
      </c>
      <c r="O407" s="298"/>
      <c r="P407" s="298"/>
      <c r="Q407" s="277">
        <v>2.8</v>
      </c>
      <c r="R407" s="277">
        <v>3.4</v>
      </c>
      <c r="S407" s="277">
        <v>269</v>
      </c>
      <c r="T407" s="277">
        <v>590</v>
      </c>
      <c r="U407" s="277">
        <v>54</v>
      </c>
      <c r="V407" s="277">
        <v>184</v>
      </c>
      <c r="W407" s="277">
        <v>5.3</v>
      </c>
      <c r="X407" s="277">
        <v>4.4000000000000004</v>
      </c>
      <c r="Y407" s="277">
        <v>48</v>
      </c>
      <c r="Z407" s="277">
        <v>98</v>
      </c>
      <c r="AA407" s="277">
        <v>18</v>
      </c>
      <c r="AB407" s="277">
        <v>13</v>
      </c>
      <c r="AC407" s="277">
        <v>4.2</v>
      </c>
      <c r="AD407" s="277">
        <v>3.9</v>
      </c>
      <c r="AE407" s="278"/>
      <c r="AF407" s="278"/>
      <c r="AG407" s="277">
        <v>43</v>
      </c>
      <c r="AH407" s="277">
        <v>40</v>
      </c>
      <c r="AI407" s="282">
        <v>0.6</v>
      </c>
      <c r="AJ407" s="283">
        <v>0.65</v>
      </c>
      <c r="AK407" s="277">
        <f t="shared" si="354"/>
        <v>5.0000000000000044E-2</v>
      </c>
      <c r="AL407" s="277">
        <v>4.4000000000000004</v>
      </c>
      <c r="AM407" s="277">
        <v>3.3</v>
      </c>
      <c r="AN407" s="277">
        <v>8.8000000000000007</v>
      </c>
      <c r="AO407" s="277">
        <v>6.8</v>
      </c>
      <c r="AP407" s="277">
        <v>26</v>
      </c>
      <c r="AQ407" s="277">
        <v>10</v>
      </c>
      <c r="AR407" s="277">
        <v>8.9</v>
      </c>
      <c r="AS407" s="277">
        <v>8.6999999999999993</v>
      </c>
      <c r="AT407" s="277">
        <v>4.7</v>
      </c>
      <c r="AU407" s="277">
        <v>4.0999999999999996</v>
      </c>
      <c r="AV407" s="277">
        <v>106</v>
      </c>
      <c r="AW407" s="277">
        <v>82</v>
      </c>
      <c r="AX407" s="277">
        <v>144</v>
      </c>
      <c r="AY407" s="277">
        <v>135</v>
      </c>
      <c r="AZ407" s="277">
        <v>2</v>
      </c>
      <c r="BA407" s="277">
        <v>2.1</v>
      </c>
      <c r="BB407" s="277">
        <v>106</v>
      </c>
      <c r="BC407" s="277">
        <v>101</v>
      </c>
      <c r="BD407" s="284">
        <f t="shared" ref="BD407:BE407" si="414">1.86*(AX407+AT407)+1.15*(AV407/18)+(AG407/6)+14</f>
        <v>304.52088888888892</v>
      </c>
      <c r="BE407" s="284">
        <f t="shared" si="414"/>
        <v>284.63155555555556</v>
      </c>
      <c r="BF407" s="277">
        <v>4.95</v>
      </c>
      <c r="BG407" s="282">
        <v>4.12</v>
      </c>
      <c r="BH407" s="277">
        <v>14.2</v>
      </c>
      <c r="BI407" s="282">
        <v>11.9</v>
      </c>
      <c r="BJ407" s="277">
        <v>42.9</v>
      </c>
      <c r="BK407" s="282">
        <v>35.9</v>
      </c>
      <c r="BL407" s="277">
        <v>86.6</v>
      </c>
      <c r="BM407" s="282">
        <v>87</v>
      </c>
      <c r="BN407" s="277">
        <v>28.7</v>
      </c>
      <c r="BO407" s="282">
        <v>29</v>
      </c>
      <c r="BP407" s="277">
        <v>33.1</v>
      </c>
      <c r="BQ407" s="282">
        <v>33.299999999999997</v>
      </c>
      <c r="BR407" s="277">
        <v>212</v>
      </c>
      <c r="BS407" s="282">
        <v>343</v>
      </c>
      <c r="BT407" s="277">
        <v>11.6</v>
      </c>
      <c r="BU407" s="282">
        <v>12.7</v>
      </c>
      <c r="BV407" s="278"/>
      <c r="BW407" s="278"/>
      <c r="BX407" s="277">
        <v>6.35</v>
      </c>
      <c r="BY407" s="282">
        <v>11.38</v>
      </c>
      <c r="BZ407" s="277">
        <v>66.2</v>
      </c>
      <c r="CA407" s="282">
        <v>72.099999999999994</v>
      </c>
      <c r="CB407" s="277">
        <v>26.1</v>
      </c>
      <c r="CC407" s="282">
        <v>20</v>
      </c>
      <c r="CD407" s="277">
        <v>5.42</v>
      </c>
      <c r="CE407" s="282">
        <v>7</v>
      </c>
      <c r="CF407" s="277">
        <v>1.5</v>
      </c>
      <c r="CG407" s="282">
        <v>0.8</v>
      </c>
      <c r="CH407" s="277">
        <v>0.79400000000000004</v>
      </c>
      <c r="CI407" s="282">
        <v>0</v>
      </c>
      <c r="CJ407" s="2" t="b">
        <f t="shared" si="261"/>
        <v>0</v>
      </c>
      <c r="CK407" s="286" t="b">
        <f t="shared" si="382"/>
        <v>1</v>
      </c>
      <c r="CL407" s="287" t="s">
        <v>373</v>
      </c>
      <c r="CM407" s="277">
        <v>85.8</v>
      </c>
      <c r="CN407" s="277">
        <v>178</v>
      </c>
      <c r="CO407" s="287" t="s">
        <v>374</v>
      </c>
      <c r="CP407" s="277">
        <v>55</v>
      </c>
      <c r="CQ407" s="277">
        <v>56</v>
      </c>
      <c r="CR407" s="298" t="s">
        <v>375</v>
      </c>
      <c r="CS407" s="300"/>
      <c r="CT407" s="7"/>
      <c r="CU407" s="7"/>
      <c r="CV407" s="7"/>
      <c r="CW407" s="7"/>
      <c r="CX407" s="7"/>
    </row>
    <row r="408" spans="1:102" ht="15.75" customHeight="1">
      <c r="A408" s="304">
        <v>2023</v>
      </c>
      <c r="B408" s="470" t="s">
        <v>451</v>
      </c>
      <c r="C408" s="277">
        <v>3261</v>
      </c>
      <c r="D408" s="139" t="s">
        <v>112</v>
      </c>
      <c r="E408" s="277">
        <v>79.400000000000006</v>
      </c>
      <c r="F408" s="139" t="s">
        <v>112</v>
      </c>
      <c r="G408" s="278"/>
      <c r="H408" s="278"/>
      <c r="I408" s="278"/>
      <c r="J408" s="278"/>
      <c r="K408" s="278"/>
      <c r="L408" s="278"/>
      <c r="M408" s="277">
        <v>126</v>
      </c>
      <c r="N408" s="277">
        <v>2881</v>
      </c>
      <c r="O408" s="298" t="s">
        <v>203</v>
      </c>
      <c r="P408" s="298"/>
      <c r="Q408" s="277">
        <v>1.1000000000000001</v>
      </c>
      <c r="R408" s="277">
        <v>2.9</v>
      </c>
      <c r="S408" s="277">
        <v>178</v>
      </c>
      <c r="T408" s="277">
        <v>277</v>
      </c>
      <c r="U408" s="277">
        <v>41</v>
      </c>
      <c r="V408" s="277">
        <v>142</v>
      </c>
      <c r="W408" s="277">
        <v>4.0999999999999996</v>
      </c>
      <c r="X408" s="277">
        <v>4.4000000000000004</v>
      </c>
      <c r="Y408" s="277">
        <v>36</v>
      </c>
      <c r="Z408" s="277">
        <v>46</v>
      </c>
      <c r="AA408" s="277">
        <v>29</v>
      </c>
      <c r="AB408" s="277">
        <v>35</v>
      </c>
      <c r="AC408" s="277">
        <v>3.6</v>
      </c>
      <c r="AD408" s="277">
        <v>6.9</v>
      </c>
      <c r="AE408" s="298"/>
      <c r="AF408" s="298"/>
      <c r="AG408" s="277">
        <v>35</v>
      </c>
      <c r="AH408" s="277">
        <v>75</v>
      </c>
      <c r="AI408" s="277">
        <v>0.52</v>
      </c>
      <c r="AJ408" s="277">
        <v>0.96</v>
      </c>
      <c r="AK408" s="281">
        <f t="shared" ref="AK408:AK419" si="415">(AJ408-AI408)</f>
        <v>0.43999999999999995</v>
      </c>
      <c r="AL408" s="277">
        <v>3.9</v>
      </c>
      <c r="AM408" s="277">
        <v>6.5</v>
      </c>
      <c r="AN408" s="277">
        <v>7.5</v>
      </c>
      <c r="AO408" s="277">
        <v>7.8</v>
      </c>
      <c r="AP408" s="277">
        <v>10</v>
      </c>
      <c r="AQ408" s="277">
        <v>10</v>
      </c>
      <c r="AR408" s="277">
        <v>9.3000000000000007</v>
      </c>
      <c r="AS408" s="277">
        <v>9.1999999999999993</v>
      </c>
      <c r="AT408" s="277">
        <v>4.7</v>
      </c>
      <c r="AU408" s="277">
        <v>4.5999999999999996</v>
      </c>
      <c r="AV408" s="277">
        <v>105</v>
      </c>
      <c r="AW408" s="277">
        <v>88</v>
      </c>
      <c r="AX408" s="277">
        <v>139</v>
      </c>
      <c r="AY408" s="277">
        <v>137</v>
      </c>
      <c r="AZ408" s="277">
        <v>2.2999999999999998</v>
      </c>
      <c r="BA408" s="277">
        <v>2.2999999999999998</v>
      </c>
      <c r="BB408" s="277">
        <v>106</v>
      </c>
      <c r="BC408" s="277">
        <v>99</v>
      </c>
      <c r="BD408" s="284">
        <f t="shared" ref="BD408:BE408" si="416">1.86*(AX408+AT408)+1.15*(AV408/18)+(AG408/6)+14</f>
        <v>293.82366666666661</v>
      </c>
      <c r="BE408" s="284">
        <f t="shared" si="416"/>
        <v>295.49822222222218</v>
      </c>
      <c r="BF408" s="277">
        <v>4.5199999999999996</v>
      </c>
      <c r="BG408" s="277">
        <v>4.34</v>
      </c>
      <c r="BH408" s="277">
        <v>13.5</v>
      </c>
      <c r="BI408" s="277">
        <v>12.9</v>
      </c>
      <c r="BJ408" s="277">
        <v>41.7</v>
      </c>
      <c r="BK408" s="277">
        <v>40.4</v>
      </c>
      <c r="BL408" s="277">
        <v>92.3</v>
      </c>
      <c r="BM408" s="277">
        <v>93</v>
      </c>
      <c r="BN408" s="277">
        <v>29.8</v>
      </c>
      <c r="BO408" s="277">
        <v>29.7</v>
      </c>
      <c r="BP408" s="277">
        <v>32.299999999999997</v>
      </c>
      <c r="BQ408" s="277">
        <v>31.9</v>
      </c>
      <c r="BR408" s="277">
        <v>353</v>
      </c>
      <c r="BS408" s="277">
        <v>471</v>
      </c>
      <c r="BT408" s="277">
        <v>12.7</v>
      </c>
      <c r="BU408" s="277">
        <v>13</v>
      </c>
      <c r="BV408" s="298"/>
      <c r="BW408" s="298"/>
      <c r="BX408" s="277">
        <v>8.0500000000000007</v>
      </c>
      <c r="BY408" s="277">
        <v>12.82</v>
      </c>
      <c r="BZ408" s="277">
        <v>71.400000000000006</v>
      </c>
      <c r="CA408" s="277">
        <v>74.900000000000006</v>
      </c>
      <c r="CB408" s="277">
        <v>19.7</v>
      </c>
      <c r="CC408" s="277">
        <v>17.5</v>
      </c>
      <c r="CD408" s="277">
        <v>7.2</v>
      </c>
      <c r="CE408" s="277">
        <v>7.3</v>
      </c>
      <c r="CF408" s="277">
        <v>1.3</v>
      </c>
      <c r="CG408" s="277">
        <v>0.1</v>
      </c>
      <c r="CH408" s="277">
        <v>0.4</v>
      </c>
      <c r="CI408" s="277">
        <v>0.2</v>
      </c>
      <c r="CJ408" s="2" t="b">
        <f t="shared" si="261"/>
        <v>1</v>
      </c>
      <c r="CK408" s="286" t="b">
        <f t="shared" si="382"/>
        <v>1</v>
      </c>
      <c r="CL408" s="287" t="s">
        <v>204</v>
      </c>
      <c r="CM408" s="287">
        <v>81.150000000000006</v>
      </c>
      <c r="CN408" s="288">
        <v>178.5</v>
      </c>
      <c r="CO408" s="287" t="s">
        <v>205</v>
      </c>
      <c r="CP408" s="288">
        <v>56</v>
      </c>
      <c r="CQ408" s="288">
        <v>50</v>
      </c>
      <c r="CR408" s="298" t="s">
        <v>206</v>
      </c>
      <c r="CS408" s="300"/>
      <c r="CT408" s="305"/>
      <c r="CU408" s="300"/>
      <c r="CV408" s="7"/>
      <c r="CW408" s="7"/>
      <c r="CX408" s="7"/>
    </row>
    <row r="409" spans="1:102" ht="15.75" customHeight="1">
      <c r="A409" s="304">
        <v>2023</v>
      </c>
      <c r="B409" s="470" t="s">
        <v>451</v>
      </c>
      <c r="C409" s="277">
        <v>3262</v>
      </c>
      <c r="D409" s="306">
        <v>25</v>
      </c>
      <c r="E409" s="277">
        <v>69.8</v>
      </c>
      <c r="F409" s="306">
        <v>1</v>
      </c>
      <c r="G409" s="278"/>
      <c r="H409" s="278"/>
      <c r="I409" s="278"/>
      <c r="J409" s="278"/>
      <c r="K409" s="278"/>
      <c r="L409" s="278"/>
      <c r="M409" s="277">
        <v>190</v>
      </c>
      <c r="N409" s="277">
        <v>3132</v>
      </c>
      <c r="O409" s="298"/>
      <c r="P409" s="298"/>
      <c r="Q409" s="277">
        <v>1.8</v>
      </c>
      <c r="R409" s="277">
        <v>3.5</v>
      </c>
      <c r="S409" s="277">
        <v>259</v>
      </c>
      <c r="T409" s="277">
        <v>419</v>
      </c>
      <c r="U409" s="277">
        <v>49</v>
      </c>
      <c r="V409" s="277">
        <v>153</v>
      </c>
      <c r="W409" s="277">
        <v>4.4000000000000004</v>
      </c>
      <c r="X409" s="277">
        <v>4.5999999999999996</v>
      </c>
      <c r="Y409" s="277">
        <v>41</v>
      </c>
      <c r="Z409" s="277">
        <v>59</v>
      </c>
      <c r="AA409" s="277">
        <v>25</v>
      </c>
      <c r="AB409" s="277">
        <v>27</v>
      </c>
      <c r="AC409" s="277">
        <v>3.1</v>
      </c>
      <c r="AD409" s="277">
        <v>5.6</v>
      </c>
      <c r="AE409" s="298"/>
      <c r="AF409" s="298"/>
      <c r="AG409" s="277">
        <v>52</v>
      </c>
      <c r="AH409" s="277">
        <v>80</v>
      </c>
      <c r="AI409" s="277">
        <v>0.59</v>
      </c>
      <c r="AJ409" s="277">
        <v>0.81</v>
      </c>
      <c r="AK409" s="277">
        <f t="shared" si="415"/>
        <v>0.22000000000000008</v>
      </c>
      <c r="AL409" s="277">
        <v>4.8</v>
      </c>
      <c r="AM409" s="277">
        <v>5.4</v>
      </c>
      <c r="AN409" s="277">
        <v>8.1</v>
      </c>
      <c r="AO409" s="277">
        <v>8.3000000000000007</v>
      </c>
      <c r="AP409" s="277">
        <v>39</v>
      </c>
      <c r="AQ409" s="277">
        <v>10</v>
      </c>
      <c r="AR409" s="277">
        <v>10</v>
      </c>
      <c r="AS409" s="277">
        <v>9.9</v>
      </c>
      <c r="AT409" s="277">
        <v>5.5</v>
      </c>
      <c r="AU409" s="277">
        <v>4.5999999999999996</v>
      </c>
      <c r="AV409" s="277">
        <v>101</v>
      </c>
      <c r="AW409" s="277">
        <v>111</v>
      </c>
      <c r="AX409" s="277">
        <v>138</v>
      </c>
      <c r="AY409" s="277">
        <v>140</v>
      </c>
      <c r="AZ409" s="277">
        <v>2</v>
      </c>
      <c r="BA409" s="277">
        <v>2.2000000000000002</v>
      </c>
      <c r="BB409" s="277">
        <v>103</v>
      </c>
      <c r="BC409" s="277">
        <v>102</v>
      </c>
      <c r="BD409" s="284">
        <f t="shared" ref="BD409:BE409" si="417">1.86*(AX409+AT409)+1.15*(AV409/18)+(AG409/6)+14</f>
        <v>296.02944444444449</v>
      </c>
      <c r="BE409" s="284">
        <f t="shared" si="417"/>
        <v>303.38099999999997</v>
      </c>
      <c r="BF409" s="277">
        <v>5.07</v>
      </c>
      <c r="BG409" s="287">
        <v>4.7</v>
      </c>
      <c r="BH409" s="277">
        <v>15</v>
      </c>
      <c r="BI409" s="277">
        <v>13.9</v>
      </c>
      <c r="BJ409" s="277">
        <v>46.8</v>
      </c>
      <c r="BK409" s="277">
        <v>43.5</v>
      </c>
      <c r="BL409" s="277">
        <v>92.4</v>
      </c>
      <c r="BM409" s="277">
        <v>92.5</v>
      </c>
      <c r="BN409" s="277">
        <v>29.5</v>
      </c>
      <c r="BO409" s="277">
        <v>29.6</v>
      </c>
      <c r="BP409" s="277">
        <v>31.9</v>
      </c>
      <c r="BQ409" s="277">
        <v>32</v>
      </c>
      <c r="BR409" s="277">
        <v>301</v>
      </c>
      <c r="BS409" s="277">
        <v>335</v>
      </c>
      <c r="BT409" s="277">
        <v>12.5</v>
      </c>
      <c r="BU409" s="277">
        <v>12.9</v>
      </c>
      <c r="BV409" s="298"/>
      <c r="BW409" s="298"/>
      <c r="BX409" s="277">
        <v>12.68</v>
      </c>
      <c r="BY409" s="277">
        <v>19.68</v>
      </c>
      <c r="BZ409" s="277">
        <v>74.7</v>
      </c>
      <c r="CA409" s="277">
        <v>79.2</v>
      </c>
      <c r="CB409" s="277">
        <v>15.7</v>
      </c>
      <c r="CC409" s="277">
        <v>12</v>
      </c>
      <c r="CD409" s="277">
        <v>8.6</v>
      </c>
      <c r="CE409" s="277">
        <v>8.6999999999999993</v>
      </c>
      <c r="CF409" s="277">
        <v>0.6</v>
      </c>
      <c r="CG409" s="277">
        <v>0</v>
      </c>
      <c r="CH409" s="277">
        <v>0.4</v>
      </c>
      <c r="CI409" s="277">
        <v>0.1</v>
      </c>
      <c r="CJ409" s="2" t="b">
        <f t="shared" si="261"/>
        <v>0</v>
      </c>
      <c r="CK409" s="286" t="b">
        <f t="shared" si="382"/>
        <v>1</v>
      </c>
      <c r="CL409" s="287" t="s">
        <v>207</v>
      </c>
      <c r="CM409" s="287">
        <v>75.900000000000006</v>
      </c>
      <c r="CN409" s="288">
        <v>179</v>
      </c>
      <c r="CO409" s="287" t="s">
        <v>208</v>
      </c>
      <c r="CP409" s="288">
        <v>52</v>
      </c>
      <c r="CQ409" s="288">
        <v>58</v>
      </c>
      <c r="CR409" s="298" t="s">
        <v>209</v>
      </c>
      <c r="CS409" s="7"/>
      <c r="CT409" s="7"/>
      <c r="CU409" s="7"/>
      <c r="CV409" s="7"/>
      <c r="CW409" s="7"/>
      <c r="CX409" s="7"/>
    </row>
    <row r="410" spans="1:102" ht="15.75" customHeight="1">
      <c r="A410" s="304">
        <v>2023</v>
      </c>
      <c r="B410" s="470" t="s">
        <v>451</v>
      </c>
      <c r="C410" s="277">
        <v>3364</v>
      </c>
      <c r="D410" s="306">
        <v>27</v>
      </c>
      <c r="E410" s="277">
        <v>84.4</v>
      </c>
      <c r="F410" s="306">
        <v>2</v>
      </c>
      <c r="G410" s="278"/>
      <c r="H410" s="278"/>
      <c r="I410" s="278"/>
      <c r="J410" s="278"/>
      <c r="K410" s="278"/>
      <c r="L410" s="278"/>
      <c r="M410" s="277">
        <v>313</v>
      </c>
      <c r="N410" s="277">
        <v>6717</v>
      </c>
      <c r="O410" s="298"/>
      <c r="P410" s="298"/>
      <c r="Q410" s="277">
        <v>1.8</v>
      </c>
      <c r="R410" s="277">
        <v>2.8</v>
      </c>
      <c r="S410" s="277">
        <v>288</v>
      </c>
      <c r="T410" s="277">
        <v>388</v>
      </c>
      <c r="U410" s="277">
        <v>36</v>
      </c>
      <c r="V410" s="277">
        <v>168</v>
      </c>
      <c r="W410" s="277">
        <v>4.4000000000000004</v>
      </c>
      <c r="X410" s="277">
        <v>4.3</v>
      </c>
      <c r="Y410" s="277">
        <v>55</v>
      </c>
      <c r="Z410" s="277">
        <v>69</v>
      </c>
      <c r="AA410" s="277">
        <v>33</v>
      </c>
      <c r="AB410" s="277">
        <v>35</v>
      </c>
      <c r="AC410" s="277">
        <v>3.8</v>
      </c>
      <c r="AD410" s="277">
        <v>5.7</v>
      </c>
      <c r="AE410" s="298"/>
      <c r="AF410" s="298"/>
      <c r="AG410" s="277">
        <v>61</v>
      </c>
      <c r="AH410" s="277">
        <v>67</v>
      </c>
      <c r="AI410" s="277">
        <v>0.62</v>
      </c>
      <c r="AJ410" s="277">
        <v>0.84</v>
      </c>
      <c r="AK410" s="277">
        <f t="shared" si="415"/>
        <v>0.21999999999999997</v>
      </c>
      <c r="AL410" s="277">
        <v>4</v>
      </c>
      <c r="AM410" s="277">
        <v>4.5999999999999996</v>
      </c>
      <c r="AN410" s="277">
        <v>7.1</v>
      </c>
      <c r="AO410" s="277">
        <v>7</v>
      </c>
      <c r="AP410" s="277">
        <v>44</v>
      </c>
      <c r="AQ410" s="277">
        <v>10</v>
      </c>
      <c r="AR410" s="277">
        <v>9.6999999999999993</v>
      </c>
      <c r="AS410" s="277">
        <v>9.1</v>
      </c>
      <c r="AT410" s="277">
        <v>4.5</v>
      </c>
      <c r="AU410" s="277">
        <v>4</v>
      </c>
      <c r="AV410" s="277">
        <v>103</v>
      </c>
      <c r="AW410" s="277">
        <v>134</v>
      </c>
      <c r="AX410" s="277">
        <v>139</v>
      </c>
      <c r="AY410" s="277">
        <v>137</v>
      </c>
      <c r="AZ410" s="277">
        <v>2</v>
      </c>
      <c r="BA410" s="277">
        <v>2.2000000000000002</v>
      </c>
      <c r="BB410" s="277">
        <v>103</v>
      </c>
      <c r="BC410" s="277">
        <v>100</v>
      </c>
      <c r="BD410" s="284">
        <f t="shared" ref="BD410:BE410" si="418">1.86*(AX410+AT410)+1.15*(AV410/18)+(AG410/6)+14</f>
        <v>297.65722222222229</v>
      </c>
      <c r="BE410" s="284">
        <f t="shared" si="418"/>
        <v>295.98777777777781</v>
      </c>
      <c r="BF410" s="277">
        <v>4.9800000000000004</v>
      </c>
      <c r="BG410" s="277">
        <v>4.82</v>
      </c>
      <c r="BH410" s="277">
        <v>15</v>
      </c>
      <c r="BI410" s="277">
        <v>14.4</v>
      </c>
      <c r="BJ410" s="277">
        <v>45.1</v>
      </c>
      <c r="BK410" s="277">
        <v>43.6</v>
      </c>
      <c r="BL410" s="277">
        <v>90.6</v>
      </c>
      <c r="BM410" s="277">
        <v>90.6</v>
      </c>
      <c r="BN410" s="277">
        <v>30.2</v>
      </c>
      <c r="BO410" s="277">
        <v>29.9</v>
      </c>
      <c r="BP410" s="277">
        <v>33.299999999999997</v>
      </c>
      <c r="BQ410" s="277">
        <v>33</v>
      </c>
      <c r="BR410" s="277">
        <v>313</v>
      </c>
      <c r="BS410" s="277">
        <v>346</v>
      </c>
      <c r="BT410" s="277">
        <v>12.8</v>
      </c>
      <c r="BU410" s="277">
        <v>12.8</v>
      </c>
      <c r="BV410" s="298"/>
      <c r="BW410" s="298"/>
      <c r="BX410" s="277">
        <v>8.11</v>
      </c>
      <c r="BY410" s="277">
        <v>13.71</v>
      </c>
      <c r="BZ410" s="277">
        <v>66.400000000000006</v>
      </c>
      <c r="CA410" s="277">
        <v>73.7</v>
      </c>
      <c r="CB410" s="277">
        <v>24.3</v>
      </c>
      <c r="CC410" s="277">
        <v>17.5</v>
      </c>
      <c r="CD410" s="277">
        <v>7.7</v>
      </c>
      <c r="CE410" s="277">
        <v>8</v>
      </c>
      <c r="CF410" s="277">
        <v>1.5</v>
      </c>
      <c r="CG410" s="277">
        <v>0.4</v>
      </c>
      <c r="CH410" s="277">
        <v>0.1</v>
      </c>
      <c r="CI410" s="277">
        <v>0.4</v>
      </c>
      <c r="CJ410" s="2" t="b">
        <f t="shared" si="261"/>
        <v>0</v>
      </c>
      <c r="CK410" s="286" t="b">
        <f t="shared" si="382"/>
        <v>1</v>
      </c>
      <c r="CL410" s="287" t="s">
        <v>213</v>
      </c>
      <c r="CM410" s="287">
        <v>88.5</v>
      </c>
      <c r="CN410" s="288">
        <v>176</v>
      </c>
      <c r="CO410" s="287" t="s">
        <v>214</v>
      </c>
      <c r="CP410" s="288">
        <v>80</v>
      </c>
      <c r="CQ410" s="288">
        <v>88</v>
      </c>
      <c r="CR410" s="298" t="s">
        <v>215</v>
      </c>
      <c r="CS410" s="7"/>
      <c r="CT410" s="7"/>
      <c r="CU410" s="7"/>
      <c r="CV410" s="7"/>
      <c r="CW410" s="7"/>
      <c r="CX410" s="7"/>
    </row>
    <row r="411" spans="1:102" ht="15.75" customHeight="1">
      <c r="A411" s="304">
        <v>2023</v>
      </c>
      <c r="B411" s="470" t="s">
        <v>451</v>
      </c>
      <c r="C411" s="277">
        <v>3268</v>
      </c>
      <c r="D411" s="306">
        <v>24</v>
      </c>
      <c r="E411" s="277">
        <v>74.099999999999994</v>
      </c>
      <c r="F411" s="306">
        <v>2</v>
      </c>
      <c r="G411" s="278"/>
      <c r="H411" s="278"/>
      <c r="I411" s="278"/>
      <c r="J411" s="278"/>
      <c r="K411" s="278"/>
      <c r="L411" s="278"/>
      <c r="M411" s="277">
        <v>405</v>
      </c>
      <c r="N411" s="277">
        <v>38374</v>
      </c>
      <c r="O411" s="298"/>
      <c r="P411" s="298"/>
      <c r="Q411" s="277">
        <v>1.4</v>
      </c>
      <c r="R411" s="277">
        <v>3.2</v>
      </c>
      <c r="S411" s="277">
        <v>287</v>
      </c>
      <c r="T411" s="277">
        <v>971</v>
      </c>
      <c r="U411" s="277">
        <v>60</v>
      </c>
      <c r="V411" s="277">
        <v>657</v>
      </c>
      <c r="W411" s="277">
        <v>4.7</v>
      </c>
      <c r="X411" s="277">
        <v>5.2</v>
      </c>
      <c r="Y411" s="277">
        <v>76</v>
      </c>
      <c r="Z411" s="277">
        <v>131</v>
      </c>
      <c r="AA411" s="277">
        <v>34</v>
      </c>
      <c r="AB411" s="277">
        <v>40</v>
      </c>
      <c r="AC411" s="277">
        <v>3.7</v>
      </c>
      <c r="AD411" s="277">
        <v>10.5</v>
      </c>
      <c r="AE411" s="298"/>
      <c r="AF411" s="298"/>
      <c r="AG411" s="277">
        <v>35</v>
      </c>
      <c r="AH411" s="277">
        <v>94</v>
      </c>
      <c r="AI411" s="277">
        <v>1.01</v>
      </c>
      <c r="AJ411" s="277">
        <v>1.34</v>
      </c>
      <c r="AK411" s="281">
        <f t="shared" si="415"/>
        <v>0.33000000000000007</v>
      </c>
      <c r="AL411" s="277">
        <v>4.5</v>
      </c>
      <c r="AM411" s="277">
        <v>7.3</v>
      </c>
      <c r="AN411" s="277">
        <v>7.9</v>
      </c>
      <c r="AO411" s="277">
        <v>8.9</v>
      </c>
      <c r="AP411" s="277">
        <v>10</v>
      </c>
      <c r="AQ411" s="277">
        <v>10</v>
      </c>
      <c r="AR411" s="277">
        <v>9.8000000000000007</v>
      </c>
      <c r="AS411" s="277">
        <v>9.4</v>
      </c>
      <c r="AT411" s="277">
        <v>4.8</v>
      </c>
      <c r="AU411" s="277">
        <v>4.9000000000000004</v>
      </c>
      <c r="AV411" s="277">
        <v>102</v>
      </c>
      <c r="AW411" s="277">
        <v>92</v>
      </c>
      <c r="AX411" s="277">
        <v>137</v>
      </c>
      <c r="AY411" s="277">
        <v>137</v>
      </c>
      <c r="AZ411" s="277">
        <v>2.2000000000000002</v>
      </c>
      <c r="BA411" s="277">
        <v>2.4</v>
      </c>
      <c r="BB411" s="277">
        <v>103</v>
      </c>
      <c r="BC411" s="277">
        <v>100</v>
      </c>
      <c r="BD411" s="284">
        <f t="shared" ref="BD411:BE411" si="419">1.86*(AX411+AT411)+1.15*(AV411/18)+(AG411/6)+14</f>
        <v>290.09800000000001</v>
      </c>
      <c r="BE411" s="284">
        <f t="shared" si="419"/>
        <v>299.47844444444451</v>
      </c>
      <c r="BF411" s="277">
        <v>4.55</v>
      </c>
      <c r="BG411" s="277">
        <v>4.74</v>
      </c>
      <c r="BH411" s="277">
        <v>13.9</v>
      </c>
      <c r="BI411" s="277">
        <v>14.5</v>
      </c>
      <c r="BJ411" s="277">
        <v>42.6</v>
      </c>
      <c r="BK411" s="277">
        <v>44.6</v>
      </c>
      <c r="BL411" s="277">
        <v>93.6</v>
      </c>
      <c r="BM411" s="277">
        <v>93.9</v>
      </c>
      <c r="BN411" s="277">
        <v>30.5</v>
      </c>
      <c r="BO411" s="277">
        <v>30.5</v>
      </c>
      <c r="BP411" s="277">
        <v>32.5</v>
      </c>
      <c r="BQ411" s="277">
        <v>32.4</v>
      </c>
      <c r="BR411" s="277">
        <v>280</v>
      </c>
      <c r="BS411" s="277">
        <v>332</v>
      </c>
      <c r="BT411" s="277">
        <v>12.9</v>
      </c>
      <c r="BU411" s="277">
        <v>13.3</v>
      </c>
      <c r="BV411" s="298"/>
      <c r="BW411" s="298"/>
      <c r="BX411" s="277">
        <v>7.11</v>
      </c>
      <c r="BY411" s="277">
        <v>14.98</v>
      </c>
      <c r="BZ411" s="277">
        <v>58.1</v>
      </c>
      <c r="CA411" s="277">
        <v>81.7</v>
      </c>
      <c r="CB411" s="277">
        <v>29.4</v>
      </c>
      <c r="CC411" s="277">
        <v>10</v>
      </c>
      <c r="CD411" s="277">
        <v>8.4</v>
      </c>
      <c r="CE411" s="277">
        <v>8</v>
      </c>
      <c r="CF411" s="277">
        <v>3.4</v>
      </c>
      <c r="CG411" s="277">
        <v>0</v>
      </c>
      <c r="CH411" s="277">
        <v>0.7</v>
      </c>
      <c r="CI411" s="277">
        <v>0.3</v>
      </c>
      <c r="CJ411" s="2" t="b">
        <f t="shared" si="261"/>
        <v>1</v>
      </c>
      <c r="CK411" s="286" t="b">
        <f t="shared" si="382"/>
        <v>1</v>
      </c>
      <c r="CL411" s="287" t="s">
        <v>224</v>
      </c>
      <c r="CM411" s="287">
        <v>78</v>
      </c>
      <c r="CN411" s="288">
        <v>178</v>
      </c>
      <c r="CO411" s="287" t="s">
        <v>225</v>
      </c>
      <c r="CP411" s="288">
        <v>56</v>
      </c>
      <c r="CQ411" s="288">
        <v>56</v>
      </c>
      <c r="CR411" s="298" t="s">
        <v>226</v>
      </c>
      <c r="CS411" s="7"/>
      <c r="CT411" s="7"/>
      <c r="CU411" s="7"/>
      <c r="CV411" s="7"/>
      <c r="CW411" s="7"/>
      <c r="CX411" s="7"/>
    </row>
    <row r="412" spans="1:102" ht="15.75" customHeight="1">
      <c r="A412" s="304">
        <v>2023</v>
      </c>
      <c r="B412" s="470" t="s">
        <v>451</v>
      </c>
      <c r="C412" s="277">
        <v>3374</v>
      </c>
      <c r="D412" s="306">
        <v>34</v>
      </c>
      <c r="E412" s="277">
        <v>77.2</v>
      </c>
      <c r="F412" s="306">
        <v>1</v>
      </c>
      <c r="G412" s="278"/>
      <c r="H412" s="278"/>
      <c r="I412" s="278"/>
      <c r="J412" s="278"/>
      <c r="K412" s="278"/>
      <c r="L412" s="278"/>
      <c r="M412" s="277">
        <v>223</v>
      </c>
      <c r="N412" s="277">
        <v>2770</v>
      </c>
      <c r="O412" s="298"/>
      <c r="P412" s="298"/>
      <c r="Q412" s="277">
        <v>1.6</v>
      </c>
      <c r="R412" s="277">
        <v>2.9</v>
      </c>
      <c r="S412" s="277">
        <v>202</v>
      </c>
      <c r="T412" s="277">
        <v>306</v>
      </c>
      <c r="U412" s="277">
        <v>58</v>
      </c>
      <c r="V412" s="277">
        <v>186</v>
      </c>
      <c r="W412" s="277">
        <v>3.8</v>
      </c>
      <c r="X412" s="277">
        <v>4.2</v>
      </c>
      <c r="Y412" s="277">
        <v>56</v>
      </c>
      <c r="Z412" s="277">
        <v>92</v>
      </c>
      <c r="AA412" s="277">
        <v>22</v>
      </c>
      <c r="AB412" s="277">
        <v>26</v>
      </c>
      <c r="AC412" s="277">
        <v>3.9</v>
      </c>
      <c r="AD412" s="277">
        <v>5.4</v>
      </c>
      <c r="AE412" s="298"/>
      <c r="AF412" s="298"/>
      <c r="AG412" s="277">
        <v>56</v>
      </c>
      <c r="AH412" s="277">
        <v>68</v>
      </c>
      <c r="AI412" s="277">
        <v>0.57999999999999996</v>
      </c>
      <c r="AJ412" s="277">
        <v>0.72</v>
      </c>
      <c r="AK412" s="277">
        <f t="shared" si="415"/>
        <v>0.14000000000000001</v>
      </c>
      <c r="AL412" s="277">
        <v>3.7</v>
      </c>
      <c r="AM412" s="277">
        <v>4.5999999999999996</v>
      </c>
      <c r="AN412" s="277">
        <v>6.6</v>
      </c>
      <c r="AO412" s="277">
        <v>7.1</v>
      </c>
      <c r="AP412" s="277">
        <v>10</v>
      </c>
      <c r="AQ412" s="277">
        <v>10</v>
      </c>
      <c r="AR412" s="277">
        <v>9</v>
      </c>
      <c r="AS412" s="277">
        <v>8.9</v>
      </c>
      <c r="AT412" s="277">
        <v>4.7</v>
      </c>
      <c r="AU412" s="277">
        <v>4.0999999999999996</v>
      </c>
      <c r="AV412" s="277">
        <v>93</v>
      </c>
      <c r="AW412" s="277">
        <v>109</v>
      </c>
      <c r="AX412" s="277">
        <v>139</v>
      </c>
      <c r="AY412" s="277">
        <v>138</v>
      </c>
      <c r="AZ412" s="277">
        <v>2</v>
      </c>
      <c r="BA412" s="277">
        <v>2.2999999999999998</v>
      </c>
      <c r="BB412" s="277">
        <v>108</v>
      </c>
      <c r="BC412" s="277">
        <v>103</v>
      </c>
      <c r="BD412" s="284">
        <f t="shared" ref="BD412:BE412" si="420">1.86*(AX412+AT412)+1.15*(AV412/18)+(AG412/6)+14</f>
        <v>296.55699999999996</v>
      </c>
      <c r="BE412" s="284">
        <f t="shared" si="420"/>
        <v>296.6032222222222</v>
      </c>
      <c r="BF412" s="277">
        <v>4.82</v>
      </c>
      <c r="BG412" s="277">
        <v>5.17</v>
      </c>
      <c r="BH412" s="277">
        <v>11</v>
      </c>
      <c r="BI412" s="277">
        <v>12</v>
      </c>
      <c r="BJ412" s="277">
        <v>35.799999999999997</v>
      </c>
      <c r="BK412" s="277">
        <v>38.6</v>
      </c>
      <c r="BL412" s="277">
        <v>74.3</v>
      </c>
      <c r="BM412" s="277">
        <v>74.8</v>
      </c>
      <c r="BN412" s="277">
        <v>22.8</v>
      </c>
      <c r="BO412" s="277">
        <v>23.1</v>
      </c>
      <c r="BP412" s="277">
        <v>30.7</v>
      </c>
      <c r="BQ412" s="277">
        <v>30.9</v>
      </c>
      <c r="BR412" s="277">
        <v>312</v>
      </c>
      <c r="BS412" s="277">
        <v>330</v>
      </c>
      <c r="BT412" s="277">
        <v>12.6</v>
      </c>
      <c r="BU412" s="277">
        <v>13.1</v>
      </c>
      <c r="BV412" s="298"/>
      <c r="BW412" s="298"/>
      <c r="BX412" s="277">
        <v>10.16</v>
      </c>
      <c r="BY412" s="277">
        <v>15.42</v>
      </c>
      <c r="BZ412" s="277">
        <v>67.099999999999994</v>
      </c>
      <c r="CA412" s="277">
        <v>75.3</v>
      </c>
      <c r="CB412" s="277">
        <v>20.100000000000001</v>
      </c>
      <c r="CC412" s="277">
        <v>14.7</v>
      </c>
      <c r="CD412" s="277">
        <v>8</v>
      </c>
      <c r="CE412" s="277">
        <v>7.4</v>
      </c>
      <c r="CF412" s="277">
        <v>4.5</v>
      </c>
      <c r="CG412" s="277">
        <v>2.4</v>
      </c>
      <c r="CH412" s="277">
        <v>0.3</v>
      </c>
      <c r="CI412" s="277">
        <v>0.2</v>
      </c>
      <c r="CJ412" s="2" t="b">
        <f t="shared" si="261"/>
        <v>0</v>
      </c>
      <c r="CK412" s="286" t="b">
        <f t="shared" si="382"/>
        <v>1</v>
      </c>
      <c r="CL412" s="287" t="s">
        <v>236</v>
      </c>
      <c r="CM412" s="287">
        <v>81.400000000000006</v>
      </c>
      <c r="CN412" s="288">
        <v>178.5</v>
      </c>
      <c r="CO412" s="287" t="s">
        <v>237</v>
      </c>
      <c r="CP412" s="288">
        <v>52</v>
      </c>
      <c r="CQ412" s="288">
        <v>52</v>
      </c>
      <c r="CR412" s="298" t="s">
        <v>238</v>
      </c>
      <c r="CS412" s="7"/>
      <c r="CT412" s="7"/>
      <c r="CU412" s="7"/>
      <c r="CV412" s="7"/>
      <c r="CW412" s="7"/>
      <c r="CX412" s="7"/>
    </row>
    <row r="413" spans="1:102" ht="15.75" customHeight="1">
      <c r="A413" s="304">
        <v>2023</v>
      </c>
      <c r="B413" s="470" t="s">
        <v>451</v>
      </c>
      <c r="C413" s="277">
        <v>3277</v>
      </c>
      <c r="D413" s="306">
        <v>32</v>
      </c>
      <c r="E413" s="277">
        <v>73.400000000000006</v>
      </c>
      <c r="F413" s="306">
        <v>2</v>
      </c>
      <c r="G413" s="278"/>
      <c r="H413" s="278"/>
      <c r="I413" s="278"/>
      <c r="J413" s="278"/>
      <c r="K413" s="278"/>
      <c r="L413" s="278"/>
      <c r="M413" s="277">
        <v>294</v>
      </c>
      <c r="N413" s="277">
        <v>1480</v>
      </c>
      <c r="O413" s="298"/>
      <c r="P413" s="298"/>
      <c r="Q413" s="277">
        <v>2.1</v>
      </c>
      <c r="R413" s="277">
        <v>2.1</v>
      </c>
      <c r="S413" s="277">
        <v>210</v>
      </c>
      <c r="T413" s="277">
        <v>307</v>
      </c>
      <c r="U413" s="277">
        <v>48</v>
      </c>
      <c r="V413" s="277">
        <v>98</v>
      </c>
      <c r="W413" s="277">
        <v>4.0999999999999996</v>
      </c>
      <c r="X413" s="277">
        <v>4.0999999999999996</v>
      </c>
      <c r="Y413" s="277">
        <v>36</v>
      </c>
      <c r="Z413" s="277">
        <v>42</v>
      </c>
      <c r="AA413" s="277">
        <v>19</v>
      </c>
      <c r="AB413" s="277">
        <v>19</v>
      </c>
      <c r="AC413" s="277">
        <v>3.7</v>
      </c>
      <c r="AD413" s="277">
        <v>5</v>
      </c>
      <c r="AE413" s="298"/>
      <c r="AF413" s="298"/>
      <c r="AG413" s="277">
        <v>38</v>
      </c>
      <c r="AH413" s="277">
        <v>66</v>
      </c>
      <c r="AI413" s="277">
        <v>0.62</v>
      </c>
      <c r="AJ413" s="277">
        <v>0.75</v>
      </c>
      <c r="AK413" s="277">
        <f t="shared" si="415"/>
        <v>0.13</v>
      </c>
      <c r="AL413" s="277">
        <v>3.6</v>
      </c>
      <c r="AM413" s="277">
        <v>4</v>
      </c>
      <c r="AN413" s="277">
        <v>7.3</v>
      </c>
      <c r="AO413" s="277">
        <v>7.3</v>
      </c>
      <c r="AP413" s="277">
        <v>10</v>
      </c>
      <c r="AQ413" s="277">
        <v>10</v>
      </c>
      <c r="AR413" s="277">
        <v>9.6</v>
      </c>
      <c r="AS413" s="277">
        <v>9.3000000000000007</v>
      </c>
      <c r="AT413" s="277">
        <v>4.9000000000000004</v>
      </c>
      <c r="AU413" s="277">
        <v>4.3</v>
      </c>
      <c r="AV413" s="277">
        <v>83</v>
      </c>
      <c r="AW413" s="277">
        <v>81</v>
      </c>
      <c r="AX413" s="277">
        <v>140</v>
      </c>
      <c r="AY413" s="277">
        <v>139</v>
      </c>
      <c r="AZ413" s="277">
        <v>2.2999999999999998</v>
      </c>
      <c r="BA413" s="277">
        <v>2.4</v>
      </c>
      <c r="BB413" s="277">
        <v>105</v>
      </c>
      <c r="BC413" s="277">
        <v>102</v>
      </c>
      <c r="BD413" s="284">
        <f t="shared" ref="BD413:BE413" si="421">1.86*(AX413+AT413)+1.15*(AV413/18)+(AG413/6)+14</f>
        <v>295.15011111111113</v>
      </c>
      <c r="BE413" s="284">
        <f t="shared" si="421"/>
        <v>296.71300000000002</v>
      </c>
      <c r="BF413" s="277">
        <v>4.67</v>
      </c>
      <c r="BG413" s="287">
        <v>4.5</v>
      </c>
      <c r="BH413" s="277">
        <v>13.1</v>
      </c>
      <c r="BI413" s="277">
        <v>12.5</v>
      </c>
      <c r="BJ413" s="277">
        <v>39.9</v>
      </c>
      <c r="BK413" s="277">
        <v>39.299999999999997</v>
      </c>
      <c r="BL413" s="277">
        <v>85.3</v>
      </c>
      <c r="BM413" s="277">
        <v>87.2</v>
      </c>
      <c r="BN413" s="277">
        <v>28</v>
      </c>
      <c r="BO413" s="277">
        <v>27.7</v>
      </c>
      <c r="BP413" s="277">
        <v>32.799999999999997</v>
      </c>
      <c r="BQ413" s="277">
        <v>31.8</v>
      </c>
      <c r="BR413" s="277">
        <v>320</v>
      </c>
      <c r="BS413" s="277">
        <v>330</v>
      </c>
      <c r="BT413" s="277">
        <v>14.2</v>
      </c>
      <c r="BU413" s="277">
        <v>14.6</v>
      </c>
      <c r="BV413" s="298"/>
      <c r="BW413" s="298"/>
      <c r="BX413" s="277">
        <v>7.61</v>
      </c>
      <c r="BY413" s="277">
        <v>11.67</v>
      </c>
      <c r="BZ413" s="277">
        <v>76</v>
      </c>
      <c r="CA413" s="277">
        <v>72.7</v>
      </c>
      <c r="CB413" s="277">
        <v>16.399999999999999</v>
      </c>
      <c r="CC413" s="277">
        <v>17.899999999999999</v>
      </c>
      <c r="CD413" s="277">
        <v>6.7</v>
      </c>
      <c r="CE413" s="277">
        <v>9</v>
      </c>
      <c r="CF413" s="277">
        <v>0.6</v>
      </c>
      <c r="CG413" s="277">
        <v>0.2</v>
      </c>
      <c r="CH413" s="277">
        <v>0.3</v>
      </c>
      <c r="CI413" s="277">
        <v>0.2</v>
      </c>
      <c r="CJ413" s="2" t="b">
        <f t="shared" si="261"/>
        <v>0</v>
      </c>
      <c r="CK413" s="286" t="b">
        <f t="shared" si="382"/>
        <v>1</v>
      </c>
      <c r="CL413" s="287" t="s">
        <v>239</v>
      </c>
      <c r="CM413" s="287">
        <v>77.400000000000006</v>
      </c>
      <c r="CN413" s="288">
        <v>172</v>
      </c>
      <c r="CO413" s="287" t="s">
        <v>240</v>
      </c>
      <c r="CP413" s="288">
        <v>52</v>
      </c>
      <c r="CQ413" s="288">
        <v>56</v>
      </c>
      <c r="CR413" s="298" t="s">
        <v>241</v>
      </c>
      <c r="CS413" s="7"/>
      <c r="CT413" s="7"/>
      <c r="CU413" s="7"/>
      <c r="CV413" s="7"/>
      <c r="CW413" s="7"/>
      <c r="CX413" s="7"/>
    </row>
    <row r="414" spans="1:102" ht="15.75" customHeight="1">
      <c r="A414" s="304">
        <v>2023</v>
      </c>
      <c r="B414" s="470" t="s">
        <v>451</v>
      </c>
      <c r="C414" s="277">
        <v>3282</v>
      </c>
      <c r="D414" s="306">
        <v>34</v>
      </c>
      <c r="E414" s="277">
        <v>74.3</v>
      </c>
      <c r="F414" s="306">
        <v>2</v>
      </c>
      <c r="G414" s="278"/>
      <c r="H414" s="278"/>
      <c r="I414" s="278"/>
      <c r="J414" s="278"/>
      <c r="K414" s="278"/>
      <c r="L414" s="278"/>
      <c r="M414" s="277">
        <v>288</v>
      </c>
      <c r="N414" s="277">
        <v>45036</v>
      </c>
      <c r="O414" s="298"/>
      <c r="P414" s="298"/>
      <c r="Q414" s="277">
        <v>2.4</v>
      </c>
      <c r="R414" s="277">
        <v>2</v>
      </c>
      <c r="S414" s="277">
        <v>339</v>
      </c>
      <c r="T414" s="277">
        <v>1183</v>
      </c>
      <c r="U414" s="277">
        <v>55</v>
      </c>
      <c r="V414" s="277">
        <v>1736</v>
      </c>
      <c r="W414" s="277">
        <v>4.3</v>
      </c>
      <c r="X414" s="277">
        <v>4.4000000000000004</v>
      </c>
      <c r="Y414" s="277">
        <v>67</v>
      </c>
      <c r="Z414" s="277">
        <v>215</v>
      </c>
      <c r="AA414" s="277">
        <v>90</v>
      </c>
      <c r="AB414" s="277">
        <v>80</v>
      </c>
      <c r="AC414" s="277">
        <v>4.0999999999999996</v>
      </c>
      <c r="AD414" s="277">
        <v>7</v>
      </c>
      <c r="AE414" s="298"/>
      <c r="AF414" s="298"/>
      <c r="AG414" s="277">
        <v>28</v>
      </c>
      <c r="AH414" s="277">
        <v>46</v>
      </c>
      <c r="AI414" s="277">
        <v>0.55000000000000004</v>
      </c>
      <c r="AJ414" s="277">
        <v>1.19</v>
      </c>
      <c r="AK414" s="281">
        <f t="shared" si="415"/>
        <v>0.6399999999999999</v>
      </c>
      <c r="AL414" s="277">
        <v>3.6</v>
      </c>
      <c r="AM414" s="277">
        <v>4.8</v>
      </c>
      <c r="AN414" s="277">
        <v>7.3</v>
      </c>
      <c r="AO414" s="277">
        <v>7.2</v>
      </c>
      <c r="AP414" s="277">
        <v>10</v>
      </c>
      <c r="AQ414" s="277">
        <v>10</v>
      </c>
      <c r="AR414" s="277">
        <v>9.6</v>
      </c>
      <c r="AS414" s="277">
        <v>9.3000000000000007</v>
      </c>
      <c r="AT414" s="277">
        <v>4.4000000000000004</v>
      </c>
      <c r="AU414" s="277">
        <v>4</v>
      </c>
      <c r="AV414" s="277">
        <v>98</v>
      </c>
      <c r="AW414" s="277">
        <v>98</v>
      </c>
      <c r="AX414" s="277">
        <v>139</v>
      </c>
      <c r="AY414" s="277">
        <v>136</v>
      </c>
      <c r="AZ414" s="277">
        <v>2</v>
      </c>
      <c r="BA414" s="277">
        <v>1.9</v>
      </c>
      <c r="BB414" s="277">
        <v>104</v>
      </c>
      <c r="BC414" s="277">
        <v>100</v>
      </c>
      <c r="BD414" s="284">
        <f t="shared" ref="BD414:BE414" si="422">1.86*(AX414+AT414)+1.15*(AV414/18)+(AG414/6)+14</f>
        <v>291.65177777777785</v>
      </c>
      <c r="BE414" s="284">
        <f t="shared" si="422"/>
        <v>288.32777777777784</v>
      </c>
      <c r="BF414" s="277">
        <v>5.18</v>
      </c>
      <c r="BG414" s="277">
        <v>5.03</v>
      </c>
      <c r="BH414" s="277">
        <v>14.2</v>
      </c>
      <c r="BI414" s="277">
        <v>13.7</v>
      </c>
      <c r="BJ414" s="277">
        <v>44.2</v>
      </c>
      <c r="BK414" s="277">
        <v>43.1</v>
      </c>
      <c r="BL414" s="277">
        <v>85.3</v>
      </c>
      <c r="BM414" s="277">
        <v>85.6</v>
      </c>
      <c r="BN414" s="277">
        <v>27.4</v>
      </c>
      <c r="BO414" s="277">
        <v>27.2</v>
      </c>
      <c r="BP414" s="277">
        <v>32.1</v>
      </c>
      <c r="BQ414" s="277">
        <v>31.8</v>
      </c>
      <c r="BR414" s="277">
        <v>251</v>
      </c>
      <c r="BS414" s="277">
        <v>267</v>
      </c>
      <c r="BT414" s="277">
        <v>14.2</v>
      </c>
      <c r="BU414" s="277">
        <v>14.8</v>
      </c>
      <c r="BV414" s="298"/>
      <c r="BW414" s="298"/>
      <c r="BX414" s="277">
        <v>10.53</v>
      </c>
      <c r="BY414" s="277">
        <v>11.51</v>
      </c>
      <c r="BZ414" s="277">
        <v>70.400000000000006</v>
      </c>
      <c r="CA414" s="277">
        <v>79.2</v>
      </c>
      <c r="CB414" s="277">
        <v>17.3</v>
      </c>
      <c r="CC414" s="277">
        <v>12.9</v>
      </c>
      <c r="CD414" s="277">
        <v>11.3</v>
      </c>
      <c r="CE414" s="277">
        <v>7.4</v>
      </c>
      <c r="CF414" s="277">
        <v>0.9</v>
      </c>
      <c r="CG414" s="277">
        <v>0.4</v>
      </c>
      <c r="CH414" s="277">
        <v>0.1</v>
      </c>
      <c r="CI414" s="277">
        <v>0.4</v>
      </c>
      <c r="CJ414" s="2" t="b">
        <f t="shared" si="261"/>
        <v>1</v>
      </c>
      <c r="CK414" s="286" t="b">
        <f t="shared" si="382"/>
        <v>1</v>
      </c>
      <c r="CL414" s="287" t="s">
        <v>254</v>
      </c>
      <c r="CM414" s="287">
        <v>84.25</v>
      </c>
      <c r="CN414" s="288">
        <v>177</v>
      </c>
      <c r="CO414" s="287" t="s">
        <v>255</v>
      </c>
      <c r="CP414" s="288"/>
      <c r="CQ414" s="288"/>
      <c r="CR414" s="298" t="s">
        <v>256</v>
      </c>
      <c r="CS414" s="7"/>
      <c r="CT414" s="7"/>
      <c r="CU414" s="7"/>
      <c r="CV414" s="7"/>
      <c r="CW414" s="7"/>
      <c r="CX414" s="7"/>
    </row>
    <row r="415" spans="1:102" ht="15.75" customHeight="1">
      <c r="A415" s="304">
        <v>2023</v>
      </c>
      <c r="B415" s="470" t="s">
        <v>451</v>
      </c>
      <c r="C415" s="277">
        <v>3283</v>
      </c>
      <c r="D415" s="306">
        <v>33</v>
      </c>
      <c r="E415" s="277">
        <v>66.2</v>
      </c>
      <c r="F415" s="306">
        <v>2</v>
      </c>
      <c r="G415" s="278"/>
      <c r="H415" s="278"/>
      <c r="I415" s="278"/>
      <c r="J415" s="278"/>
      <c r="K415" s="278"/>
      <c r="L415" s="278"/>
      <c r="M415" s="277">
        <v>366</v>
      </c>
      <c r="N415" s="277">
        <v>17059</v>
      </c>
      <c r="O415" s="298"/>
      <c r="P415" s="298"/>
      <c r="Q415" s="277">
        <v>2.4</v>
      </c>
      <c r="R415" s="277">
        <v>3.9</v>
      </c>
      <c r="S415" s="277">
        <v>234</v>
      </c>
      <c r="T415" s="277">
        <v>525</v>
      </c>
      <c r="U415" s="277">
        <v>65</v>
      </c>
      <c r="V415" s="277">
        <v>523</v>
      </c>
      <c r="W415" s="277">
        <v>4</v>
      </c>
      <c r="X415" s="277">
        <v>4.8</v>
      </c>
      <c r="Y415" s="277">
        <v>68</v>
      </c>
      <c r="Z415" s="277">
        <v>106</v>
      </c>
      <c r="AA415" s="277">
        <v>37</v>
      </c>
      <c r="AB415" s="277">
        <v>43</v>
      </c>
      <c r="AC415" s="277">
        <v>4.5999999999999996</v>
      </c>
      <c r="AD415" s="277">
        <v>8.5</v>
      </c>
      <c r="AE415" s="298"/>
      <c r="AF415" s="298"/>
      <c r="AG415" s="277">
        <v>44</v>
      </c>
      <c r="AH415" s="277">
        <v>96</v>
      </c>
      <c r="AI415" s="277">
        <v>0.72</v>
      </c>
      <c r="AJ415" s="277">
        <v>0.92</v>
      </c>
      <c r="AK415" s="277">
        <f t="shared" si="415"/>
        <v>0.20000000000000007</v>
      </c>
      <c r="AL415" s="277">
        <v>3.4</v>
      </c>
      <c r="AM415" s="277">
        <v>7.2</v>
      </c>
      <c r="AN415" s="277">
        <v>7.5</v>
      </c>
      <c r="AO415" s="277">
        <v>8.6999999999999993</v>
      </c>
      <c r="AP415" s="277">
        <v>10</v>
      </c>
      <c r="AQ415" s="277">
        <v>10</v>
      </c>
      <c r="AR415" s="277">
        <v>9</v>
      </c>
      <c r="AS415" s="277">
        <v>9.5</v>
      </c>
      <c r="AT415" s="277">
        <v>4.7</v>
      </c>
      <c r="AU415" s="277">
        <v>4.8</v>
      </c>
      <c r="AV415" s="277">
        <v>106</v>
      </c>
      <c r="AW415" s="277">
        <v>90</v>
      </c>
      <c r="AX415" s="277">
        <v>139</v>
      </c>
      <c r="AY415" s="277">
        <v>134</v>
      </c>
      <c r="AZ415" s="277">
        <v>2.1</v>
      </c>
      <c r="BA415" s="277">
        <v>2.5</v>
      </c>
      <c r="BB415" s="277">
        <v>105</v>
      </c>
      <c r="BC415" s="277">
        <v>95</v>
      </c>
      <c r="BD415" s="284">
        <f t="shared" ref="BD415:BE415" si="423">1.86*(AX415+AT415)+1.15*(AV415/18)+(AG415/6)+14</f>
        <v>295.38755555555554</v>
      </c>
      <c r="BE415" s="284">
        <f t="shared" si="423"/>
        <v>293.91800000000001</v>
      </c>
      <c r="BF415" s="277">
        <v>4.0199999999999996</v>
      </c>
      <c r="BG415" s="277">
        <v>4.09</v>
      </c>
      <c r="BH415" s="277">
        <v>12.5</v>
      </c>
      <c r="BI415" s="277">
        <v>12.8</v>
      </c>
      <c r="BJ415" s="277">
        <v>39.1</v>
      </c>
      <c r="BK415" s="277">
        <v>40</v>
      </c>
      <c r="BL415" s="277">
        <v>97.1</v>
      </c>
      <c r="BM415" s="277">
        <v>97.6</v>
      </c>
      <c r="BN415" s="277">
        <v>31.1</v>
      </c>
      <c r="BO415" s="277">
        <v>31.3</v>
      </c>
      <c r="BP415" s="277">
        <v>32</v>
      </c>
      <c r="BQ415" s="277">
        <v>32</v>
      </c>
      <c r="BR415" s="277">
        <v>438</v>
      </c>
      <c r="BS415" s="277">
        <v>500</v>
      </c>
      <c r="BT415" s="277">
        <v>11.7</v>
      </c>
      <c r="BU415" s="277">
        <v>12.5</v>
      </c>
      <c r="BV415" s="298"/>
      <c r="BW415" s="298"/>
      <c r="BX415" s="277">
        <v>5.19</v>
      </c>
      <c r="BY415" s="277">
        <v>15.64</v>
      </c>
      <c r="BZ415" s="277">
        <v>70.599999999999994</v>
      </c>
      <c r="CA415" s="277">
        <v>87.2</v>
      </c>
      <c r="CB415" s="277">
        <v>20.9</v>
      </c>
      <c r="CC415" s="277">
        <v>7.6</v>
      </c>
      <c r="CD415" s="277">
        <v>6.8</v>
      </c>
      <c r="CE415" s="277">
        <v>5.0999999999999996</v>
      </c>
      <c r="CF415" s="277">
        <v>1.5</v>
      </c>
      <c r="CG415" s="277">
        <v>0</v>
      </c>
      <c r="CH415" s="277">
        <v>0.2</v>
      </c>
      <c r="CI415" s="277">
        <v>0.1</v>
      </c>
      <c r="CJ415" s="2" t="b">
        <f t="shared" si="261"/>
        <v>0</v>
      </c>
      <c r="CK415" s="286" t="b">
        <f t="shared" si="382"/>
        <v>1</v>
      </c>
      <c r="CL415" s="287" t="s">
        <v>257</v>
      </c>
      <c r="CM415" s="287">
        <v>69.8</v>
      </c>
      <c r="CN415" s="288">
        <v>175</v>
      </c>
      <c r="CO415" s="287" t="s">
        <v>258</v>
      </c>
      <c r="CP415" s="288">
        <v>70</v>
      </c>
      <c r="CQ415" s="288">
        <v>61</v>
      </c>
      <c r="CR415" s="298" t="s">
        <v>259</v>
      </c>
      <c r="CS415" s="7"/>
      <c r="CT415" s="7"/>
      <c r="CU415" s="7"/>
      <c r="CV415" s="7"/>
      <c r="CW415" s="7"/>
      <c r="CX415" s="7"/>
    </row>
    <row r="416" spans="1:102" ht="15.75" customHeight="1">
      <c r="A416" s="304">
        <v>2023</v>
      </c>
      <c r="B416" s="470" t="s">
        <v>451</v>
      </c>
      <c r="C416" s="277">
        <v>3289</v>
      </c>
      <c r="D416" s="306">
        <v>34</v>
      </c>
      <c r="E416" s="277">
        <v>77.2</v>
      </c>
      <c r="F416" s="306">
        <v>2</v>
      </c>
      <c r="G416" s="278"/>
      <c r="H416" s="278"/>
      <c r="I416" s="278"/>
      <c r="J416" s="278"/>
      <c r="K416" s="278"/>
      <c r="L416" s="278"/>
      <c r="M416" s="277">
        <v>338</v>
      </c>
      <c r="N416" s="277">
        <v>5716</v>
      </c>
      <c r="O416" s="298"/>
      <c r="P416" s="298"/>
      <c r="Q416" s="277">
        <v>1.7</v>
      </c>
      <c r="R416" s="277">
        <v>2.8</v>
      </c>
      <c r="S416" s="277">
        <v>257</v>
      </c>
      <c r="T416" s="277">
        <v>398</v>
      </c>
      <c r="U416" s="277">
        <v>54</v>
      </c>
      <c r="V416" s="277">
        <v>157</v>
      </c>
      <c r="W416" s="277">
        <v>4.2</v>
      </c>
      <c r="X416" s="277">
        <v>4.4000000000000004</v>
      </c>
      <c r="Y416" s="277">
        <v>61</v>
      </c>
      <c r="Z416" s="277">
        <v>70</v>
      </c>
      <c r="AA416" s="277">
        <v>28</v>
      </c>
      <c r="AB416" s="277">
        <v>31</v>
      </c>
      <c r="AC416" s="277">
        <v>4.3</v>
      </c>
      <c r="AD416" s="277">
        <v>6.5</v>
      </c>
      <c r="AE416" s="298"/>
      <c r="AF416" s="298"/>
      <c r="AG416" s="277">
        <v>39</v>
      </c>
      <c r="AH416" s="277">
        <v>58</v>
      </c>
      <c r="AI416" s="277">
        <v>0.65</v>
      </c>
      <c r="AJ416" s="277">
        <v>0.9</v>
      </c>
      <c r="AK416" s="277">
        <f t="shared" si="415"/>
        <v>0.25</v>
      </c>
      <c r="AL416" s="277">
        <v>4</v>
      </c>
      <c r="AM416" s="277">
        <v>5</v>
      </c>
      <c r="AN416" s="277">
        <v>7.2</v>
      </c>
      <c r="AO416" s="277">
        <v>7.4</v>
      </c>
      <c r="AP416" s="277">
        <v>10</v>
      </c>
      <c r="AQ416" s="277">
        <v>14</v>
      </c>
      <c r="AR416" s="277">
        <v>9.6999999999999993</v>
      </c>
      <c r="AS416" s="277">
        <v>8.9</v>
      </c>
      <c r="AT416" s="277">
        <v>4.9000000000000004</v>
      </c>
      <c r="AU416" s="277">
        <v>4.5</v>
      </c>
      <c r="AV416" s="277">
        <v>101</v>
      </c>
      <c r="AW416" s="277">
        <v>91</v>
      </c>
      <c r="AX416" s="277">
        <v>140</v>
      </c>
      <c r="AY416" s="277">
        <v>138</v>
      </c>
      <c r="AZ416" s="277">
        <v>2.1</v>
      </c>
      <c r="BA416" s="277">
        <v>2.5</v>
      </c>
      <c r="BB416" s="277">
        <v>104</v>
      </c>
      <c r="BC416" s="277">
        <v>104</v>
      </c>
      <c r="BD416" s="284">
        <f t="shared" ref="BD416:BE416" si="424">1.86*(AX416+AT416)+1.15*(AV416/18)+(AG416/6)+14</f>
        <v>296.46677777777779</v>
      </c>
      <c r="BE416" s="284">
        <f t="shared" si="424"/>
        <v>294.53055555555557</v>
      </c>
      <c r="BF416" s="277">
        <v>4.6900000000000004</v>
      </c>
      <c r="BG416" s="287">
        <v>4.5</v>
      </c>
      <c r="BH416" s="277">
        <v>15</v>
      </c>
      <c r="BI416" s="277">
        <v>14.5</v>
      </c>
      <c r="BJ416" s="277">
        <v>45.8</v>
      </c>
      <c r="BK416" s="277">
        <v>43.8</v>
      </c>
      <c r="BL416" s="277">
        <v>97.7</v>
      </c>
      <c r="BM416" s="277">
        <v>97.2</v>
      </c>
      <c r="BN416" s="277">
        <v>32</v>
      </c>
      <c r="BO416" s="277">
        <v>32.700000000000003</v>
      </c>
      <c r="BP416" s="277">
        <v>32.700000000000003</v>
      </c>
      <c r="BQ416" s="277">
        <v>33.200000000000003</v>
      </c>
      <c r="BR416" s="277">
        <v>299</v>
      </c>
      <c r="BS416" s="277">
        <v>335</v>
      </c>
      <c r="BT416" s="277">
        <v>12.9</v>
      </c>
      <c r="BU416" s="277">
        <v>13.2</v>
      </c>
      <c r="BV416" s="298"/>
      <c r="BW416" s="298"/>
      <c r="BX416" s="277">
        <v>4.82</v>
      </c>
      <c r="BY416" s="277">
        <v>10.34</v>
      </c>
      <c r="BZ416" s="277">
        <v>52.8</v>
      </c>
      <c r="CA416" s="277">
        <v>73.3</v>
      </c>
      <c r="CB416" s="277">
        <v>38.1</v>
      </c>
      <c r="CC416" s="277">
        <v>20.100000000000001</v>
      </c>
      <c r="CD416" s="277">
        <v>8.1</v>
      </c>
      <c r="CE416" s="277">
        <v>5.9</v>
      </c>
      <c r="CF416" s="277">
        <v>0.3</v>
      </c>
      <c r="CG416" s="277">
        <v>0.3</v>
      </c>
      <c r="CH416" s="277">
        <v>0.7</v>
      </c>
      <c r="CI416" s="277">
        <v>0.4</v>
      </c>
      <c r="CJ416" s="2" t="b">
        <f t="shared" si="261"/>
        <v>0</v>
      </c>
      <c r="CK416" s="286" t="b">
        <f t="shared" si="382"/>
        <v>1</v>
      </c>
      <c r="CL416" s="287" t="s">
        <v>266</v>
      </c>
      <c r="CM416" s="287">
        <v>75.599999999999994</v>
      </c>
      <c r="CN416" s="288">
        <v>177</v>
      </c>
      <c r="CO416" s="287" t="s">
        <v>267</v>
      </c>
      <c r="CP416" s="288">
        <v>60</v>
      </c>
      <c r="CQ416" s="288">
        <v>59</v>
      </c>
      <c r="CR416" s="298" t="s">
        <v>268</v>
      </c>
      <c r="CS416" s="7"/>
      <c r="CT416" s="7"/>
      <c r="CU416" s="7"/>
      <c r="CV416" s="7"/>
      <c r="CW416" s="7"/>
      <c r="CX416" s="7"/>
    </row>
    <row r="417" spans="1:102" ht="15.75" customHeight="1">
      <c r="A417" s="304">
        <v>2023</v>
      </c>
      <c r="B417" s="470" t="s">
        <v>451</v>
      </c>
      <c r="C417" s="277">
        <v>3291</v>
      </c>
      <c r="D417" s="306">
        <v>32</v>
      </c>
      <c r="E417" s="277">
        <v>77.400000000000006</v>
      </c>
      <c r="F417" s="306">
        <v>2</v>
      </c>
      <c r="G417" s="278"/>
      <c r="H417" s="278"/>
      <c r="I417" s="278"/>
      <c r="J417" s="278"/>
      <c r="K417" s="278"/>
      <c r="L417" s="278"/>
      <c r="M417" s="277">
        <v>349</v>
      </c>
      <c r="N417" s="277">
        <v>12365</v>
      </c>
      <c r="O417" s="298"/>
      <c r="P417" s="298"/>
      <c r="Q417" s="277">
        <v>2.2000000000000002</v>
      </c>
      <c r="R417" s="277">
        <v>1.7</v>
      </c>
      <c r="S417" s="277">
        <v>287</v>
      </c>
      <c r="T417" s="277">
        <v>566</v>
      </c>
      <c r="U417" s="277">
        <v>65</v>
      </c>
      <c r="V417" s="277">
        <v>609</v>
      </c>
      <c r="W417" s="277">
        <v>4.0999999999999996</v>
      </c>
      <c r="X417" s="277">
        <v>4</v>
      </c>
      <c r="Y417" s="277">
        <v>73</v>
      </c>
      <c r="Z417" s="277">
        <v>155</v>
      </c>
      <c r="AA417" s="277">
        <v>29</v>
      </c>
      <c r="AB417" s="277">
        <v>30</v>
      </c>
      <c r="AC417" s="277">
        <v>3.5</v>
      </c>
      <c r="AD417" s="277">
        <v>4.3</v>
      </c>
      <c r="AE417" s="298"/>
      <c r="AF417" s="298"/>
      <c r="AG417" s="277">
        <v>53</v>
      </c>
      <c r="AH417" s="277">
        <v>53</v>
      </c>
      <c r="AI417" s="277">
        <v>0.67</v>
      </c>
      <c r="AJ417" s="277">
        <v>0.99</v>
      </c>
      <c r="AK417" s="281">
        <f t="shared" si="415"/>
        <v>0.31999999999999995</v>
      </c>
      <c r="AL417" s="277">
        <v>4</v>
      </c>
      <c r="AM417" s="277">
        <v>4.2</v>
      </c>
      <c r="AN417" s="277">
        <v>7.1</v>
      </c>
      <c r="AO417" s="277">
        <v>6.8</v>
      </c>
      <c r="AP417" s="277">
        <v>26</v>
      </c>
      <c r="AQ417" s="277">
        <v>10</v>
      </c>
      <c r="AR417" s="277">
        <v>9.6</v>
      </c>
      <c r="AS417" s="277">
        <v>9</v>
      </c>
      <c r="AT417" s="277">
        <v>5.3</v>
      </c>
      <c r="AU417" s="277">
        <v>4.8</v>
      </c>
      <c r="AV417" s="277">
        <v>99</v>
      </c>
      <c r="AW417" s="277">
        <v>84</v>
      </c>
      <c r="AX417" s="277">
        <v>139</v>
      </c>
      <c r="AY417" s="277">
        <v>135</v>
      </c>
      <c r="AZ417" s="277">
        <v>2</v>
      </c>
      <c r="BA417" s="277">
        <v>2.2000000000000002</v>
      </c>
      <c r="BB417" s="277">
        <v>107</v>
      </c>
      <c r="BC417" s="277">
        <v>101</v>
      </c>
      <c r="BD417" s="284">
        <f t="shared" ref="BD417:BE417" si="425">1.86*(AX417+AT417)+1.15*(AV417/18)+(AG417/6)+14</f>
        <v>297.55633333333333</v>
      </c>
      <c r="BE417" s="284">
        <f t="shared" si="425"/>
        <v>288.22800000000001</v>
      </c>
      <c r="BF417" s="277">
        <v>5.95</v>
      </c>
      <c r="BG417" s="277">
        <v>5.84</v>
      </c>
      <c r="BH417" s="277">
        <v>13.5</v>
      </c>
      <c r="BI417" s="277">
        <v>13.3</v>
      </c>
      <c r="BJ417" s="277">
        <v>43.3</v>
      </c>
      <c r="BK417" s="277">
        <v>43</v>
      </c>
      <c r="BL417" s="277">
        <v>72.8</v>
      </c>
      <c r="BM417" s="277">
        <v>73.7</v>
      </c>
      <c r="BN417" s="277">
        <v>22.7</v>
      </c>
      <c r="BO417" s="277">
        <v>22.7</v>
      </c>
      <c r="BP417" s="277">
        <v>31.1</v>
      </c>
      <c r="BQ417" s="277">
        <v>30.8</v>
      </c>
      <c r="BR417" s="277">
        <v>351</v>
      </c>
      <c r="BS417" s="277">
        <v>331</v>
      </c>
      <c r="BT417" s="277">
        <v>14.8</v>
      </c>
      <c r="BU417" s="277">
        <v>15</v>
      </c>
      <c r="BV417" s="298"/>
      <c r="BW417" s="298"/>
      <c r="BX417" s="277">
        <v>11.66</v>
      </c>
      <c r="BY417" s="277">
        <v>21.23</v>
      </c>
      <c r="BZ417" s="277">
        <v>69.099999999999994</v>
      </c>
      <c r="CA417" s="277">
        <v>82.6</v>
      </c>
      <c r="CB417" s="277">
        <v>19.3</v>
      </c>
      <c r="CC417" s="277">
        <v>10.4</v>
      </c>
      <c r="CD417" s="277">
        <v>10.8</v>
      </c>
      <c r="CE417" s="277">
        <v>6.4</v>
      </c>
      <c r="CF417" s="277">
        <v>0.3</v>
      </c>
      <c r="CG417" s="277">
        <v>0.4</v>
      </c>
      <c r="CH417" s="277">
        <v>0.5</v>
      </c>
      <c r="CI417" s="277">
        <v>0.2</v>
      </c>
      <c r="CJ417" s="2" t="b">
        <f t="shared" si="261"/>
        <v>1</v>
      </c>
      <c r="CK417" s="286" t="b">
        <f t="shared" si="382"/>
        <v>1</v>
      </c>
      <c r="CL417" s="287" t="s">
        <v>269</v>
      </c>
      <c r="CM417" s="287">
        <v>79.849999999999994</v>
      </c>
      <c r="CN417" s="288">
        <v>178.5</v>
      </c>
      <c r="CO417" s="287" t="s">
        <v>270</v>
      </c>
      <c r="CP417" s="288">
        <v>50</v>
      </c>
      <c r="CQ417" s="288">
        <v>56</v>
      </c>
      <c r="CR417" s="298" t="s">
        <v>271</v>
      </c>
      <c r="CS417" s="7"/>
      <c r="CT417" s="7"/>
      <c r="CU417" s="7"/>
      <c r="CV417" s="7"/>
      <c r="CW417" s="7"/>
      <c r="CX417" s="7"/>
    </row>
    <row r="418" spans="1:102" ht="15.75" customHeight="1">
      <c r="A418" s="304">
        <v>2023</v>
      </c>
      <c r="B418" s="470" t="s">
        <v>451</v>
      </c>
      <c r="C418" s="277">
        <v>3295</v>
      </c>
      <c r="D418" s="306">
        <v>34</v>
      </c>
      <c r="E418" s="277">
        <v>62.9</v>
      </c>
      <c r="F418" s="306">
        <v>2</v>
      </c>
      <c r="G418" s="278"/>
      <c r="H418" s="278"/>
      <c r="I418" s="278"/>
      <c r="J418" s="278"/>
      <c r="K418" s="278"/>
      <c r="L418" s="278"/>
      <c r="M418" s="277">
        <v>297</v>
      </c>
      <c r="N418" s="277">
        <v>12386</v>
      </c>
      <c r="O418" s="298"/>
      <c r="P418" s="298"/>
      <c r="Q418" s="277"/>
      <c r="R418" s="277">
        <v>3.2</v>
      </c>
      <c r="S418" s="277">
        <v>470</v>
      </c>
      <c r="T418" s="277">
        <v>739</v>
      </c>
      <c r="U418" s="277">
        <v>431</v>
      </c>
      <c r="V418" s="277">
        <v>545</v>
      </c>
      <c r="W418" s="277">
        <v>4.4000000000000004</v>
      </c>
      <c r="X418" s="277">
        <v>4.3</v>
      </c>
      <c r="Y418" s="277">
        <v>486</v>
      </c>
      <c r="Z418" s="277">
        <v>364</v>
      </c>
      <c r="AA418" s="277">
        <v>132</v>
      </c>
      <c r="AB418" s="277">
        <v>136</v>
      </c>
      <c r="AC418" s="277">
        <v>4.3</v>
      </c>
      <c r="AD418" s="277">
        <v>6.6</v>
      </c>
      <c r="AE418" s="298"/>
      <c r="AF418" s="298"/>
      <c r="AG418" s="277">
        <v>33</v>
      </c>
      <c r="AH418" s="277">
        <v>62</v>
      </c>
      <c r="AI418" s="277">
        <v>0.8</v>
      </c>
      <c r="AJ418" s="277">
        <v>1.2</v>
      </c>
      <c r="AK418" s="281">
        <f t="shared" si="415"/>
        <v>0.39999999999999991</v>
      </c>
      <c r="AL418" s="277">
        <v>3.9</v>
      </c>
      <c r="AM418" s="277">
        <v>5.0999999999999996</v>
      </c>
      <c r="AN418" s="277">
        <v>8.1</v>
      </c>
      <c r="AO418" s="277">
        <v>8.1999999999999993</v>
      </c>
      <c r="AP418" s="277">
        <v>10</v>
      </c>
      <c r="AQ418" s="277">
        <v>10</v>
      </c>
      <c r="AR418" s="277">
        <v>10.1</v>
      </c>
      <c r="AS418" s="277">
        <v>9.5</v>
      </c>
      <c r="AT418" s="277">
        <v>4</v>
      </c>
      <c r="AU418" s="277">
        <v>4.3</v>
      </c>
      <c r="AV418" s="277">
        <v>120</v>
      </c>
      <c r="AW418" s="277">
        <v>85</v>
      </c>
      <c r="AX418" s="277">
        <v>143</v>
      </c>
      <c r="AY418" s="277">
        <v>142</v>
      </c>
      <c r="AZ418" s="277">
        <v>2.4</v>
      </c>
      <c r="BA418" s="277">
        <v>2.4</v>
      </c>
      <c r="BB418" s="277">
        <v>107</v>
      </c>
      <c r="BC418" s="277">
        <v>103</v>
      </c>
      <c r="BD418" s="284">
        <f t="shared" ref="BD418:BE418" si="426">1.86*(AX418+AT418)+1.15*(AV418/18)+(AG418/6)+14</f>
        <v>300.5866666666667</v>
      </c>
      <c r="BE418" s="284">
        <f t="shared" si="426"/>
        <v>301.88188888888891</v>
      </c>
      <c r="BF418" s="277">
        <v>4.1100000000000003</v>
      </c>
      <c r="BG418" s="277">
        <v>4.2300000000000004</v>
      </c>
      <c r="BH418" s="277">
        <v>12.7</v>
      </c>
      <c r="BI418" s="277">
        <v>12.9</v>
      </c>
      <c r="BJ418" s="277">
        <v>39.200000000000003</v>
      </c>
      <c r="BK418" s="277">
        <v>40.9</v>
      </c>
      <c r="BL418" s="277">
        <v>95.3</v>
      </c>
      <c r="BM418" s="277">
        <v>96.5</v>
      </c>
      <c r="BN418" s="277">
        <v>30.8</v>
      </c>
      <c r="BO418" s="277">
        <v>30.4</v>
      </c>
      <c r="BP418" s="277">
        <v>32.299999999999997</v>
      </c>
      <c r="BQ418" s="277">
        <v>31.5</v>
      </c>
      <c r="BR418" s="277">
        <v>324</v>
      </c>
      <c r="BS418" s="277">
        <v>390</v>
      </c>
      <c r="BT418" s="277">
        <v>12.2</v>
      </c>
      <c r="BU418" s="277">
        <v>12.8</v>
      </c>
      <c r="BV418" s="298"/>
      <c r="BW418" s="298"/>
      <c r="BX418" s="277">
        <v>12.16</v>
      </c>
      <c r="BY418" s="277">
        <v>23.64</v>
      </c>
      <c r="BZ418" s="277">
        <v>87.5</v>
      </c>
      <c r="CA418" s="277">
        <v>88.6</v>
      </c>
      <c r="CB418" s="277">
        <v>7.2</v>
      </c>
      <c r="CC418" s="277">
        <v>4.2</v>
      </c>
      <c r="CD418" s="277">
        <v>5.2</v>
      </c>
      <c r="CE418" s="277">
        <v>7.1</v>
      </c>
      <c r="CF418" s="277">
        <v>0</v>
      </c>
      <c r="CG418" s="277">
        <v>0</v>
      </c>
      <c r="CH418" s="277">
        <v>0.1</v>
      </c>
      <c r="CI418" s="277">
        <v>0.1</v>
      </c>
      <c r="CJ418" s="2" t="b">
        <f t="shared" si="261"/>
        <v>1</v>
      </c>
      <c r="CK418" s="286" t="b">
        <f t="shared" si="382"/>
        <v>1</v>
      </c>
      <c r="CL418" s="287" t="s">
        <v>281</v>
      </c>
      <c r="CM418" s="287">
        <v>70</v>
      </c>
      <c r="CN418" s="288">
        <v>167</v>
      </c>
      <c r="CO418" s="287" t="s">
        <v>282</v>
      </c>
      <c r="CP418" s="288">
        <v>48</v>
      </c>
      <c r="CQ418" s="288">
        <v>42</v>
      </c>
      <c r="CR418" s="298" t="s">
        <v>283</v>
      </c>
      <c r="CS418" s="7"/>
      <c r="CT418" s="7"/>
      <c r="CU418" s="7"/>
      <c r="CV418" s="7"/>
      <c r="CW418" s="7"/>
      <c r="CX418" s="7"/>
    </row>
    <row r="419" spans="1:102" ht="15.75" customHeight="1">
      <c r="A419" s="304">
        <v>2023</v>
      </c>
      <c r="B419" s="470" t="s">
        <v>451</v>
      </c>
      <c r="C419" s="277">
        <v>3305</v>
      </c>
      <c r="D419" s="282">
        <v>33</v>
      </c>
      <c r="E419" s="277">
        <v>85</v>
      </c>
      <c r="F419" s="282">
        <v>2</v>
      </c>
      <c r="G419" s="278"/>
      <c r="H419" s="278"/>
      <c r="I419" s="278"/>
      <c r="J419" s="278"/>
      <c r="K419" s="278"/>
      <c r="L419" s="278"/>
      <c r="M419" s="277">
        <v>186</v>
      </c>
      <c r="N419" s="277">
        <v>3272</v>
      </c>
      <c r="O419" s="298"/>
      <c r="P419" s="298"/>
      <c r="Q419" s="277">
        <v>2.5</v>
      </c>
      <c r="R419" s="277">
        <v>1.3</v>
      </c>
      <c r="S419" s="277">
        <v>197</v>
      </c>
      <c r="T419" s="277">
        <v>240</v>
      </c>
      <c r="U419" s="277">
        <v>34</v>
      </c>
      <c r="V419" s="277">
        <v>103</v>
      </c>
      <c r="W419" s="277">
        <v>4.3</v>
      </c>
      <c r="X419" s="277">
        <v>4.4000000000000004</v>
      </c>
      <c r="Y419" s="277">
        <v>35</v>
      </c>
      <c r="Z419" s="277">
        <v>37</v>
      </c>
      <c r="AA419" s="277">
        <v>32</v>
      </c>
      <c r="AB419" s="277">
        <v>34</v>
      </c>
      <c r="AC419" s="277">
        <v>3.5</v>
      </c>
      <c r="AD419" s="277">
        <v>6.4</v>
      </c>
      <c r="AE419" s="298"/>
      <c r="AF419" s="298"/>
      <c r="AG419" s="277">
        <v>54</v>
      </c>
      <c r="AH419" s="277">
        <v>98</v>
      </c>
      <c r="AI419" s="277">
        <v>0.52</v>
      </c>
      <c r="AJ419" s="277">
        <v>0.65</v>
      </c>
      <c r="AK419" s="277">
        <f t="shared" si="415"/>
        <v>0.13</v>
      </c>
      <c r="AL419" s="277">
        <v>3.3</v>
      </c>
      <c r="AM419" s="277">
        <v>5.0999999999999996</v>
      </c>
      <c r="AN419" s="277">
        <v>7.9</v>
      </c>
      <c r="AO419" s="277">
        <v>8.1999999999999993</v>
      </c>
      <c r="AP419" s="277">
        <v>10</v>
      </c>
      <c r="AQ419" s="277">
        <v>10</v>
      </c>
      <c r="AR419" s="277">
        <v>9.8000000000000007</v>
      </c>
      <c r="AS419" s="277">
        <v>9.5</v>
      </c>
      <c r="AT419" s="277">
        <v>4.5</v>
      </c>
      <c r="AU419" s="277">
        <v>4.7</v>
      </c>
      <c r="AV419" s="277">
        <v>99</v>
      </c>
      <c r="AW419" s="277">
        <v>96</v>
      </c>
      <c r="AX419" s="277">
        <v>142</v>
      </c>
      <c r="AY419" s="277">
        <v>139</v>
      </c>
      <c r="AZ419" s="277">
        <v>2.2000000000000002</v>
      </c>
      <c r="BA419" s="277">
        <v>2.7</v>
      </c>
      <c r="BB419" s="277">
        <v>109</v>
      </c>
      <c r="BC419" s="277">
        <v>101</v>
      </c>
      <c r="BD419" s="284">
        <f t="shared" ref="BD419:BE419" si="427">1.86*(AX419+AT419)+1.15*(AV419/18)+(AG419/6)+14</f>
        <v>301.815</v>
      </c>
      <c r="BE419" s="284">
        <f t="shared" si="427"/>
        <v>303.74866666666662</v>
      </c>
      <c r="BF419" s="277">
        <v>4.28</v>
      </c>
      <c r="BG419" s="277">
        <v>4.37</v>
      </c>
      <c r="BH419" s="277">
        <v>13</v>
      </c>
      <c r="BI419" s="277">
        <v>13.2</v>
      </c>
      <c r="BJ419" s="277">
        <v>40.200000000000003</v>
      </c>
      <c r="BK419" s="277">
        <v>41.7</v>
      </c>
      <c r="BL419" s="277">
        <v>94.1</v>
      </c>
      <c r="BM419" s="277">
        <v>95.4</v>
      </c>
      <c r="BN419" s="277">
        <v>30.3</v>
      </c>
      <c r="BO419" s="277">
        <v>30.2</v>
      </c>
      <c r="BP419" s="277">
        <v>32.200000000000003</v>
      </c>
      <c r="BQ419" s="277">
        <v>31.6</v>
      </c>
      <c r="BR419" s="277">
        <v>338</v>
      </c>
      <c r="BS419" s="277">
        <v>393</v>
      </c>
      <c r="BT419" s="277">
        <v>12.3</v>
      </c>
      <c r="BU419" s="277">
        <v>12.4</v>
      </c>
      <c r="BV419" s="298"/>
      <c r="BW419" s="298"/>
      <c r="BX419" s="277">
        <v>9.3800000000000008</v>
      </c>
      <c r="BY419" s="277">
        <v>11.74</v>
      </c>
      <c r="BZ419" s="277">
        <v>74.099999999999994</v>
      </c>
      <c r="CA419" s="277">
        <v>71.2</v>
      </c>
      <c r="CB419" s="277">
        <v>16.3</v>
      </c>
      <c r="CC419" s="277">
        <v>18.100000000000001</v>
      </c>
      <c r="CD419" s="277">
        <v>8.3000000000000007</v>
      </c>
      <c r="CE419" s="277">
        <v>9.9</v>
      </c>
      <c r="CF419" s="277">
        <v>0.8</v>
      </c>
      <c r="CG419" s="277">
        <v>0.5</v>
      </c>
      <c r="CH419" s="277">
        <v>0.5</v>
      </c>
      <c r="CI419" s="277">
        <v>0.3</v>
      </c>
      <c r="CJ419" s="2" t="b">
        <f t="shared" si="261"/>
        <v>0</v>
      </c>
      <c r="CK419" s="286" t="b">
        <f t="shared" si="382"/>
        <v>1</v>
      </c>
      <c r="CL419" s="287" t="s">
        <v>295</v>
      </c>
      <c r="CM419" s="287">
        <v>89.45</v>
      </c>
      <c r="CN419" s="288">
        <v>179</v>
      </c>
      <c r="CO419" s="287" t="s">
        <v>296</v>
      </c>
      <c r="CP419" s="288">
        <v>56</v>
      </c>
      <c r="CQ419" s="288">
        <v>54</v>
      </c>
      <c r="CR419" s="298" t="s">
        <v>297</v>
      </c>
      <c r="CS419" s="7"/>
      <c r="CT419" s="7"/>
      <c r="CU419" s="7"/>
      <c r="CV419" s="7"/>
      <c r="CW419" s="7"/>
      <c r="CX419" s="7"/>
    </row>
    <row r="420" spans="1:102" ht="15.75" customHeight="1">
      <c r="A420" s="304">
        <v>2023</v>
      </c>
      <c r="B420" s="470" t="s">
        <v>451</v>
      </c>
      <c r="C420" s="299">
        <v>3306</v>
      </c>
      <c r="D420" s="282">
        <v>33</v>
      </c>
      <c r="E420" s="299">
        <v>70.900000000000006</v>
      </c>
      <c r="F420" s="282">
        <v>1</v>
      </c>
      <c r="G420" s="278"/>
      <c r="H420" s="278"/>
      <c r="I420" s="278"/>
      <c r="J420" s="278"/>
      <c r="K420" s="278"/>
      <c r="L420" s="278"/>
      <c r="M420" s="299">
        <v>325</v>
      </c>
      <c r="N420" s="299"/>
      <c r="O420" s="298"/>
      <c r="P420" s="298"/>
      <c r="Q420" s="299">
        <v>1.6</v>
      </c>
      <c r="R420" s="299"/>
      <c r="S420" s="299">
        <v>153</v>
      </c>
      <c r="T420" s="299"/>
      <c r="U420" s="299">
        <v>45</v>
      </c>
      <c r="V420" s="299"/>
      <c r="W420" s="299">
        <v>4.7</v>
      </c>
      <c r="X420" s="299"/>
      <c r="Y420" s="299">
        <v>24</v>
      </c>
      <c r="Z420" s="299"/>
      <c r="AA420" s="299">
        <v>16</v>
      </c>
      <c r="AB420" s="299"/>
      <c r="AC420" s="299">
        <v>5.3</v>
      </c>
      <c r="AD420" s="299"/>
      <c r="AE420" s="298"/>
      <c r="AF420" s="298"/>
      <c r="AG420" s="299">
        <v>35</v>
      </c>
      <c r="AH420" s="299"/>
      <c r="AI420" s="299">
        <v>0.75</v>
      </c>
      <c r="AJ420" s="299" t="s">
        <v>112</v>
      </c>
      <c r="AK420" s="299" t="s">
        <v>112</v>
      </c>
      <c r="AL420" s="299">
        <v>5</v>
      </c>
      <c r="AM420" s="299"/>
      <c r="AN420" s="299">
        <v>8.5</v>
      </c>
      <c r="AO420" s="299"/>
      <c r="AP420" s="299">
        <v>24</v>
      </c>
      <c r="AQ420" s="299"/>
      <c r="AR420" s="299">
        <v>9.8000000000000007</v>
      </c>
      <c r="AS420" s="299"/>
      <c r="AT420" s="299">
        <v>5</v>
      </c>
      <c r="AU420" s="299"/>
      <c r="AV420" s="299">
        <v>93</v>
      </c>
      <c r="AW420" s="299"/>
      <c r="AX420" s="299">
        <v>141</v>
      </c>
      <c r="AY420" s="299"/>
      <c r="AZ420" s="299">
        <v>2</v>
      </c>
      <c r="BA420" s="299"/>
      <c r="BB420" s="299">
        <v>105</v>
      </c>
      <c r="BC420" s="299"/>
      <c r="BD420" s="284">
        <f t="shared" ref="BD420:BE420" si="428">1.86*(AX420+AT420)+1.15*(AV420/18)+(AG420/6)+14</f>
        <v>297.33499999999998</v>
      </c>
      <c r="BE420" s="284">
        <f t="shared" si="428"/>
        <v>14</v>
      </c>
      <c r="BF420" s="299">
        <v>5.01</v>
      </c>
      <c r="BG420" s="299"/>
      <c r="BH420" s="299">
        <v>14.4</v>
      </c>
      <c r="BI420" s="299"/>
      <c r="BJ420" s="299">
        <v>44.7</v>
      </c>
      <c r="BK420" s="299"/>
      <c r="BL420" s="299">
        <v>89.1</v>
      </c>
      <c r="BM420" s="299"/>
      <c r="BN420" s="299">
        <v>28.7</v>
      </c>
      <c r="BO420" s="299"/>
      <c r="BP420" s="299">
        <v>32.200000000000003</v>
      </c>
      <c r="BQ420" s="299"/>
      <c r="BR420" s="299">
        <v>250</v>
      </c>
      <c r="BS420" s="299"/>
      <c r="BT420" s="299">
        <v>12.5</v>
      </c>
      <c r="BU420" s="299"/>
      <c r="BV420" s="298"/>
      <c r="BW420" s="298"/>
      <c r="BX420" s="299">
        <v>8.49</v>
      </c>
      <c r="BY420" s="299"/>
      <c r="BZ420" s="299">
        <v>64.3</v>
      </c>
      <c r="CA420" s="299"/>
      <c r="CB420" s="299">
        <v>27.8</v>
      </c>
      <c r="CC420" s="299"/>
      <c r="CD420" s="299">
        <v>6.8</v>
      </c>
      <c r="CE420" s="299"/>
      <c r="CF420" s="299">
        <v>0.8</v>
      </c>
      <c r="CG420" s="299"/>
      <c r="CH420" s="299">
        <v>0.3</v>
      </c>
      <c r="CI420" s="299"/>
      <c r="CJ420" s="2" t="e">
        <f t="shared" si="261"/>
        <v>#VALUE!</v>
      </c>
      <c r="CK420" s="286" t="b">
        <f t="shared" si="382"/>
        <v>0</v>
      </c>
      <c r="CL420" s="287" t="s">
        <v>298</v>
      </c>
      <c r="CM420" s="287">
        <v>76.400000000000006</v>
      </c>
      <c r="CN420" s="288">
        <v>175.5</v>
      </c>
      <c r="CO420" s="287" t="s">
        <v>299</v>
      </c>
      <c r="CP420" s="288">
        <v>53</v>
      </c>
      <c r="CQ420" s="288">
        <v>50</v>
      </c>
      <c r="CR420" s="298" t="s">
        <v>300</v>
      </c>
      <c r="CS420" s="7"/>
      <c r="CT420" s="7"/>
      <c r="CU420" s="7"/>
      <c r="CV420" s="7"/>
      <c r="CW420" s="7"/>
      <c r="CX420" s="7"/>
    </row>
    <row r="421" spans="1:102" ht="15.75" customHeight="1">
      <c r="A421" s="304">
        <v>2023</v>
      </c>
      <c r="B421" s="470" t="s">
        <v>451</v>
      </c>
      <c r="C421" s="277">
        <v>3311</v>
      </c>
      <c r="D421" s="306">
        <v>35</v>
      </c>
      <c r="E421" s="277">
        <v>75.2</v>
      </c>
      <c r="F421" s="306">
        <v>2</v>
      </c>
      <c r="G421" s="278"/>
      <c r="H421" s="278"/>
      <c r="I421" s="278"/>
      <c r="J421" s="278"/>
      <c r="K421" s="278"/>
      <c r="L421" s="278"/>
      <c r="M421" s="277">
        <v>606</v>
      </c>
      <c r="N421" s="277">
        <v>16935</v>
      </c>
      <c r="O421" s="298"/>
      <c r="P421" s="298"/>
      <c r="Q421" s="277">
        <v>2.4</v>
      </c>
      <c r="R421" s="277">
        <v>2.1</v>
      </c>
      <c r="S421" s="277">
        <v>345</v>
      </c>
      <c r="T421" s="277">
        <v>728</v>
      </c>
      <c r="U421" s="277">
        <v>61</v>
      </c>
      <c r="V421" s="277">
        <v>513</v>
      </c>
      <c r="W421" s="277">
        <v>4.3</v>
      </c>
      <c r="X421" s="277">
        <v>4.4000000000000004</v>
      </c>
      <c r="Y421" s="277">
        <v>81</v>
      </c>
      <c r="Z421" s="277">
        <v>141</v>
      </c>
      <c r="AA421" s="277">
        <v>41</v>
      </c>
      <c r="AB421" s="277">
        <v>41</v>
      </c>
      <c r="AC421" s="277">
        <v>4.0999999999999996</v>
      </c>
      <c r="AD421" s="277">
        <v>6.4</v>
      </c>
      <c r="AE421" s="298"/>
      <c r="AF421" s="298"/>
      <c r="AG421" s="277">
        <v>44</v>
      </c>
      <c r="AH421" s="277">
        <v>67</v>
      </c>
      <c r="AI421" s="277">
        <v>0.64</v>
      </c>
      <c r="AJ421" s="277">
        <v>1.76</v>
      </c>
      <c r="AK421" s="281">
        <f t="shared" ref="AK421:AK429" si="429">(AJ421-AI421)</f>
        <v>1.1200000000000001</v>
      </c>
      <c r="AL421" s="277">
        <v>3.7</v>
      </c>
      <c r="AM421" s="277">
        <v>5.2</v>
      </c>
      <c r="AN421" s="277">
        <v>7.5</v>
      </c>
      <c r="AO421" s="277">
        <v>7.7</v>
      </c>
      <c r="AP421" s="277">
        <v>18</v>
      </c>
      <c r="AQ421" s="277">
        <v>10</v>
      </c>
      <c r="AR421" s="277">
        <v>9.6</v>
      </c>
      <c r="AS421" s="277">
        <v>9.6</v>
      </c>
      <c r="AT421" s="277">
        <v>5</v>
      </c>
      <c r="AU421" s="277">
        <v>4.4000000000000004</v>
      </c>
      <c r="AV421" s="277">
        <v>102</v>
      </c>
      <c r="AW421" s="277">
        <v>104</v>
      </c>
      <c r="AX421" s="277">
        <v>140</v>
      </c>
      <c r="AY421" s="277">
        <v>139</v>
      </c>
      <c r="AZ421" s="277">
        <v>2.5</v>
      </c>
      <c r="BA421" s="277">
        <v>2.6</v>
      </c>
      <c r="BB421" s="277">
        <v>104</v>
      </c>
      <c r="BC421" s="277">
        <v>99</v>
      </c>
      <c r="BD421" s="284">
        <f t="shared" ref="BD421:BE421" si="430">1.86*(AX421+AT421)+1.15*(AV421/18)+(AG421/6)+14</f>
        <v>297.54999999999995</v>
      </c>
      <c r="BE421" s="284">
        <f t="shared" si="430"/>
        <v>298.53511111111118</v>
      </c>
      <c r="BF421" s="277">
        <v>4.91</v>
      </c>
      <c r="BG421" s="277">
        <v>4.74</v>
      </c>
      <c r="BH421" s="277">
        <v>14.9</v>
      </c>
      <c r="BI421" s="277">
        <v>14.4</v>
      </c>
      <c r="BJ421" s="277">
        <v>46.6</v>
      </c>
      <c r="BK421" s="277">
        <v>45.1</v>
      </c>
      <c r="BL421" s="277">
        <v>94.8</v>
      </c>
      <c r="BM421" s="277">
        <v>95.1</v>
      </c>
      <c r="BN421" s="277">
        <v>30.4</v>
      </c>
      <c r="BO421" s="277">
        <v>30.4</v>
      </c>
      <c r="BP421" s="277">
        <v>32</v>
      </c>
      <c r="BQ421" s="277">
        <v>32</v>
      </c>
      <c r="BR421" s="277">
        <v>220</v>
      </c>
      <c r="BS421" s="277">
        <v>239</v>
      </c>
      <c r="BT421" s="277">
        <v>13.3</v>
      </c>
      <c r="BU421" s="277">
        <v>13.9</v>
      </c>
      <c r="BV421" s="298"/>
      <c r="BW421" s="298"/>
      <c r="BX421" s="277">
        <v>6.33</v>
      </c>
      <c r="BY421" s="287">
        <v>15.1</v>
      </c>
      <c r="BZ421" s="277">
        <v>64.7</v>
      </c>
      <c r="CA421" s="277">
        <v>76</v>
      </c>
      <c r="CB421" s="277">
        <v>24.8</v>
      </c>
      <c r="CC421" s="277">
        <v>13.7</v>
      </c>
      <c r="CD421" s="277">
        <v>8.4</v>
      </c>
      <c r="CE421" s="277">
        <v>10</v>
      </c>
      <c r="CF421" s="277">
        <v>1.2</v>
      </c>
      <c r="CG421" s="277">
        <v>0.1</v>
      </c>
      <c r="CH421" s="277">
        <v>0.9</v>
      </c>
      <c r="CI421" s="277">
        <v>0.2</v>
      </c>
      <c r="CJ421" s="2" t="b">
        <f t="shared" si="261"/>
        <v>1</v>
      </c>
      <c r="CK421" s="286" t="b">
        <f t="shared" si="382"/>
        <v>1</v>
      </c>
      <c r="CL421" s="287" t="s">
        <v>310</v>
      </c>
      <c r="CM421" s="287">
        <v>80.599999999999994</v>
      </c>
      <c r="CN421" s="288">
        <v>173</v>
      </c>
      <c r="CO421" s="287" t="s">
        <v>311</v>
      </c>
      <c r="CP421" s="288">
        <v>60</v>
      </c>
      <c r="CQ421" s="288">
        <v>62</v>
      </c>
      <c r="CR421" s="298" t="s">
        <v>312</v>
      </c>
      <c r="CS421" s="7"/>
      <c r="CT421" s="7"/>
      <c r="CU421" s="7"/>
      <c r="CV421" s="7"/>
      <c r="CW421" s="7"/>
      <c r="CX421" s="7"/>
    </row>
    <row r="422" spans="1:102" ht="15.75" customHeight="1">
      <c r="A422" s="304">
        <v>2023</v>
      </c>
      <c r="B422" s="470" t="s">
        <v>451</v>
      </c>
      <c r="C422" s="277">
        <v>3328</v>
      </c>
      <c r="D422" s="139" t="s">
        <v>112</v>
      </c>
      <c r="E422" s="277">
        <v>87.2</v>
      </c>
      <c r="F422" s="139" t="s">
        <v>112</v>
      </c>
      <c r="G422" s="278"/>
      <c r="H422" s="278"/>
      <c r="I422" s="278"/>
      <c r="J422" s="278"/>
      <c r="K422" s="278"/>
      <c r="L422" s="278"/>
      <c r="M422" s="277">
        <v>170</v>
      </c>
      <c r="N422" s="277">
        <v>1199</v>
      </c>
      <c r="O422" s="298"/>
      <c r="P422" s="298"/>
      <c r="Q422" s="277">
        <v>1.9</v>
      </c>
      <c r="R422" s="277">
        <v>2.2999999999999998</v>
      </c>
      <c r="S422" s="277">
        <v>208</v>
      </c>
      <c r="T422" s="277">
        <v>280</v>
      </c>
      <c r="U422" s="277">
        <v>40</v>
      </c>
      <c r="V422" s="277">
        <v>107</v>
      </c>
      <c r="W422" s="277">
        <v>4.3</v>
      </c>
      <c r="X422" s="277">
        <v>4.0999999999999996</v>
      </c>
      <c r="Y422" s="277">
        <v>36</v>
      </c>
      <c r="Z422" s="277">
        <v>55</v>
      </c>
      <c r="AA422" s="277">
        <v>34</v>
      </c>
      <c r="AB422" s="277">
        <v>33</v>
      </c>
      <c r="AC422" s="277">
        <v>4.3</v>
      </c>
      <c r="AD422" s="277">
        <v>5.6</v>
      </c>
      <c r="AE422" s="298"/>
      <c r="AF422" s="298"/>
      <c r="AG422" s="277">
        <v>40</v>
      </c>
      <c r="AH422" s="277">
        <v>61</v>
      </c>
      <c r="AI422" s="277">
        <v>0.77</v>
      </c>
      <c r="AJ422" s="277">
        <v>1.06</v>
      </c>
      <c r="AK422" s="277">
        <f t="shared" si="429"/>
        <v>0.29000000000000004</v>
      </c>
      <c r="AL422" s="277">
        <v>3.5</v>
      </c>
      <c r="AM422" s="277">
        <v>4.3</v>
      </c>
      <c r="AN422" s="277">
        <v>7.1</v>
      </c>
      <c r="AO422" s="277">
        <v>7</v>
      </c>
      <c r="AP422" s="277">
        <v>10</v>
      </c>
      <c r="AQ422" s="277">
        <v>10</v>
      </c>
      <c r="AR422" s="277">
        <v>9.1999999999999993</v>
      </c>
      <c r="AS422" s="277">
        <v>9</v>
      </c>
      <c r="AT422" s="277">
        <v>4.5</v>
      </c>
      <c r="AU422" s="277">
        <v>4.5</v>
      </c>
      <c r="AV422" s="277">
        <v>109</v>
      </c>
      <c r="AW422" s="277">
        <v>87</v>
      </c>
      <c r="AX422" s="277">
        <v>140</v>
      </c>
      <c r="AY422" s="277">
        <v>139</v>
      </c>
      <c r="AZ422" s="277">
        <v>2.1</v>
      </c>
      <c r="BA422" s="277">
        <v>2.2999999999999998</v>
      </c>
      <c r="BB422" s="277">
        <v>108</v>
      </c>
      <c r="BC422" s="277">
        <v>103</v>
      </c>
      <c r="BD422" s="284">
        <f t="shared" ref="BD422:BE422" si="431">1.86*(AX422+AT422)+1.15*(AV422/18)+(AG422/6)+14</f>
        <v>296.40055555555563</v>
      </c>
      <c r="BE422" s="284">
        <f t="shared" si="431"/>
        <v>296.63500000000005</v>
      </c>
      <c r="BF422" s="277">
        <v>5.17</v>
      </c>
      <c r="BG422" s="277">
        <v>4.8899999999999997</v>
      </c>
      <c r="BH422" s="277">
        <v>13.9</v>
      </c>
      <c r="BI422" s="277">
        <v>13.2</v>
      </c>
      <c r="BJ422" s="277">
        <v>44.2</v>
      </c>
      <c r="BK422" s="277">
        <v>41.9</v>
      </c>
      <c r="BL422" s="277">
        <v>85.6</v>
      </c>
      <c r="BM422" s="277">
        <v>85.7</v>
      </c>
      <c r="BN422" s="277">
        <v>26.9</v>
      </c>
      <c r="BO422" s="277">
        <v>26.9</v>
      </c>
      <c r="BP422" s="277">
        <v>31.4</v>
      </c>
      <c r="BQ422" s="277">
        <v>31.4</v>
      </c>
      <c r="BR422" s="277">
        <v>294</v>
      </c>
      <c r="BS422" s="277">
        <v>313</v>
      </c>
      <c r="BT422" s="277">
        <v>12.9</v>
      </c>
      <c r="BU422" s="277">
        <v>13</v>
      </c>
      <c r="BV422" s="298"/>
      <c r="BW422" s="298"/>
      <c r="BX422" s="277">
        <v>5.04</v>
      </c>
      <c r="BY422" s="277">
        <v>11.28</v>
      </c>
      <c r="BZ422" s="277">
        <v>64.900000000000006</v>
      </c>
      <c r="CA422" s="277">
        <v>75</v>
      </c>
      <c r="CB422" s="277">
        <v>26.2</v>
      </c>
      <c r="CC422" s="277">
        <v>16.3</v>
      </c>
      <c r="CD422" s="277">
        <v>6.6</v>
      </c>
      <c r="CE422" s="277">
        <v>7.4</v>
      </c>
      <c r="CF422" s="277">
        <v>1.9</v>
      </c>
      <c r="CG422" s="277">
        <v>1.2</v>
      </c>
      <c r="CH422" s="277">
        <v>0.4</v>
      </c>
      <c r="CI422" s="277">
        <v>0.1</v>
      </c>
      <c r="CJ422" s="2" t="b">
        <f t="shared" si="261"/>
        <v>0</v>
      </c>
      <c r="CK422" s="286" t="b">
        <f t="shared" si="382"/>
        <v>1</v>
      </c>
      <c r="CL422" s="298"/>
      <c r="CM422" s="298"/>
      <c r="CN422" s="298"/>
      <c r="CO422" s="298"/>
      <c r="CP422" s="298"/>
      <c r="CQ422" s="298"/>
      <c r="CR422" s="298"/>
      <c r="CS422" s="7"/>
      <c r="CT422" s="7"/>
      <c r="CU422" s="7"/>
      <c r="CV422" s="7"/>
      <c r="CW422" s="7"/>
      <c r="CX422" s="7"/>
    </row>
    <row r="423" spans="1:102" ht="15.75" customHeight="1">
      <c r="A423" s="304">
        <v>2023</v>
      </c>
      <c r="B423" s="470" t="s">
        <v>451</v>
      </c>
      <c r="C423" s="277">
        <v>3330</v>
      </c>
      <c r="D423" s="306">
        <v>28</v>
      </c>
      <c r="E423" s="277">
        <v>78.5</v>
      </c>
      <c r="F423" s="306">
        <v>1</v>
      </c>
      <c r="G423" s="278"/>
      <c r="H423" s="278"/>
      <c r="I423" s="278"/>
      <c r="J423" s="278"/>
      <c r="K423" s="278"/>
      <c r="L423" s="278"/>
      <c r="M423" s="277">
        <v>1350</v>
      </c>
      <c r="N423" s="277">
        <v>26814</v>
      </c>
      <c r="O423" s="298"/>
      <c r="P423" s="298"/>
      <c r="Q423" s="277">
        <v>1.4</v>
      </c>
      <c r="R423" s="277">
        <v>2.1</v>
      </c>
      <c r="S423" s="277">
        <v>359</v>
      </c>
      <c r="T423" s="277">
        <v>896</v>
      </c>
      <c r="U423" s="277">
        <v>161</v>
      </c>
      <c r="V423" s="277">
        <v>723</v>
      </c>
      <c r="W423" s="277">
        <v>4.3</v>
      </c>
      <c r="X423" s="277">
        <v>4.5</v>
      </c>
      <c r="Y423" s="277">
        <v>149</v>
      </c>
      <c r="Z423" s="277">
        <v>187</v>
      </c>
      <c r="AA423" s="277">
        <v>31</v>
      </c>
      <c r="AB423" s="277">
        <v>29</v>
      </c>
      <c r="AC423" s="277">
        <v>3.7</v>
      </c>
      <c r="AD423" s="277">
        <v>4.5999999999999996</v>
      </c>
      <c r="AE423" s="298"/>
      <c r="AF423" s="298"/>
      <c r="AG423" s="277">
        <v>45</v>
      </c>
      <c r="AH423" s="277">
        <v>55</v>
      </c>
      <c r="AI423" s="277">
        <v>0.65</v>
      </c>
      <c r="AJ423" s="277">
        <v>0.75</v>
      </c>
      <c r="AK423" s="277">
        <f t="shared" si="429"/>
        <v>9.9999999999999978E-2</v>
      </c>
      <c r="AL423" s="277">
        <v>3.8</v>
      </c>
      <c r="AM423" s="277">
        <v>5</v>
      </c>
      <c r="AN423" s="277">
        <v>7.1</v>
      </c>
      <c r="AO423" s="277">
        <v>7.3</v>
      </c>
      <c r="AP423" s="277">
        <v>10</v>
      </c>
      <c r="AQ423" s="277">
        <v>10</v>
      </c>
      <c r="AR423" s="277">
        <v>9</v>
      </c>
      <c r="AS423" s="277">
        <v>9.3000000000000007</v>
      </c>
      <c r="AT423" s="277">
        <v>4.5999999999999996</v>
      </c>
      <c r="AU423" s="277">
        <v>4.2</v>
      </c>
      <c r="AV423" s="277">
        <v>100</v>
      </c>
      <c r="AW423" s="277">
        <v>102</v>
      </c>
      <c r="AX423" s="277">
        <v>138</v>
      </c>
      <c r="AY423" s="277">
        <v>143</v>
      </c>
      <c r="AZ423" s="301">
        <v>44928</v>
      </c>
      <c r="BA423" s="277">
        <v>2.4</v>
      </c>
      <c r="BB423" s="277">
        <v>104</v>
      </c>
      <c r="BC423" s="277">
        <v>106</v>
      </c>
      <c r="BD423" s="284">
        <f t="shared" ref="BD423:BE423" si="432">1.86*(AX423+AT423)+1.15*(AV423/18)+(AG423/6)+14</f>
        <v>293.1248888888889</v>
      </c>
      <c r="BE423" s="284">
        <f t="shared" si="432"/>
        <v>303.47533333333331</v>
      </c>
      <c r="BF423" s="277">
        <v>4.3600000000000003</v>
      </c>
      <c r="BG423" s="277">
        <v>4.21</v>
      </c>
      <c r="BH423" s="277">
        <v>12.9</v>
      </c>
      <c r="BI423" s="277">
        <v>12.3</v>
      </c>
      <c r="BJ423" s="277">
        <v>40.1</v>
      </c>
      <c r="BK423" s="277">
        <v>39</v>
      </c>
      <c r="BL423" s="277">
        <v>92.1</v>
      </c>
      <c r="BM423" s="277">
        <v>92.5</v>
      </c>
      <c r="BN423" s="277">
        <v>29.5</v>
      </c>
      <c r="BO423" s="277">
        <v>29.3</v>
      </c>
      <c r="BP423" s="277">
        <v>32.1</v>
      </c>
      <c r="BQ423" s="277">
        <v>31.6</v>
      </c>
      <c r="BR423" s="277">
        <v>228</v>
      </c>
      <c r="BS423" s="277">
        <v>234</v>
      </c>
      <c r="BT423" s="277">
        <v>13.6</v>
      </c>
      <c r="BU423" s="277">
        <v>13.7</v>
      </c>
      <c r="BV423" s="298"/>
      <c r="BW423" s="298"/>
      <c r="BX423" s="277">
        <v>7.35</v>
      </c>
      <c r="BY423" s="277">
        <v>11.18</v>
      </c>
      <c r="BZ423" s="277">
        <v>77.8</v>
      </c>
      <c r="CA423" s="277">
        <v>79.400000000000006</v>
      </c>
      <c r="CB423" s="277">
        <v>14.7</v>
      </c>
      <c r="CC423" s="277">
        <v>13.5</v>
      </c>
      <c r="CD423" s="277">
        <v>6.5</v>
      </c>
      <c r="CE423" s="277">
        <v>6.8</v>
      </c>
      <c r="CF423" s="277">
        <v>0.7</v>
      </c>
      <c r="CG423" s="277">
        <v>0.2</v>
      </c>
      <c r="CH423" s="277">
        <v>0.3</v>
      </c>
      <c r="CI423" s="277">
        <v>0.1</v>
      </c>
      <c r="CJ423" s="2" t="b">
        <f t="shared" si="261"/>
        <v>0</v>
      </c>
      <c r="CK423" s="286" t="b">
        <f t="shared" si="382"/>
        <v>1</v>
      </c>
      <c r="CL423" s="287" t="s">
        <v>340</v>
      </c>
      <c r="CM423" s="277">
        <v>75.900000000000006</v>
      </c>
      <c r="CN423" s="277">
        <v>182</v>
      </c>
      <c r="CO423" s="287" t="s">
        <v>341</v>
      </c>
      <c r="CP423" s="277">
        <v>52</v>
      </c>
      <c r="CQ423" s="277">
        <v>42</v>
      </c>
      <c r="CR423" s="298" t="s">
        <v>342</v>
      </c>
      <c r="CS423" s="7"/>
      <c r="CT423" s="7"/>
      <c r="CU423" s="7"/>
      <c r="CV423" s="7"/>
      <c r="CW423" s="7"/>
      <c r="CX423" s="7"/>
    </row>
    <row r="424" spans="1:102" ht="15.75" customHeight="1">
      <c r="A424" s="304">
        <v>2023</v>
      </c>
      <c r="B424" s="470" t="s">
        <v>451</v>
      </c>
      <c r="C424" s="277">
        <v>3331</v>
      </c>
      <c r="D424" s="306">
        <v>28</v>
      </c>
      <c r="E424" s="277">
        <v>81.099999999999994</v>
      </c>
      <c r="F424" s="306">
        <v>1</v>
      </c>
      <c r="G424" s="278"/>
      <c r="H424" s="278"/>
      <c r="I424" s="278"/>
      <c r="J424" s="278"/>
      <c r="K424" s="278"/>
      <c r="L424" s="278"/>
      <c r="M424" s="277">
        <v>205</v>
      </c>
      <c r="N424" s="277">
        <v>3982</v>
      </c>
      <c r="O424" s="298"/>
      <c r="P424" s="298"/>
      <c r="Q424" s="277">
        <v>2.7</v>
      </c>
      <c r="R424" s="277">
        <v>2.1</v>
      </c>
      <c r="S424" s="277">
        <v>223</v>
      </c>
      <c r="T424" s="277">
        <v>323</v>
      </c>
      <c r="U424" s="277">
        <v>35</v>
      </c>
      <c r="V424" s="277">
        <v>121</v>
      </c>
      <c r="W424" s="277">
        <v>4.5999999999999996</v>
      </c>
      <c r="X424" s="277">
        <v>4.9000000000000004</v>
      </c>
      <c r="Y424" s="277">
        <v>35</v>
      </c>
      <c r="Z424" s="277">
        <v>58</v>
      </c>
      <c r="AA424" s="277">
        <v>17</v>
      </c>
      <c r="AB424" s="277">
        <v>19</v>
      </c>
      <c r="AC424" s="277">
        <v>4.4000000000000004</v>
      </c>
      <c r="AD424" s="277">
        <v>6.7</v>
      </c>
      <c r="AE424" s="298"/>
      <c r="AF424" s="298"/>
      <c r="AG424" s="277">
        <v>34</v>
      </c>
      <c r="AH424" s="277">
        <v>57</v>
      </c>
      <c r="AI424" s="277">
        <v>0.88</v>
      </c>
      <c r="AJ424" s="277">
        <v>1.1499999999999999</v>
      </c>
      <c r="AK424" s="277">
        <f t="shared" si="429"/>
        <v>0.26999999999999991</v>
      </c>
      <c r="AL424" s="277">
        <v>4.0999999999999996</v>
      </c>
      <c r="AM424" s="277">
        <v>4.7</v>
      </c>
      <c r="AN424" s="277">
        <v>7.4</v>
      </c>
      <c r="AO424" s="277">
        <v>7.9</v>
      </c>
      <c r="AP424" s="277">
        <v>10</v>
      </c>
      <c r="AQ424" s="277">
        <v>10</v>
      </c>
      <c r="AR424" s="277">
        <v>9.5</v>
      </c>
      <c r="AS424" s="277">
        <v>10</v>
      </c>
      <c r="AT424" s="277">
        <v>5</v>
      </c>
      <c r="AU424" s="277">
        <v>4.4000000000000004</v>
      </c>
      <c r="AV424" s="277">
        <v>101</v>
      </c>
      <c r="AW424" s="277">
        <v>91</v>
      </c>
      <c r="AX424" s="277">
        <v>141</v>
      </c>
      <c r="AY424" s="277">
        <v>144</v>
      </c>
      <c r="AZ424" s="277">
        <v>2.4</v>
      </c>
      <c r="BA424" s="277">
        <v>2.6</v>
      </c>
      <c r="BB424" s="277">
        <v>103</v>
      </c>
      <c r="BC424" s="277">
        <v>108</v>
      </c>
      <c r="BD424" s="284">
        <f t="shared" ref="BD424:BE424" si="433">1.86*(AX424+AT424)+1.15*(AV424/18)+(AG424/6)+14</f>
        <v>297.67944444444447</v>
      </c>
      <c r="BE424" s="284">
        <f t="shared" si="433"/>
        <v>305.33788888888887</v>
      </c>
      <c r="BF424" s="277">
        <v>4.93</v>
      </c>
      <c r="BG424" s="277">
        <v>5.04</v>
      </c>
      <c r="BH424" s="277">
        <v>14.3</v>
      </c>
      <c r="BI424" s="277">
        <v>14.4</v>
      </c>
      <c r="BJ424" s="277">
        <v>44.2</v>
      </c>
      <c r="BK424" s="277">
        <v>45.1</v>
      </c>
      <c r="BL424" s="277">
        <v>89.7</v>
      </c>
      <c r="BM424" s="277">
        <v>89.4</v>
      </c>
      <c r="BN424" s="277">
        <v>29.1</v>
      </c>
      <c r="BO424" s="277">
        <v>28.6</v>
      </c>
      <c r="BP424" s="277">
        <v>32.4</v>
      </c>
      <c r="BQ424" s="277">
        <v>32</v>
      </c>
      <c r="BR424" s="277">
        <v>333</v>
      </c>
      <c r="BS424" s="277">
        <v>384</v>
      </c>
      <c r="BT424" s="277">
        <v>13.3</v>
      </c>
      <c r="BU424" s="277">
        <v>13.3</v>
      </c>
      <c r="BV424" s="298"/>
      <c r="BW424" s="298"/>
      <c r="BX424" s="277">
        <v>11.94</v>
      </c>
      <c r="BY424" s="277">
        <v>14.55</v>
      </c>
      <c r="BZ424" s="277">
        <v>84</v>
      </c>
      <c r="CA424" s="277">
        <v>81.7</v>
      </c>
      <c r="CB424" s="277">
        <v>10.4</v>
      </c>
      <c r="CC424" s="277">
        <v>10.4</v>
      </c>
      <c r="CD424" s="277">
        <v>5</v>
      </c>
      <c r="CE424" s="277">
        <v>7.6</v>
      </c>
      <c r="CF424" s="277">
        <v>0.3</v>
      </c>
      <c r="CG424" s="277">
        <v>0.1</v>
      </c>
      <c r="CH424" s="277">
        <v>0.3</v>
      </c>
      <c r="CI424" s="277">
        <v>0.2</v>
      </c>
      <c r="CJ424" s="2" t="b">
        <f t="shared" si="261"/>
        <v>0</v>
      </c>
      <c r="CK424" s="286" t="b">
        <f t="shared" si="382"/>
        <v>1</v>
      </c>
      <c r="CL424" s="287" t="s">
        <v>343</v>
      </c>
      <c r="CM424" s="277">
        <v>91.1</v>
      </c>
      <c r="CN424" s="277">
        <v>181.5</v>
      </c>
      <c r="CO424" s="287" t="s">
        <v>344</v>
      </c>
      <c r="CP424" s="277">
        <v>70</v>
      </c>
      <c r="CQ424" s="277">
        <v>66</v>
      </c>
      <c r="CR424" s="298" t="s">
        <v>345</v>
      </c>
      <c r="CS424" s="7"/>
      <c r="CT424" s="7"/>
      <c r="CU424" s="7"/>
      <c r="CV424" s="7"/>
      <c r="CW424" s="7"/>
      <c r="CX424" s="7"/>
    </row>
    <row r="425" spans="1:102" ht="15.75" customHeight="1">
      <c r="A425" s="304">
        <v>2023</v>
      </c>
      <c r="B425" s="470" t="s">
        <v>451</v>
      </c>
      <c r="C425" s="277">
        <v>3340</v>
      </c>
      <c r="D425" s="306">
        <v>29</v>
      </c>
      <c r="E425" s="277">
        <v>81.099999999999994</v>
      </c>
      <c r="F425" s="306">
        <v>2</v>
      </c>
      <c r="G425" s="278"/>
      <c r="H425" s="278"/>
      <c r="I425" s="278"/>
      <c r="J425" s="278"/>
      <c r="K425" s="278"/>
      <c r="L425" s="278"/>
      <c r="M425" s="277">
        <v>223</v>
      </c>
      <c r="N425" s="277">
        <v>1570</v>
      </c>
      <c r="O425" s="298"/>
      <c r="P425" s="298"/>
      <c r="Q425" s="277">
        <v>1.7</v>
      </c>
      <c r="R425" s="277">
        <v>2.2000000000000002</v>
      </c>
      <c r="S425" s="277">
        <v>190</v>
      </c>
      <c r="T425" s="277">
        <v>302</v>
      </c>
      <c r="U425" s="277">
        <v>35</v>
      </c>
      <c r="V425" s="277">
        <v>121</v>
      </c>
      <c r="W425" s="277">
        <v>4.3</v>
      </c>
      <c r="X425" s="277">
        <v>5.3</v>
      </c>
      <c r="Y425" s="277">
        <v>40</v>
      </c>
      <c r="Z425" s="277">
        <v>84</v>
      </c>
      <c r="AA425" s="277">
        <v>18</v>
      </c>
      <c r="AB425" s="277">
        <v>22</v>
      </c>
      <c r="AC425" s="277">
        <v>4.5999999999999996</v>
      </c>
      <c r="AD425" s="277">
        <v>7.1</v>
      </c>
      <c r="AE425" s="298"/>
      <c r="AF425" s="298"/>
      <c r="AG425" s="277">
        <v>44</v>
      </c>
      <c r="AH425" s="277">
        <v>58</v>
      </c>
      <c r="AI425" s="277">
        <v>0.71</v>
      </c>
      <c r="AJ425" s="277">
        <v>0.79</v>
      </c>
      <c r="AK425" s="277">
        <f t="shared" si="429"/>
        <v>8.0000000000000071E-2</v>
      </c>
      <c r="AL425" s="277">
        <v>3.5</v>
      </c>
      <c r="AM425" s="277">
        <v>5.3</v>
      </c>
      <c r="AN425" s="277">
        <v>7.5</v>
      </c>
      <c r="AO425" s="277">
        <v>9.1999999999999993</v>
      </c>
      <c r="AP425" s="277">
        <v>57</v>
      </c>
      <c r="AQ425" s="277">
        <v>10</v>
      </c>
      <c r="AR425" s="277">
        <v>9.6999999999999993</v>
      </c>
      <c r="AS425" s="277">
        <v>10.6</v>
      </c>
      <c r="AT425" s="277">
        <v>4.8</v>
      </c>
      <c r="AU425" s="277">
        <v>4.4000000000000004</v>
      </c>
      <c r="AV425" s="277">
        <v>100</v>
      </c>
      <c r="AW425" s="277">
        <v>92</v>
      </c>
      <c r="AX425" s="277">
        <v>140</v>
      </c>
      <c r="AY425" s="277">
        <v>147</v>
      </c>
      <c r="AZ425" s="277">
        <v>2.2000000000000002</v>
      </c>
      <c r="BA425" s="277">
        <v>2.5</v>
      </c>
      <c r="BB425" s="277">
        <v>105</v>
      </c>
      <c r="BC425" s="277">
        <v>107</v>
      </c>
      <c r="BD425" s="284">
        <f t="shared" ref="BD425:BE425" si="434">1.86*(AX425+AT425)+1.15*(AV425/18)+(AG425/6)+14</f>
        <v>297.05022222222226</v>
      </c>
      <c r="BE425" s="284">
        <f t="shared" si="434"/>
        <v>311.14844444444452</v>
      </c>
      <c r="BF425" s="277">
        <v>4.95</v>
      </c>
      <c r="BG425" s="277">
        <v>5.08</v>
      </c>
      <c r="BH425" s="277">
        <v>14.3</v>
      </c>
      <c r="BI425" s="277">
        <v>14.5</v>
      </c>
      <c r="BJ425" s="277">
        <v>42.9</v>
      </c>
      <c r="BK425" s="277">
        <v>44.3</v>
      </c>
      <c r="BL425" s="277">
        <v>86.7</v>
      </c>
      <c r="BM425" s="277">
        <v>87.2</v>
      </c>
      <c r="BN425" s="277">
        <v>28.9</v>
      </c>
      <c r="BO425" s="277">
        <v>28.5</v>
      </c>
      <c r="BP425" s="277">
        <v>33.4</v>
      </c>
      <c r="BQ425" s="277">
        <v>32.700000000000003</v>
      </c>
      <c r="BR425" s="277">
        <v>339</v>
      </c>
      <c r="BS425" s="277">
        <v>357</v>
      </c>
      <c r="BT425" s="277">
        <v>12.2</v>
      </c>
      <c r="BU425" s="277">
        <v>12.4</v>
      </c>
      <c r="BV425" s="298"/>
      <c r="BW425" s="298"/>
      <c r="BX425" s="277">
        <v>7.3</v>
      </c>
      <c r="BY425" s="287">
        <v>10.6</v>
      </c>
      <c r="BZ425" s="277">
        <v>58.7</v>
      </c>
      <c r="CA425" s="277">
        <v>68.8</v>
      </c>
      <c r="CB425" s="277">
        <v>31.6</v>
      </c>
      <c r="CC425" s="277">
        <v>22.1</v>
      </c>
      <c r="CD425" s="277">
        <v>6.6</v>
      </c>
      <c r="CE425" s="277">
        <v>8.1</v>
      </c>
      <c r="CF425" s="277">
        <v>2</v>
      </c>
      <c r="CG425" s="277">
        <v>0.5</v>
      </c>
      <c r="CH425" s="277">
        <v>1.1000000000000001</v>
      </c>
      <c r="CI425" s="277">
        <v>0.5</v>
      </c>
      <c r="CJ425" s="2" t="b">
        <f t="shared" si="261"/>
        <v>0</v>
      </c>
      <c r="CK425" s="286" t="b">
        <f t="shared" si="382"/>
        <v>1</v>
      </c>
      <c r="CL425" s="287" t="s">
        <v>354</v>
      </c>
      <c r="CM425" s="288">
        <v>82.8</v>
      </c>
      <c r="CN425" s="288">
        <v>182</v>
      </c>
      <c r="CO425" s="287" t="s">
        <v>355</v>
      </c>
      <c r="CP425" s="288">
        <v>56</v>
      </c>
      <c r="CQ425" s="288">
        <v>59</v>
      </c>
      <c r="CR425" s="298" t="s">
        <v>356</v>
      </c>
      <c r="CS425" s="7"/>
      <c r="CT425" s="7"/>
      <c r="CU425" s="7"/>
      <c r="CV425" s="7"/>
      <c r="CW425" s="7"/>
      <c r="CX425" s="7"/>
    </row>
    <row r="426" spans="1:102" ht="15.75" customHeight="1">
      <c r="A426" s="304">
        <v>2023</v>
      </c>
      <c r="B426" s="470" t="s">
        <v>451</v>
      </c>
      <c r="C426" s="277">
        <v>3343</v>
      </c>
      <c r="D426" s="306">
        <v>27</v>
      </c>
      <c r="E426" s="277">
        <v>72.900000000000006</v>
      </c>
      <c r="F426" s="306">
        <v>2</v>
      </c>
      <c r="G426" s="278"/>
      <c r="H426" s="278"/>
      <c r="I426" s="278"/>
      <c r="J426" s="278"/>
      <c r="K426" s="278"/>
      <c r="L426" s="278"/>
      <c r="M426" s="277">
        <v>340</v>
      </c>
      <c r="N426" s="277">
        <v>11324</v>
      </c>
      <c r="O426" s="298"/>
      <c r="P426" s="298"/>
      <c r="Q426" s="277">
        <v>2.1</v>
      </c>
      <c r="R426" s="277">
        <v>2.2000000000000002</v>
      </c>
      <c r="S426" s="277">
        <v>250</v>
      </c>
      <c r="T426" s="277">
        <v>488</v>
      </c>
      <c r="U426" s="277">
        <v>39</v>
      </c>
      <c r="V426" s="277">
        <v>320</v>
      </c>
      <c r="W426" s="277">
        <v>4.8</v>
      </c>
      <c r="X426" s="277">
        <v>4.9000000000000004</v>
      </c>
      <c r="Y426" s="277">
        <v>42</v>
      </c>
      <c r="Z426" s="277">
        <v>74</v>
      </c>
      <c r="AA426" s="277">
        <v>21</v>
      </c>
      <c r="AB426" s="277">
        <v>20</v>
      </c>
      <c r="AC426" s="277">
        <v>5.2</v>
      </c>
      <c r="AD426" s="277">
        <v>8.6</v>
      </c>
      <c r="AE426" s="298"/>
      <c r="AF426" s="298"/>
      <c r="AG426" s="277">
        <v>43</v>
      </c>
      <c r="AH426" s="277">
        <v>82</v>
      </c>
      <c r="AI426" s="277">
        <v>0.6</v>
      </c>
      <c r="AJ426" s="277">
        <v>1.57</v>
      </c>
      <c r="AK426" s="281">
        <f t="shared" si="429"/>
        <v>0.97000000000000008</v>
      </c>
      <c r="AL426" s="277">
        <v>4.7</v>
      </c>
      <c r="AM426" s="277">
        <v>6.1</v>
      </c>
      <c r="AN426" s="277">
        <v>7.8</v>
      </c>
      <c r="AO426" s="277">
        <v>7.8</v>
      </c>
      <c r="AP426" s="277">
        <v>11</v>
      </c>
      <c r="AQ426" s="277">
        <v>10</v>
      </c>
      <c r="AR426" s="277">
        <v>9.9</v>
      </c>
      <c r="AS426" s="277">
        <v>9.6999999999999993</v>
      </c>
      <c r="AT426" s="277">
        <v>4.8</v>
      </c>
      <c r="AU426" s="277">
        <v>4.5</v>
      </c>
      <c r="AV426" s="277">
        <v>103</v>
      </c>
      <c r="AW426" s="277">
        <v>105</v>
      </c>
      <c r="AX426" s="277">
        <v>139</v>
      </c>
      <c r="AY426" s="277">
        <v>142</v>
      </c>
      <c r="AZ426" s="277">
        <v>2.1</v>
      </c>
      <c r="BA426" s="277">
        <v>2.2000000000000002</v>
      </c>
      <c r="BB426" s="277">
        <v>102</v>
      </c>
      <c r="BC426" s="277">
        <v>105</v>
      </c>
      <c r="BD426" s="284">
        <f t="shared" ref="BD426:BE426" si="435">1.86*(AX426+AT426)+1.15*(AV426/18)+(AG426/6)+14</f>
        <v>295.21522222222228</v>
      </c>
      <c r="BE426" s="284">
        <f t="shared" si="435"/>
        <v>306.86500000000001</v>
      </c>
      <c r="BF426" s="277">
        <v>5.24</v>
      </c>
      <c r="BG426" s="277">
        <v>4.79</v>
      </c>
      <c r="BH426" s="277">
        <v>14</v>
      </c>
      <c r="BI426" s="277">
        <v>13</v>
      </c>
      <c r="BJ426" s="277">
        <v>45.4</v>
      </c>
      <c r="BK426" s="277">
        <v>41.5</v>
      </c>
      <c r="BL426" s="277">
        <v>86.7</v>
      </c>
      <c r="BM426" s="277">
        <v>86.6</v>
      </c>
      <c r="BN426" s="277">
        <v>26.7</v>
      </c>
      <c r="BO426" s="277">
        <v>27.2</v>
      </c>
      <c r="BP426" s="277">
        <v>30.8</v>
      </c>
      <c r="BQ426" s="277">
        <v>31.4</v>
      </c>
      <c r="BR426" s="277">
        <v>318</v>
      </c>
      <c r="BS426" s="277">
        <v>356</v>
      </c>
      <c r="BT426" s="277">
        <v>12.8</v>
      </c>
      <c r="BU426" s="277">
        <v>13.3</v>
      </c>
      <c r="BV426" s="298"/>
      <c r="BW426" s="298"/>
      <c r="BX426" s="277">
        <v>8.73</v>
      </c>
      <c r="BY426" s="277">
        <v>13.08</v>
      </c>
      <c r="BZ426" s="277">
        <v>74</v>
      </c>
      <c r="CA426" s="277">
        <v>78.2</v>
      </c>
      <c r="CB426" s="277">
        <v>17.399999999999999</v>
      </c>
      <c r="CC426" s="277">
        <v>13.2</v>
      </c>
      <c r="CD426" s="277">
        <v>7.4</v>
      </c>
      <c r="CE426" s="277">
        <v>8.5</v>
      </c>
      <c r="CF426" s="277">
        <v>1</v>
      </c>
      <c r="CG426" s="277">
        <v>0.1</v>
      </c>
      <c r="CH426" s="277">
        <v>0.2</v>
      </c>
      <c r="CI426" s="277">
        <v>0</v>
      </c>
      <c r="CJ426" s="2" t="b">
        <f t="shared" si="261"/>
        <v>1</v>
      </c>
      <c r="CK426" s="286" t="b">
        <f t="shared" si="382"/>
        <v>1</v>
      </c>
      <c r="CL426" s="287" t="s">
        <v>360</v>
      </c>
      <c r="CM426" s="288">
        <v>75.099999999999994</v>
      </c>
      <c r="CN426" s="288">
        <v>170</v>
      </c>
      <c r="CO426" s="287" t="s">
        <v>112</v>
      </c>
      <c r="CP426" s="288">
        <v>48</v>
      </c>
      <c r="CQ426" s="288">
        <v>60</v>
      </c>
      <c r="CR426" s="298" t="s">
        <v>361</v>
      </c>
      <c r="CS426" s="7"/>
      <c r="CT426" s="7"/>
      <c r="CU426" s="7"/>
      <c r="CV426" s="7"/>
      <c r="CW426" s="7"/>
      <c r="CX426" s="7"/>
    </row>
    <row r="427" spans="1:102" ht="15.75" customHeight="1">
      <c r="A427" s="304">
        <v>2023</v>
      </c>
      <c r="B427" s="470" t="s">
        <v>451</v>
      </c>
      <c r="C427" s="277">
        <v>3347</v>
      </c>
      <c r="D427" s="306">
        <v>28</v>
      </c>
      <c r="E427" s="277">
        <v>84.6</v>
      </c>
      <c r="F427" s="306">
        <v>2</v>
      </c>
      <c r="G427" s="278"/>
      <c r="H427" s="278"/>
      <c r="I427" s="278"/>
      <c r="J427" s="278"/>
      <c r="K427" s="278"/>
      <c r="L427" s="278"/>
      <c r="M427" s="277">
        <v>312</v>
      </c>
      <c r="N427" s="277">
        <v>4688</v>
      </c>
      <c r="O427" s="298"/>
      <c r="P427" s="298"/>
      <c r="Q427" s="277">
        <v>2.6</v>
      </c>
      <c r="R427" s="277">
        <v>1.8</v>
      </c>
      <c r="S427" s="277">
        <v>305</v>
      </c>
      <c r="T427" s="277">
        <v>456</v>
      </c>
      <c r="U427" s="277">
        <v>115</v>
      </c>
      <c r="V427" s="277">
        <v>163</v>
      </c>
      <c r="W427" s="277">
        <v>4.2</v>
      </c>
      <c r="X427" s="277">
        <v>4.7</v>
      </c>
      <c r="Y427" s="277">
        <v>111</v>
      </c>
      <c r="Z427" s="277">
        <v>109</v>
      </c>
      <c r="AA427" s="277">
        <v>34</v>
      </c>
      <c r="AB427" s="277">
        <v>35</v>
      </c>
      <c r="AC427" s="277">
        <v>3.9</v>
      </c>
      <c r="AD427" s="277">
        <v>4.7</v>
      </c>
      <c r="AE427" s="298"/>
      <c r="AF427" s="298"/>
      <c r="AG427" s="277">
        <v>42</v>
      </c>
      <c r="AH427" s="277">
        <v>52</v>
      </c>
      <c r="AI427" s="277">
        <v>0.79</v>
      </c>
      <c r="AJ427" s="277">
        <v>0.73</v>
      </c>
      <c r="AK427" s="277">
        <f t="shared" si="429"/>
        <v>-6.0000000000000053E-2</v>
      </c>
      <c r="AL427" s="277">
        <v>3.7</v>
      </c>
      <c r="AM427" s="277">
        <v>6.1</v>
      </c>
      <c r="AN427" s="277">
        <v>7.5</v>
      </c>
      <c r="AO427" s="277">
        <v>8</v>
      </c>
      <c r="AP427" s="277">
        <v>10</v>
      </c>
      <c r="AQ427" s="277">
        <v>10</v>
      </c>
      <c r="AR427" s="277">
        <v>9.8000000000000007</v>
      </c>
      <c r="AS427" s="277">
        <v>10</v>
      </c>
      <c r="AT427" s="277">
        <v>4.8</v>
      </c>
      <c r="AU427" s="277">
        <v>5.0999999999999996</v>
      </c>
      <c r="AV427" s="277">
        <v>112</v>
      </c>
      <c r="AW427" s="277">
        <v>100</v>
      </c>
      <c r="AX427" s="277">
        <v>146</v>
      </c>
      <c r="AY427" s="277">
        <v>148</v>
      </c>
      <c r="AZ427" s="277">
        <v>2.2000000000000002</v>
      </c>
      <c r="BA427" s="277">
        <v>2.5</v>
      </c>
      <c r="BB427" s="277">
        <v>111</v>
      </c>
      <c r="BC427" s="277">
        <v>112</v>
      </c>
      <c r="BD427" s="284">
        <f t="shared" ref="BD427:BE427" si="436">1.86*(AX427+AT427)+1.15*(AV427/18)+(AG427/6)+14</f>
        <v>308.64355555555562</v>
      </c>
      <c r="BE427" s="284">
        <f t="shared" si="436"/>
        <v>313.82155555555562</v>
      </c>
      <c r="BF427" s="277">
        <v>4.59</v>
      </c>
      <c r="BG427" s="287">
        <v>4.4000000000000004</v>
      </c>
      <c r="BH427" s="277">
        <v>13.2</v>
      </c>
      <c r="BI427" s="277">
        <v>12.6</v>
      </c>
      <c r="BJ427" s="277">
        <v>41.6</v>
      </c>
      <c r="BK427" s="277">
        <v>40.1</v>
      </c>
      <c r="BL427" s="277">
        <v>90.5</v>
      </c>
      <c r="BM427" s="277">
        <v>91.1</v>
      </c>
      <c r="BN427" s="277">
        <v>28.8</v>
      </c>
      <c r="BO427" s="277">
        <v>28.4</v>
      </c>
      <c r="BP427" s="277">
        <v>31.8</v>
      </c>
      <c r="BQ427" s="277">
        <v>31.4</v>
      </c>
      <c r="BR427" s="277">
        <v>380</v>
      </c>
      <c r="BS427" s="277">
        <v>390</v>
      </c>
      <c r="BT427" s="277">
        <v>13</v>
      </c>
      <c r="BU427" s="277">
        <v>13</v>
      </c>
      <c r="BV427" s="298"/>
      <c r="BW427" s="298"/>
      <c r="BX427" s="277">
        <v>5.64</v>
      </c>
      <c r="BY427" s="277">
        <v>8.82</v>
      </c>
      <c r="BZ427" s="277">
        <v>63.8</v>
      </c>
      <c r="CA427" s="277">
        <v>67.099999999999994</v>
      </c>
      <c r="CB427" s="277">
        <v>21.4</v>
      </c>
      <c r="CC427" s="277">
        <v>20.2</v>
      </c>
      <c r="CD427" s="277">
        <v>10</v>
      </c>
      <c r="CE427" s="277">
        <v>11.2</v>
      </c>
      <c r="CF427" s="277">
        <v>4.0999999999999996</v>
      </c>
      <c r="CG427" s="277">
        <v>1.4</v>
      </c>
      <c r="CH427" s="277">
        <v>0.7</v>
      </c>
      <c r="CI427" s="277">
        <v>0.1</v>
      </c>
      <c r="CJ427" s="2" t="b">
        <f t="shared" si="261"/>
        <v>0</v>
      </c>
      <c r="CK427" s="286" t="b">
        <f t="shared" si="382"/>
        <v>1</v>
      </c>
      <c r="CL427" s="287" t="s">
        <v>367</v>
      </c>
      <c r="CM427" s="303">
        <v>82.7</v>
      </c>
      <c r="CN427" s="303">
        <v>179.5</v>
      </c>
      <c r="CO427" s="287" t="s">
        <v>368</v>
      </c>
      <c r="CP427" s="303">
        <v>58</v>
      </c>
      <c r="CQ427" s="303">
        <v>52</v>
      </c>
      <c r="CR427" s="298" t="s">
        <v>369</v>
      </c>
      <c r="CS427" s="7"/>
      <c r="CT427" s="7"/>
      <c r="CU427" s="7"/>
      <c r="CV427" s="7"/>
      <c r="CW427" s="7"/>
      <c r="CX427" s="7"/>
    </row>
    <row r="428" spans="1:102" ht="15.75" customHeight="1">
      <c r="A428" s="304">
        <v>2023</v>
      </c>
      <c r="B428" s="470" t="s">
        <v>451</v>
      </c>
      <c r="C428" s="277">
        <v>3348</v>
      </c>
      <c r="D428" s="306">
        <v>29</v>
      </c>
      <c r="E428" s="277">
        <v>79.400000000000006</v>
      </c>
      <c r="F428" s="306">
        <v>2</v>
      </c>
      <c r="G428" s="278"/>
      <c r="H428" s="278"/>
      <c r="I428" s="278"/>
      <c r="J428" s="278"/>
      <c r="K428" s="278"/>
      <c r="L428" s="278"/>
      <c r="M428" s="277">
        <v>109</v>
      </c>
      <c r="N428" s="277">
        <v>6710</v>
      </c>
      <c r="O428" s="298"/>
      <c r="P428" s="298"/>
      <c r="Q428" s="277">
        <v>2.5</v>
      </c>
      <c r="R428" s="277">
        <v>1.9</v>
      </c>
      <c r="S428" s="277">
        <v>222</v>
      </c>
      <c r="T428" s="277">
        <v>310</v>
      </c>
      <c r="U428" s="277">
        <v>39</v>
      </c>
      <c r="V428" s="277">
        <v>181</v>
      </c>
      <c r="W428" s="277">
        <v>4.4000000000000004</v>
      </c>
      <c r="X428" s="277">
        <v>4.8</v>
      </c>
      <c r="Y428" s="277">
        <v>54</v>
      </c>
      <c r="Z428" s="277">
        <v>49</v>
      </c>
      <c r="AA428" s="277">
        <v>19</v>
      </c>
      <c r="AB428" s="277">
        <v>20</v>
      </c>
      <c r="AC428" s="277">
        <v>4.2</v>
      </c>
      <c r="AD428" s="277">
        <v>6.1</v>
      </c>
      <c r="AE428" s="298"/>
      <c r="AF428" s="298"/>
      <c r="AG428" s="277">
        <v>64</v>
      </c>
      <c r="AH428" s="277">
        <v>70</v>
      </c>
      <c r="AI428" s="277">
        <v>1.06</v>
      </c>
      <c r="AJ428" s="277">
        <v>0.93</v>
      </c>
      <c r="AK428" s="277">
        <f t="shared" si="429"/>
        <v>-0.13</v>
      </c>
      <c r="AL428" s="277">
        <v>5.0999999999999996</v>
      </c>
      <c r="AM428" s="277">
        <v>4.7</v>
      </c>
      <c r="AN428" s="277">
        <v>7.5</v>
      </c>
      <c r="AO428" s="277">
        <v>8.1</v>
      </c>
      <c r="AP428" s="277">
        <v>10</v>
      </c>
      <c r="AQ428" s="277">
        <v>10</v>
      </c>
      <c r="AR428" s="277">
        <v>9.6999999999999993</v>
      </c>
      <c r="AS428" s="277">
        <v>9.9</v>
      </c>
      <c r="AT428" s="277">
        <v>4.5999999999999996</v>
      </c>
      <c r="AU428" s="277">
        <v>5</v>
      </c>
      <c r="AV428" s="277">
        <v>80</v>
      </c>
      <c r="AW428" s="277">
        <v>105</v>
      </c>
      <c r="AX428" s="277">
        <v>141</v>
      </c>
      <c r="AY428" s="277">
        <v>143</v>
      </c>
      <c r="AZ428" s="277">
        <v>2.1</v>
      </c>
      <c r="BA428" s="277">
        <v>2.4</v>
      </c>
      <c r="BB428" s="277">
        <v>104</v>
      </c>
      <c r="BC428" s="277">
        <v>107</v>
      </c>
      <c r="BD428" s="284">
        <f t="shared" ref="BD428:BE428" si="437">1.86*(AX428+AT428)+1.15*(AV428/18)+(AG428/6)+14</f>
        <v>300.5937777777778</v>
      </c>
      <c r="BE428" s="284">
        <f t="shared" si="437"/>
        <v>307.65500000000003</v>
      </c>
      <c r="BF428" s="277">
        <v>5.03</v>
      </c>
      <c r="BG428" s="277">
        <v>4.95</v>
      </c>
      <c r="BH428" s="277">
        <v>14.8</v>
      </c>
      <c r="BI428" s="277">
        <v>14.3</v>
      </c>
      <c r="BJ428" s="277">
        <v>45.1</v>
      </c>
      <c r="BK428" s="277">
        <v>44.3</v>
      </c>
      <c r="BL428" s="277">
        <v>89.6</v>
      </c>
      <c r="BM428" s="277">
        <v>89.6</v>
      </c>
      <c r="BN428" s="277">
        <v>29.4</v>
      </c>
      <c r="BO428" s="277">
        <v>28.9</v>
      </c>
      <c r="BP428" s="277">
        <v>32.799999999999997</v>
      </c>
      <c r="BQ428" s="277">
        <v>32.299999999999997</v>
      </c>
      <c r="BR428" s="277">
        <v>279</v>
      </c>
      <c r="BS428" s="277">
        <v>349</v>
      </c>
      <c r="BT428" s="277">
        <v>12.6</v>
      </c>
      <c r="BU428" s="277">
        <v>12.8</v>
      </c>
      <c r="BV428" s="298"/>
      <c r="BW428" s="298"/>
      <c r="BX428" s="277">
        <v>12.27</v>
      </c>
      <c r="BY428" s="277">
        <v>16.11</v>
      </c>
      <c r="BZ428" s="277">
        <v>77.099999999999994</v>
      </c>
      <c r="CA428" s="277">
        <v>76.3</v>
      </c>
      <c r="CB428" s="277">
        <v>15.9</v>
      </c>
      <c r="CC428" s="277">
        <v>15.6</v>
      </c>
      <c r="CD428" s="277">
        <v>5.8</v>
      </c>
      <c r="CE428" s="277">
        <v>7.6</v>
      </c>
      <c r="CF428" s="277">
        <v>0.9</v>
      </c>
      <c r="CG428" s="277">
        <v>0.3</v>
      </c>
      <c r="CH428" s="277">
        <v>0.3</v>
      </c>
      <c r="CI428" s="277">
        <v>0.2</v>
      </c>
      <c r="CJ428" s="2" t="b">
        <f t="shared" si="261"/>
        <v>0</v>
      </c>
      <c r="CK428" s="286" t="b">
        <f t="shared" si="382"/>
        <v>1</v>
      </c>
      <c r="CL428" s="287" t="s">
        <v>370</v>
      </c>
      <c r="CM428" s="277">
        <v>80.5</v>
      </c>
      <c r="CN428" s="277">
        <v>181</v>
      </c>
      <c r="CO428" s="287" t="s">
        <v>371</v>
      </c>
      <c r="CP428" s="277">
        <v>60</v>
      </c>
      <c r="CQ428" s="277">
        <v>50</v>
      </c>
      <c r="CR428" s="298" t="s">
        <v>372</v>
      </c>
      <c r="CS428" s="7"/>
      <c r="CT428" s="7"/>
      <c r="CU428" s="7"/>
      <c r="CV428" s="7"/>
      <c r="CW428" s="7"/>
      <c r="CX428" s="7"/>
    </row>
    <row r="429" spans="1:102" ht="15.75" customHeight="1">
      <c r="A429" s="304">
        <v>2023</v>
      </c>
      <c r="B429" s="470" t="s">
        <v>451</v>
      </c>
      <c r="C429" s="277">
        <v>3350</v>
      </c>
      <c r="D429" s="306">
        <v>29</v>
      </c>
      <c r="E429" s="277">
        <v>83.3</v>
      </c>
      <c r="F429" s="306">
        <v>2</v>
      </c>
      <c r="G429" s="278"/>
      <c r="H429" s="278"/>
      <c r="I429" s="278"/>
      <c r="J429" s="278"/>
      <c r="K429" s="278"/>
      <c r="L429" s="278"/>
      <c r="M429" s="277">
        <v>90</v>
      </c>
      <c r="N429" s="277">
        <v>4504</v>
      </c>
      <c r="O429" s="298"/>
      <c r="P429" s="298"/>
      <c r="Q429" s="277">
        <v>1.5</v>
      </c>
      <c r="R429" s="277">
        <v>1.8</v>
      </c>
      <c r="S429" s="277">
        <v>254</v>
      </c>
      <c r="T429" s="277">
        <v>862</v>
      </c>
      <c r="U429" s="277">
        <v>82</v>
      </c>
      <c r="V429" s="277">
        <v>692</v>
      </c>
      <c r="W429" s="277">
        <v>4.5999999999999996</v>
      </c>
      <c r="X429" s="277">
        <v>5.6</v>
      </c>
      <c r="Y429" s="277">
        <v>82</v>
      </c>
      <c r="Z429" s="277">
        <v>511</v>
      </c>
      <c r="AA429" s="277">
        <v>23</v>
      </c>
      <c r="AB429" s="277">
        <v>47</v>
      </c>
      <c r="AC429" s="277">
        <v>3.1</v>
      </c>
      <c r="AD429" s="277">
        <v>6.3</v>
      </c>
      <c r="AE429" s="298"/>
      <c r="AF429" s="298"/>
      <c r="AG429" s="277">
        <v>30</v>
      </c>
      <c r="AH429" s="277">
        <v>72</v>
      </c>
      <c r="AI429" s="277">
        <v>0.61</v>
      </c>
      <c r="AJ429" s="277">
        <v>0.65</v>
      </c>
      <c r="AK429" s="277">
        <f t="shared" si="429"/>
        <v>4.0000000000000036E-2</v>
      </c>
      <c r="AL429" s="277">
        <v>3.4</v>
      </c>
      <c r="AM429" s="277">
        <v>5.9</v>
      </c>
      <c r="AN429" s="277">
        <v>8.3000000000000007</v>
      </c>
      <c r="AO429" s="277">
        <v>10.5</v>
      </c>
      <c r="AP429" s="277">
        <v>11</v>
      </c>
      <c r="AQ429" s="277">
        <v>10</v>
      </c>
      <c r="AR429" s="277">
        <v>9.6999999999999993</v>
      </c>
      <c r="AS429" s="277">
        <v>11.2</v>
      </c>
      <c r="AT429" s="277">
        <v>5.0999999999999996</v>
      </c>
      <c r="AU429" s="277">
        <v>4.7</v>
      </c>
      <c r="AV429" s="277">
        <v>102</v>
      </c>
      <c r="AW429" s="277">
        <v>180</v>
      </c>
      <c r="AX429" s="277">
        <v>138</v>
      </c>
      <c r="AY429" s="277">
        <v>149</v>
      </c>
      <c r="AZ429" s="277">
        <v>2.1</v>
      </c>
      <c r="BA429" s="277">
        <v>2.8</v>
      </c>
      <c r="BB429" s="277">
        <v>102</v>
      </c>
      <c r="BC429" s="277">
        <v>107</v>
      </c>
      <c r="BD429" s="284">
        <f t="shared" ref="BD429:BE429" si="438">1.86*(AX429+AT429)+1.15*(AV429/18)+(AG429/6)+14</f>
        <v>291.68266666666665</v>
      </c>
      <c r="BE429" s="284">
        <f t="shared" si="438"/>
        <v>323.38200000000001</v>
      </c>
      <c r="BF429" s="277">
        <v>4.68</v>
      </c>
      <c r="BG429" s="277">
        <v>4.53</v>
      </c>
      <c r="BH429" s="277">
        <v>13.6</v>
      </c>
      <c r="BI429" s="277">
        <v>13.1</v>
      </c>
      <c r="BJ429" s="277">
        <v>42.1</v>
      </c>
      <c r="BK429" s="277">
        <v>41.1</v>
      </c>
      <c r="BL429" s="277">
        <v>89.9</v>
      </c>
      <c r="BM429" s="277">
        <v>90.8</v>
      </c>
      <c r="BN429" s="277">
        <v>29</v>
      </c>
      <c r="BO429" s="277">
        <v>28.9</v>
      </c>
      <c r="BP429" s="277">
        <v>32.200000000000003</v>
      </c>
      <c r="BQ429" s="277">
        <v>31.8</v>
      </c>
      <c r="BR429" s="277">
        <v>445</v>
      </c>
      <c r="BS429" s="277">
        <v>449</v>
      </c>
      <c r="BT429" s="277">
        <v>12.9</v>
      </c>
      <c r="BU429" s="277">
        <v>13.2</v>
      </c>
      <c r="BV429" s="298"/>
      <c r="BW429" s="298"/>
      <c r="BX429" s="277">
        <v>6.37</v>
      </c>
      <c r="BY429" s="277">
        <v>12.86</v>
      </c>
      <c r="BZ429" s="277">
        <v>66.8</v>
      </c>
      <c r="CA429" s="277">
        <v>80.7</v>
      </c>
      <c r="CB429" s="277">
        <v>23.5</v>
      </c>
      <c r="CC429" s="277">
        <v>12.5</v>
      </c>
      <c r="CD429" s="277">
        <v>8.1999999999999993</v>
      </c>
      <c r="CE429" s="277">
        <v>5.9</v>
      </c>
      <c r="CF429" s="277">
        <v>1.3</v>
      </c>
      <c r="CG429" s="277">
        <v>0.8</v>
      </c>
      <c r="CH429" s="277">
        <v>0.2</v>
      </c>
      <c r="CI429" s="277">
        <v>0.1</v>
      </c>
      <c r="CJ429" s="2" t="b">
        <f t="shared" si="261"/>
        <v>0</v>
      </c>
      <c r="CK429" s="286" t="b">
        <f t="shared" si="382"/>
        <v>1</v>
      </c>
      <c r="CL429" s="287" t="s">
        <v>373</v>
      </c>
      <c r="CM429" s="277">
        <v>85.8</v>
      </c>
      <c r="CN429" s="277">
        <v>178</v>
      </c>
      <c r="CO429" s="287" t="s">
        <v>374</v>
      </c>
      <c r="CP429" s="277">
        <v>55</v>
      </c>
      <c r="CQ429" s="277">
        <v>56</v>
      </c>
      <c r="CR429" s="298" t="s">
        <v>375</v>
      </c>
      <c r="CS429" s="7"/>
      <c r="CT429" s="7"/>
      <c r="CU429" s="7"/>
      <c r="CV429" s="7"/>
      <c r="CW429" s="7"/>
      <c r="CX429" s="7"/>
    </row>
    <row r="430" spans="1:102" ht="15.75" customHeight="1">
      <c r="A430" s="304">
        <v>2023</v>
      </c>
      <c r="B430" s="470" t="s">
        <v>454</v>
      </c>
      <c r="C430" s="282">
        <v>3262</v>
      </c>
      <c r="D430" s="306">
        <v>25</v>
      </c>
      <c r="E430" s="307">
        <v>72.099999999999994</v>
      </c>
      <c r="F430" s="306">
        <v>1</v>
      </c>
      <c r="G430" s="278"/>
      <c r="H430" s="278"/>
      <c r="I430" s="278"/>
      <c r="J430" s="278"/>
      <c r="K430" s="278"/>
      <c r="L430" s="278"/>
      <c r="M430" s="298"/>
      <c r="N430" s="298"/>
      <c r="O430" s="298"/>
      <c r="P430" s="298"/>
      <c r="Q430" s="298"/>
      <c r="R430" s="298"/>
      <c r="S430" s="298"/>
      <c r="T430" s="298"/>
      <c r="U430" s="298"/>
      <c r="V430" s="298"/>
      <c r="W430" s="298"/>
      <c r="X430" s="298"/>
      <c r="Y430" s="298"/>
      <c r="Z430" s="298"/>
      <c r="AA430" s="298"/>
      <c r="AB430" s="298"/>
      <c r="AC430" s="298"/>
      <c r="AD430" s="298"/>
      <c r="AE430" s="298"/>
      <c r="AF430" s="298"/>
      <c r="AG430" s="298"/>
      <c r="AH430" s="298"/>
      <c r="AI430" s="298"/>
      <c r="AJ430" s="298"/>
      <c r="AK430" s="298"/>
      <c r="AL430" s="298"/>
      <c r="AM430" s="298"/>
      <c r="AN430" s="298"/>
      <c r="AO430" s="298"/>
      <c r="AP430" s="298"/>
      <c r="AQ430" s="298"/>
      <c r="AR430" s="298"/>
      <c r="AS430" s="298"/>
      <c r="AT430" s="298"/>
      <c r="AU430" s="298"/>
      <c r="AV430" s="298"/>
      <c r="AW430" s="298"/>
      <c r="AX430" s="298"/>
      <c r="AY430" s="298"/>
      <c r="AZ430" s="298"/>
      <c r="BA430" s="298"/>
      <c r="BB430" s="298"/>
      <c r="BC430" s="298"/>
      <c r="BD430" s="284">
        <f t="shared" ref="BD430:BE430" si="439">1.86*(AX430+AT430)+1.15*(AV430/18)+(AG430/6)+14</f>
        <v>14</v>
      </c>
      <c r="BE430" s="284">
        <f t="shared" si="439"/>
        <v>14</v>
      </c>
      <c r="BF430" s="277">
        <v>5.33</v>
      </c>
      <c r="BG430" s="277">
        <v>5.55</v>
      </c>
      <c r="BH430" s="277">
        <v>15.5</v>
      </c>
      <c r="BI430" s="277">
        <v>16.2</v>
      </c>
      <c r="BJ430" s="277">
        <v>47.1</v>
      </c>
      <c r="BK430" s="277">
        <v>47.5</v>
      </c>
      <c r="BL430" s="277">
        <v>88.4</v>
      </c>
      <c r="BM430" s="277">
        <v>85.6</v>
      </c>
      <c r="BN430" s="277">
        <v>29.1</v>
      </c>
      <c r="BO430" s="277">
        <v>29.2</v>
      </c>
      <c r="BP430" s="277">
        <v>32.9</v>
      </c>
      <c r="BQ430" s="277">
        <v>34.1</v>
      </c>
      <c r="BR430" s="277">
        <v>271</v>
      </c>
      <c r="BS430" s="277">
        <v>374</v>
      </c>
      <c r="BT430" s="277">
        <v>12.1</v>
      </c>
      <c r="BU430" s="277">
        <v>12.5</v>
      </c>
      <c r="BV430" s="298"/>
      <c r="BW430" s="298"/>
      <c r="BX430" s="277">
        <v>10.33</v>
      </c>
      <c r="BY430" s="277">
        <v>15.73</v>
      </c>
      <c r="BZ430" s="277">
        <v>66.2</v>
      </c>
      <c r="CA430" s="277">
        <v>60.5</v>
      </c>
      <c r="CB430" s="277">
        <v>23.3</v>
      </c>
      <c r="CC430" s="277">
        <v>25.7</v>
      </c>
      <c r="CD430" s="277">
        <v>8.3000000000000007</v>
      </c>
      <c r="CE430" s="277">
        <v>13.2</v>
      </c>
      <c r="CF430" s="277">
        <v>1.2</v>
      </c>
      <c r="CG430" s="277">
        <v>0.2</v>
      </c>
      <c r="CH430" s="277">
        <v>0.5</v>
      </c>
      <c r="CI430" s="277">
        <v>0.4</v>
      </c>
      <c r="CJ430" s="2" t="b">
        <f t="shared" si="261"/>
        <v>0</v>
      </c>
      <c r="CK430" s="286" t="b">
        <f t="shared" si="382"/>
        <v>0</v>
      </c>
      <c r="CL430" s="287" t="s">
        <v>207</v>
      </c>
      <c r="CM430" s="287">
        <v>75.900000000000006</v>
      </c>
      <c r="CN430" s="288">
        <v>179</v>
      </c>
      <c r="CO430" s="287" t="s">
        <v>208</v>
      </c>
      <c r="CP430" s="288">
        <v>52</v>
      </c>
      <c r="CQ430" s="288">
        <v>58</v>
      </c>
      <c r="CR430" s="298" t="s">
        <v>209</v>
      </c>
      <c r="CS430" s="7"/>
      <c r="CT430" s="7"/>
      <c r="CU430" s="7"/>
      <c r="CV430" s="7"/>
      <c r="CW430" s="7"/>
      <c r="CX430" s="7"/>
    </row>
    <row r="431" spans="1:102" ht="15.75" customHeight="1">
      <c r="A431" s="304">
        <v>2023</v>
      </c>
      <c r="B431" s="470" t="s">
        <v>454</v>
      </c>
      <c r="C431" s="282">
        <v>3264</v>
      </c>
      <c r="D431" s="306">
        <v>27</v>
      </c>
      <c r="E431" s="307">
        <v>87.7</v>
      </c>
      <c r="F431" s="306">
        <v>2</v>
      </c>
      <c r="G431" s="278"/>
      <c r="H431" s="278"/>
      <c r="I431" s="278"/>
      <c r="J431" s="278"/>
      <c r="K431" s="278"/>
      <c r="L431" s="278"/>
      <c r="M431" s="298"/>
      <c r="N431" s="298"/>
      <c r="O431" s="298"/>
      <c r="P431" s="298"/>
      <c r="Q431" s="298"/>
      <c r="R431" s="298"/>
      <c r="S431" s="298"/>
      <c r="T431" s="298"/>
      <c r="U431" s="298"/>
      <c r="V431" s="298"/>
      <c r="W431" s="298"/>
      <c r="X431" s="298"/>
      <c r="Y431" s="298"/>
      <c r="Z431" s="298"/>
      <c r="AA431" s="298"/>
      <c r="AB431" s="298"/>
      <c r="AC431" s="298"/>
      <c r="AD431" s="298"/>
      <c r="AE431" s="298"/>
      <c r="AF431" s="298"/>
      <c r="AG431" s="298"/>
      <c r="AH431" s="298"/>
      <c r="AI431" s="298"/>
      <c r="AJ431" s="298"/>
      <c r="AK431" s="298"/>
      <c r="AL431" s="298"/>
      <c r="AM431" s="298"/>
      <c r="AN431" s="298"/>
      <c r="AO431" s="298"/>
      <c r="AP431" s="298"/>
      <c r="AQ431" s="298"/>
      <c r="AR431" s="298"/>
      <c r="AS431" s="298"/>
      <c r="AT431" s="298"/>
      <c r="AU431" s="298"/>
      <c r="AV431" s="298"/>
      <c r="AW431" s="298"/>
      <c r="AX431" s="298"/>
      <c r="AY431" s="298"/>
      <c r="AZ431" s="298"/>
      <c r="BA431" s="298"/>
      <c r="BB431" s="298"/>
      <c r="BC431" s="298"/>
      <c r="BD431" s="284"/>
      <c r="BE431" s="284"/>
      <c r="BF431" s="277">
        <v>5.07</v>
      </c>
      <c r="BG431" s="277">
        <v>5.33</v>
      </c>
      <c r="BH431" s="277">
        <v>15</v>
      </c>
      <c r="BI431" s="277">
        <v>15.7</v>
      </c>
      <c r="BJ431" s="277">
        <v>42.9</v>
      </c>
      <c r="BK431" s="277">
        <v>44</v>
      </c>
      <c r="BL431" s="277">
        <v>84.6</v>
      </c>
      <c r="BM431" s="277">
        <v>82.6</v>
      </c>
      <c r="BN431" s="277">
        <v>29.6</v>
      </c>
      <c r="BO431" s="277">
        <v>29.5</v>
      </c>
      <c r="BP431" s="277">
        <v>35</v>
      </c>
      <c r="BQ431" s="277">
        <v>35.700000000000003</v>
      </c>
      <c r="BR431" s="277">
        <v>211</v>
      </c>
      <c r="BS431" s="277">
        <v>282</v>
      </c>
      <c r="BT431" s="277">
        <v>11.9</v>
      </c>
      <c r="BU431" s="277">
        <v>11.9</v>
      </c>
      <c r="BV431" s="298"/>
      <c r="BW431" s="298"/>
      <c r="BX431" s="277">
        <v>6.18</v>
      </c>
      <c r="BY431" s="277">
        <v>9.2200000000000006</v>
      </c>
      <c r="BZ431" s="277">
        <v>53.1</v>
      </c>
      <c r="CA431" s="277">
        <v>57</v>
      </c>
      <c r="CB431" s="277">
        <v>36.200000000000003</v>
      </c>
      <c r="CC431" s="277">
        <v>32.799999999999997</v>
      </c>
      <c r="CD431" s="277">
        <v>9.1</v>
      </c>
      <c r="CE431" s="277">
        <v>9.3000000000000007</v>
      </c>
      <c r="CF431" s="277">
        <v>1</v>
      </c>
      <c r="CG431" s="277">
        <v>0.4</v>
      </c>
      <c r="CH431" s="277">
        <v>0.6</v>
      </c>
      <c r="CI431" s="277">
        <v>0.5</v>
      </c>
      <c r="CJ431" s="2" t="b">
        <f t="shared" si="261"/>
        <v>0</v>
      </c>
      <c r="CK431" s="286" t="b">
        <f t="shared" si="382"/>
        <v>0</v>
      </c>
      <c r="CL431" s="287" t="s">
        <v>213</v>
      </c>
      <c r="CM431" s="287">
        <v>88.5</v>
      </c>
      <c r="CN431" s="288">
        <v>176</v>
      </c>
      <c r="CO431" s="287" t="s">
        <v>214</v>
      </c>
      <c r="CP431" s="288">
        <v>80</v>
      </c>
      <c r="CQ431" s="288">
        <v>88</v>
      </c>
      <c r="CR431" s="298" t="s">
        <v>215</v>
      </c>
      <c r="CS431" s="7"/>
      <c r="CT431" s="7"/>
      <c r="CU431" s="7"/>
      <c r="CV431" s="7"/>
      <c r="CW431" s="7"/>
      <c r="CX431" s="7"/>
    </row>
    <row r="432" spans="1:102" ht="15.75" customHeight="1">
      <c r="A432" s="304">
        <v>2023</v>
      </c>
      <c r="B432" s="470" t="s">
        <v>454</v>
      </c>
      <c r="C432" s="282">
        <v>3268</v>
      </c>
      <c r="D432" s="306">
        <v>24</v>
      </c>
      <c r="E432" s="307">
        <v>75.900000000000006</v>
      </c>
      <c r="F432" s="306">
        <v>2</v>
      </c>
      <c r="G432" s="278"/>
      <c r="H432" s="278"/>
      <c r="I432" s="278"/>
      <c r="J432" s="278"/>
      <c r="K432" s="278"/>
      <c r="L432" s="278"/>
      <c r="M432" s="298"/>
      <c r="N432" s="298"/>
      <c r="O432" s="298"/>
      <c r="P432" s="298"/>
      <c r="Q432" s="298"/>
      <c r="R432" s="298"/>
      <c r="S432" s="298"/>
      <c r="T432" s="298"/>
      <c r="U432" s="298"/>
      <c r="V432" s="298"/>
      <c r="W432" s="298"/>
      <c r="X432" s="298"/>
      <c r="Y432" s="298"/>
      <c r="Z432" s="298"/>
      <c r="AA432" s="298"/>
      <c r="AB432" s="298"/>
      <c r="AC432" s="298"/>
      <c r="AD432" s="298"/>
      <c r="AE432" s="298"/>
      <c r="AF432" s="298"/>
      <c r="AG432" s="298"/>
      <c r="AH432" s="298"/>
      <c r="AI432" s="298"/>
      <c r="AJ432" s="298"/>
      <c r="AK432" s="298"/>
      <c r="AL432" s="298"/>
      <c r="AM432" s="298"/>
      <c r="AN432" s="298"/>
      <c r="AO432" s="298"/>
      <c r="AP432" s="298"/>
      <c r="AQ432" s="298"/>
      <c r="AR432" s="298"/>
      <c r="AS432" s="298"/>
      <c r="AT432" s="298"/>
      <c r="AU432" s="298"/>
      <c r="AV432" s="298"/>
      <c r="AW432" s="298"/>
      <c r="AX432" s="298"/>
      <c r="AY432" s="298"/>
      <c r="AZ432" s="298"/>
      <c r="BA432" s="298"/>
      <c r="BB432" s="298"/>
      <c r="BC432" s="298"/>
      <c r="BD432" s="284"/>
      <c r="BE432" s="284"/>
      <c r="BF432" s="277">
        <v>4.99</v>
      </c>
      <c r="BG432" s="277">
        <v>4.8899999999999997</v>
      </c>
      <c r="BH432" s="277">
        <v>15.1</v>
      </c>
      <c r="BI432" s="277">
        <v>14.9</v>
      </c>
      <c r="BJ432" s="277">
        <v>44.9</v>
      </c>
      <c r="BK432" s="277">
        <v>43.1</v>
      </c>
      <c r="BL432" s="277">
        <v>90</v>
      </c>
      <c r="BM432" s="277">
        <v>88.1</v>
      </c>
      <c r="BN432" s="277">
        <v>30.3</v>
      </c>
      <c r="BO432" s="277">
        <v>30.5</v>
      </c>
      <c r="BP432" s="277">
        <v>33.6</v>
      </c>
      <c r="BQ432" s="277">
        <v>34.6</v>
      </c>
      <c r="BR432" s="277">
        <v>236</v>
      </c>
      <c r="BS432" s="277">
        <v>268</v>
      </c>
      <c r="BT432" s="277">
        <v>12.5</v>
      </c>
      <c r="BU432" s="277">
        <v>12.7</v>
      </c>
      <c r="BV432" s="298"/>
      <c r="BW432" s="298"/>
      <c r="BX432" s="277">
        <v>6.86</v>
      </c>
      <c r="BY432" s="277">
        <v>11.51</v>
      </c>
      <c r="BZ432" s="277">
        <v>51.4</v>
      </c>
      <c r="CA432" s="277">
        <v>50.8</v>
      </c>
      <c r="CB432" s="277">
        <v>29.9</v>
      </c>
      <c r="CC432" s="277">
        <v>36.799999999999997</v>
      </c>
      <c r="CD432" s="277">
        <v>12</v>
      </c>
      <c r="CE432" s="277">
        <v>11.6</v>
      </c>
      <c r="CF432" s="277">
        <v>5.7</v>
      </c>
      <c r="CG432" s="277">
        <v>0.3</v>
      </c>
      <c r="CH432" s="277">
        <v>1</v>
      </c>
      <c r="CI432" s="277">
        <v>0.5</v>
      </c>
      <c r="CJ432" s="2" t="b">
        <f t="shared" si="261"/>
        <v>0</v>
      </c>
      <c r="CK432" s="286" t="b">
        <f t="shared" si="382"/>
        <v>0</v>
      </c>
      <c r="CL432" s="287" t="s">
        <v>224</v>
      </c>
      <c r="CM432" s="287">
        <v>78</v>
      </c>
      <c r="CN432" s="288">
        <v>178</v>
      </c>
      <c r="CO432" s="287" t="s">
        <v>225</v>
      </c>
      <c r="CP432" s="288">
        <v>56</v>
      </c>
      <c r="CQ432" s="288">
        <v>56</v>
      </c>
      <c r="CR432" s="298" t="s">
        <v>226</v>
      </c>
      <c r="CS432" s="7"/>
      <c r="CT432" s="7"/>
      <c r="CU432" s="7"/>
      <c r="CV432" s="7"/>
      <c r="CW432" s="7"/>
      <c r="CX432" s="7"/>
    </row>
    <row r="433" spans="1:102" ht="15.75" customHeight="1">
      <c r="A433" s="304">
        <v>2023</v>
      </c>
      <c r="B433" s="470" t="s">
        <v>454</v>
      </c>
      <c r="C433" s="282">
        <v>3274</v>
      </c>
      <c r="D433" s="306">
        <v>34</v>
      </c>
      <c r="E433" s="307">
        <v>74</v>
      </c>
      <c r="F433" s="306">
        <v>1</v>
      </c>
      <c r="G433" s="278"/>
      <c r="H433" s="278"/>
      <c r="I433" s="278"/>
      <c r="J433" s="278"/>
      <c r="K433" s="278"/>
      <c r="L433" s="278"/>
      <c r="M433" s="298"/>
      <c r="N433" s="298"/>
      <c r="O433" s="298"/>
      <c r="P433" s="298"/>
      <c r="Q433" s="298"/>
      <c r="R433" s="298"/>
      <c r="S433" s="298"/>
      <c r="T433" s="298"/>
      <c r="U433" s="298"/>
      <c r="V433" s="298"/>
      <c r="W433" s="298"/>
      <c r="X433" s="298"/>
      <c r="Y433" s="298"/>
      <c r="Z433" s="298"/>
      <c r="AA433" s="298"/>
      <c r="AB433" s="298"/>
      <c r="AC433" s="298"/>
      <c r="AD433" s="298"/>
      <c r="AE433" s="298"/>
      <c r="AF433" s="298"/>
      <c r="AG433" s="298"/>
      <c r="AH433" s="298"/>
      <c r="AI433" s="298"/>
      <c r="AJ433" s="298"/>
      <c r="AK433" s="298"/>
      <c r="AL433" s="298"/>
      <c r="AM433" s="298"/>
      <c r="AN433" s="298"/>
      <c r="AO433" s="298"/>
      <c r="AP433" s="298"/>
      <c r="AQ433" s="298"/>
      <c r="AR433" s="298"/>
      <c r="AS433" s="298"/>
      <c r="AT433" s="298"/>
      <c r="AU433" s="298"/>
      <c r="AV433" s="298"/>
      <c r="AW433" s="298"/>
      <c r="AX433" s="298"/>
      <c r="AY433" s="298"/>
      <c r="AZ433" s="298"/>
      <c r="BA433" s="298"/>
      <c r="BB433" s="298"/>
      <c r="BC433" s="298"/>
      <c r="BD433" s="284"/>
      <c r="BE433" s="284"/>
      <c r="BF433" s="277">
        <v>5.67</v>
      </c>
      <c r="BG433" s="277">
        <v>6.05</v>
      </c>
      <c r="BH433" s="277">
        <v>12.7</v>
      </c>
      <c r="BI433" s="277">
        <v>13.4</v>
      </c>
      <c r="BJ433" s="277">
        <v>40.700000000000003</v>
      </c>
      <c r="BK433" s="277">
        <v>42.5</v>
      </c>
      <c r="BL433" s="277">
        <v>71.8</v>
      </c>
      <c r="BM433" s="277">
        <v>70.2</v>
      </c>
      <c r="BN433" s="277">
        <v>22.4</v>
      </c>
      <c r="BO433" s="277">
        <v>22.1</v>
      </c>
      <c r="BP433" s="277">
        <v>31.2</v>
      </c>
      <c r="BQ433" s="277">
        <v>31.5</v>
      </c>
      <c r="BR433" s="277">
        <v>271</v>
      </c>
      <c r="BS433" s="277">
        <v>297</v>
      </c>
      <c r="BT433" s="277">
        <v>13.5</v>
      </c>
      <c r="BU433" s="277">
        <v>13.7</v>
      </c>
      <c r="BV433" s="298"/>
      <c r="BW433" s="298"/>
      <c r="BX433" s="277">
        <v>11.6</v>
      </c>
      <c r="BY433" s="277">
        <v>18.66</v>
      </c>
      <c r="BZ433" s="277">
        <v>61.4</v>
      </c>
      <c r="CA433" s="277">
        <v>68.900000000000006</v>
      </c>
      <c r="CB433" s="277">
        <v>25.9</v>
      </c>
      <c r="CC433" s="277">
        <v>21.2</v>
      </c>
      <c r="CD433" s="277">
        <v>8.9</v>
      </c>
      <c r="CE433" s="277">
        <v>8.4</v>
      </c>
      <c r="CF433" s="277">
        <v>3.2</v>
      </c>
      <c r="CG433" s="277">
        <v>0.9</v>
      </c>
      <c r="CH433" s="277">
        <v>0.6</v>
      </c>
      <c r="CI433" s="277">
        <v>0.6</v>
      </c>
      <c r="CJ433" s="2" t="b">
        <f t="shared" si="261"/>
        <v>0</v>
      </c>
      <c r="CK433" s="286" t="b">
        <f t="shared" si="382"/>
        <v>0</v>
      </c>
      <c r="CL433" s="287" t="s">
        <v>236</v>
      </c>
      <c r="CM433" s="287">
        <v>81.400000000000006</v>
      </c>
      <c r="CN433" s="288">
        <v>178.5</v>
      </c>
      <c r="CO433" s="287" t="s">
        <v>237</v>
      </c>
      <c r="CP433" s="288">
        <v>52</v>
      </c>
      <c r="CQ433" s="288">
        <v>52</v>
      </c>
      <c r="CR433" s="298" t="s">
        <v>238</v>
      </c>
      <c r="CS433" s="7"/>
      <c r="CT433" s="7"/>
      <c r="CU433" s="7"/>
      <c r="CV433" s="7"/>
      <c r="CW433" s="7"/>
      <c r="CX433" s="7"/>
    </row>
    <row r="434" spans="1:102" ht="15.75" customHeight="1">
      <c r="A434" s="304">
        <v>2023</v>
      </c>
      <c r="B434" s="470" t="s">
        <v>454</v>
      </c>
      <c r="C434" s="282">
        <v>3277</v>
      </c>
      <c r="D434" s="306">
        <v>32</v>
      </c>
      <c r="E434" s="307">
        <v>74.7</v>
      </c>
      <c r="F434" s="306">
        <v>2</v>
      </c>
      <c r="G434" s="278"/>
      <c r="H434" s="278"/>
      <c r="I434" s="278"/>
      <c r="J434" s="278"/>
      <c r="K434" s="278"/>
      <c r="L434" s="278"/>
      <c r="M434" s="298"/>
      <c r="N434" s="298"/>
      <c r="O434" s="298"/>
      <c r="P434" s="298"/>
      <c r="Q434" s="298"/>
      <c r="R434" s="298"/>
      <c r="S434" s="298"/>
      <c r="T434" s="298"/>
      <c r="U434" s="298"/>
      <c r="V434" s="298"/>
      <c r="W434" s="298"/>
      <c r="X434" s="298"/>
      <c r="Y434" s="298"/>
      <c r="Z434" s="298"/>
      <c r="AA434" s="298"/>
      <c r="AB434" s="298"/>
      <c r="AC434" s="298"/>
      <c r="AD434" s="298"/>
      <c r="AE434" s="298"/>
      <c r="AF434" s="298"/>
      <c r="AG434" s="298"/>
      <c r="AH434" s="298"/>
      <c r="AI434" s="298"/>
      <c r="AJ434" s="298"/>
      <c r="AK434" s="298"/>
      <c r="AL434" s="298"/>
      <c r="AM434" s="298"/>
      <c r="AN434" s="298"/>
      <c r="AO434" s="298"/>
      <c r="AP434" s="298"/>
      <c r="AQ434" s="298"/>
      <c r="AR434" s="298"/>
      <c r="AS434" s="298"/>
      <c r="AT434" s="298"/>
      <c r="AU434" s="298"/>
      <c r="AV434" s="298"/>
      <c r="AW434" s="298"/>
      <c r="AX434" s="298"/>
      <c r="AY434" s="298"/>
      <c r="AZ434" s="298"/>
      <c r="BA434" s="298"/>
      <c r="BB434" s="298"/>
      <c r="BC434" s="298"/>
      <c r="BD434" s="284"/>
      <c r="BE434" s="284"/>
      <c r="BF434" s="277">
        <v>5.34</v>
      </c>
      <c r="BG434" s="277">
        <v>5.17</v>
      </c>
      <c r="BH434" s="277">
        <v>14.6</v>
      </c>
      <c r="BI434" s="277">
        <v>14.2</v>
      </c>
      <c r="BJ434" s="277">
        <v>44.3</v>
      </c>
      <c r="BK434" s="277">
        <v>42.8</v>
      </c>
      <c r="BL434" s="277">
        <v>83</v>
      </c>
      <c r="BM434" s="277">
        <v>82.8</v>
      </c>
      <c r="BN434" s="277">
        <v>27.3</v>
      </c>
      <c r="BO434" s="277">
        <v>27.5</v>
      </c>
      <c r="BP434" s="277">
        <v>33</v>
      </c>
      <c r="BQ434" s="277">
        <v>33.200000000000003</v>
      </c>
      <c r="BR434" s="277">
        <v>234</v>
      </c>
      <c r="BS434" s="277">
        <v>214</v>
      </c>
      <c r="BT434" s="277">
        <v>13.9</v>
      </c>
      <c r="BU434" s="277">
        <v>14.3</v>
      </c>
      <c r="BV434" s="298"/>
      <c r="BW434" s="298"/>
      <c r="BX434" s="277">
        <v>5.55</v>
      </c>
      <c r="BY434" s="277">
        <v>11.18</v>
      </c>
      <c r="BZ434" s="277">
        <v>54.3</v>
      </c>
      <c r="CA434" s="277">
        <v>63.6</v>
      </c>
      <c r="CB434" s="277">
        <v>29.7</v>
      </c>
      <c r="CC434" s="277">
        <v>25.8</v>
      </c>
      <c r="CD434" s="277">
        <v>14.2</v>
      </c>
      <c r="CE434" s="277">
        <v>10.1</v>
      </c>
      <c r="CF434" s="277">
        <v>1.3</v>
      </c>
      <c r="CG434" s="277">
        <v>0.2</v>
      </c>
      <c r="CH434" s="277">
        <v>0.5</v>
      </c>
      <c r="CI434" s="277">
        <v>0.3</v>
      </c>
      <c r="CJ434" s="2" t="b">
        <f t="shared" si="261"/>
        <v>0</v>
      </c>
      <c r="CK434" s="286" t="b">
        <f t="shared" si="382"/>
        <v>0</v>
      </c>
      <c r="CL434" s="287" t="s">
        <v>239</v>
      </c>
      <c r="CM434" s="287">
        <v>77.400000000000006</v>
      </c>
      <c r="CN434" s="288">
        <v>172</v>
      </c>
      <c r="CO434" s="287" t="s">
        <v>240</v>
      </c>
      <c r="CP434" s="288">
        <v>52</v>
      </c>
      <c r="CQ434" s="288">
        <v>56</v>
      </c>
      <c r="CR434" s="298" t="s">
        <v>241</v>
      </c>
      <c r="CS434" s="7"/>
      <c r="CT434" s="7"/>
      <c r="CU434" s="7"/>
      <c r="CV434" s="7"/>
      <c r="CW434" s="7"/>
      <c r="CX434" s="7"/>
    </row>
    <row r="435" spans="1:102" ht="15.75" customHeight="1">
      <c r="A435" s="304">
        <v>2023</v>
      </c>
      <c r="B435" s="470" t="s">
        <v>454</v>
      </c>
      <c r="C435" s="282">
        <v>3282</v>
      </c>
      <c r="D435" s="306">
        <v>34</v>
      </c>
      <c r="E435" s="307">
        <v>76.5</v>
      </c>
      <c r="F435" s="306">
        <v>2</v>
      </c>
      <c r="G435" s="278"/>
      <c r="H435" s="278"/>
      <c r="I435" s="278"/>
      <c r="J435" s="278"/>
      <c r="K435" s="278"/>
      <c r="L435" s="278"/>
      <c r="M435" s="298"/>
      <c r="N435" s="298"/>
      <c r="O435" s="298"/>
      <c r="P435" s="298"/>
      <c r="Q435" s="298"/>
      <c r="R435" s="298"/>
      <c r="S435" s="298"/>
      <c r="T435" s="298"/>
      <c r="U435" s="298"/>
      <c r="V435" s="298"/>
      <c r="W435" s="298"/>
      <c r="X435" s="298"/>
      <c r="Y435" s="298"/>
      <c r="Z435" s="298"/>
      <c r="AA435" s="298"/>
      <c r="AB435" s="298"/>
      <c r="AC435" s="298"/>
      <c r="AD435" s="298"/>
      <c r="AE435" s="298"/>
      <c r="AF435" s="298"/>
      <c r="AG435" s="298"/>
      <c r="AH435" s="298"/>
      <c r="AI435" s="298"/>
      <c r="AJ435" s="298"/>
      <c r="AK435" s="298"/>
      <c r="AL435" s="298"/>
      <c r="AM435" s="298"/>
      <c r="AN435" s="298"/>
      <c r="AO435" s="298"/>
      <c r="AP435" s="298"/>
      <c r="AQ435" s="298"/>
      <c r="AR435" s="298"/>
      <c r="AS435" s="298"/>
      <c r="AT435" s="298"/>
      <c r="AU435" s="298"/>
      <c r="AV435" s="298"/>
      <c r="AW435" s="298"/>
      <c r="AX435" s="298"/>
      <c r="AY435" s="298"/>
      <c r="AZ435" s="298"/>
      <c r="BA435" s="298"/>
      <c r="BB435" s="298"/>
      <c r="BC435" s="298"/>
      <c r="BD435" s="284"/>
      <c r="BE435" s="284"/>
      <c r="BF435" s="277">
        <v>5.63</v>
      </c>
      <c r="BG435" s="277">
        <v>5.59</v>
      </c>
      <c r="BH435" s="277">
        <v>15</v>
      </c>
      <c r="BI435" s="277">
        <v>14.9</v>
      </c>
      <c r="BJ435" s="277">
        <v>46.4</v>
      </c>
      <c r="BK435" s="277">
        <v>45.3</v>
      </c>
      <c r="BL435" s="277">
        <v>82.4</v>
      </c>
      <c r="BM435" s="277">
        <v>81</v>
      </c>
      <c r="BN435" s="277">
        <v>26.6</v>
      </c>
      <c r="BO435" s="277">
        <v>26.7</v>
      </c>
      <c r="BP435" s="277">
        <v>32.299999999999997</v>
      </c>
      <c r="BQ435" s="277">
        <v>32.9</v>
      </c>
      <c r="BR435" s="277">
        <v>246</v>
      </c>
      <c r="BS435" s="277">
        <v>245</v>
      </c>
      <c r="BT435" s="277">
        <v>14.4</v>
      </c>
      <c r="BU435" s="277">
        <v>14.8</v>
      </c>
      <c r="BV435" s="298"/>
      <c r="BW435" s="298"/>
      <c r="BX435" s="277">
        <v>10.119999999999999</v>
      </c>
      <c r="BY435" s="277">
        <v>16.920000000000002</v>
      </c>
      <c r="BZ435" s="277">
        <v>61.1</v>
      </c>
      <c r="CA435" s="277">
        <v>70.2</v>
      </c>
      <c r="CB435" s="277">
        <v>25.2</v>
      </c>
      <c r="CC435" s="277">
        <v>18.899999999999999</v>
      </c>
      <c r="CD435" s="277">
        <v>12.6</v>
      </c>
      <c r="CE435" s="277">
        <v>10</v>
      </c>
      <c r="CF435" s="277">
        <v>0.6</v>
      </c>
      <c r="CG435" s="277">
        <v>0.8</v>
      </c>
      <c r="CH435" s="277">
        <v>0.5</v>
      </c>
      <c r="CI435" s="277">
        <v>0.1</v>
      </c>
      <c r="CJ435" s="2" t="b">
        <f t="shared" si="261"/>
        <v>0</v>
      </c>
      <c r="CK435" s="286" t="b">
        <f t="shared" si="382"/>
        <v>0</v>
      </c>
      <c r="CL435" s="287" t="s">
        <v>254</v>
      </c>
      <c r="CM435" s="287">
        <v>84.25</v>
      </c>
      <c r="CN435" s="288">
        <v>177</v>
      </c>
      <c r="CO435" s="287" t="s">
        <v>255</v>
      </c>
      <c r="CP435" s="288"/>
      <c r="CQ435" s="288"/>
      <c r="CR435" s="298" t="s">
        <v>256</v>
      </c>
      <c r="CS435" s="7"/>
      <c r="CT435" s="7"/>
      <c r="CU435" s="7"/>
      <c r="CV435" s="7"/>
      <c r="CW435" s="7"/>
      <c r="CX435" s="7"/>
    </row>
    <row r="436" spans="1:102" ht="15.75" customHeight="1">
      <c r="A436" s="304">
        <v>2023</v>
      </c>
      <c r="B436" s="470" t="s">
        <v>454</v>
      </c>
      <c r="C436" s="282">
        <v>3283</v>
      </c>
      <c r="D436" s="306">
        <v>33</v>
      </c>
      <c r="E436" s="307">
        <v>68.099999999999994</v>
      </c>
      <c r="F436" s="306">
        <v>2</v>
      </c>
      <c r="G436" s="278"/>
      <c r="H436" s="278"/>
      <c r="I436" s="278"/>
      <c r="J436" s="278"/>
      <c r="K436" s="278"/>
      <c r="L436" s="278"/>
      <c r="M436" s="298"/>
      <c r="N436" s="298"/>
      <c r="O436" s="298"/>
      <c r="P436" s="298"/>
      <c r="Q436" s="298"/>
      <c r="R436" s="298"/>
      <c r="S436" s="298"/>
      <c r="T436" s="298"/>
      <c r="U436" s="298"/>
      <c r="V436" s="298"/>
      <c r="W436" s="298"/>
      <c r="X436" s="298"/>
      <c r="Y436" s="298"/>
      <c r="Z436" s="298"/>
      <c r="AA436" s="298"/>
      <c r="AB436" s="298"/>
      <c r="AC436" s="298"/>
      <c r="AD436" s="298"/>
      <c r="AE436" s="298"/>
      <c r="AF436" s="298"/>
      <c r="AG436" s="298"/>
      <c r="AH436" s="298"/>
      <c r="AI436" s="298"/>
      <c r="AJ436" s="298"/>
      <c r="AK436" s="298"/>
      <c r="AL436" s="298"/>
      <c r="AM436" s="298"/>
      <c r="AN436" s="298"/>
      <c r="AO436" s="298"/>
      <c r="AP436" s="298"/>
      <c r="AQ436" s="298"/>
      <c r="AR436" s="298"/>
      <c r="AS436" s="298"/>
      <c r="AT436" s="298"/>
      <c r="AU436" s="298"/>
      <c r="AV436" s="298"/>
      <c r="AW436" s="298"/>
      <c r="AX436" s="298"/>
      <c r="AY436" s="298"/>
      <c r="AZ436" s="298"/>
      <c r="BA436" s="298"/>
      <c r="BB436" s="298"/>
      <c r="BC436" s="298"/>
      <c r="BD436" s="284"/>
      <c r="BE436" s="284"/>
      <c r="BF436" s="277">
        <v>4.59</v>
      </c>
      <c r="BG436" s="277">
        <v>4.99</v>
      </c>
      <c r="BH436" s="277">
        <v>14.4</v>
      </c>
      <c r="BI436" s="277">
        <v>15.5</v>
      </c>
      <c r="BJ436" s="277">
        <v>43.2</v>
      </c>
      <c r="BK436" s="277">
        <v>45.5</v>
      </c>
      <c r="BL436" s="277">
        <v>94.1</v>
      </c>
      <c r="BM436" s="277">
        <v>91.2</v>
      </c>
      <c r="BN436" s="277">
        <v>31.4</v>
      </c>
      <c r="BO436" s="277">
        <v>31.1</v>
      </c>
      <c r="BP436" s="277">
        <v>33.299999999999997</v>
      </c>
      <c r="BQ436" s="277">
        <v>34.1</v>
      </c>
      <c r="BR436" s="277">
        <v>159</v>
      </c>
      <c r="BS436" s="277">
        <v>160</v>
      </c>
      <c r="BT436" s="277">
        <v>12.2</v>
      </c>
      <c r="BU436" s="277">
        <v>12.3</v>
      </c>
      <c r="BV436" s="298"/>
      <c r="BW436" s="298"/>
      <c r="BX436" s="277">
        <v>4.37</v>
      </c>
      <c r="BY436" s="277">
        <v>11.38</v>
      </c>
      <c r="BZ436" s="277">
        <v>49.9</v>
      </c>
      <c r="CA436" s="277">
        <v>74.099999999999994</v>
      </c>
      <c r="CB436" s="277">
        <v>35.9</v>
      </c>
      <c r="CC436" s="277">
        <v>16.899999999999999</v>
      </c>
      <c r="CD436" s="277">
        <v>9.4</v>
      </c>
      <c r="CE436" s="277">
        <v>8.6</v>
      </c>
      <c r="CF436" s="277">
        <v>3.9</v>
      </c>
      <c r="CG436" s="277">
        <v>0.1</v>
      </c>
      <c r="CH436" s="277">
        <v>0.9</v>
      </c>
      <c r="CI436" s="277">
        <v>0.3</v>
      </c>
      <c r="CJ436" s="2" t="b">
        <f t="shared" si="261"/>
        <v>0</v>
      </c>
      <c r="CK436" s="286" t="b">
        <f t="shared" si="382"/>
        <v>0</v>
      </c>
      <c r="CL436" s="287" t="s">
        <v>257</v>
      </c>
      <c r="CM436" s="287">
        <v>69.8</v>
      </c>
      <c r="CN436" s="288">
        <v>175</v>
      </c>
      <c r="CO436" s="287" t="s">
        <v>258</v>
      </c>
      <c r="CP436" s="288">
        <v>70</v>
      </c>
      <c r="CQ436" s="288">
        <v>61</v>
      </c>
      <c r="CR436" s="298" t="s">
        <v>259</v>
      </c>
      <c r="CS436" s="7"/>
      <c r="CT436" s="7"/>
      <c r="CU436" s="7"/>
      <c r="CV436" s="7"/>
      <c r="CW436" s="7"/>
      <c r="CX436" s="7"/>
    </row>
    <row r="437" spans="1:102" ht="15.75" customHeight="1">
      <c r="A437" s="304">
        <v>2023</v>
      </c>
      <c r="B437" s="470" t="s">
        <v>454</v>
      </c>
      <c r="C437" s="282">
        <v>3289</v>
      </c>
      <c r="D437" s="306">
        <v>34</v>
      </c>
      <c r="E437" s="307">
        <v>78.099999999999994</v>
      </c>
      <c r="F437" s="306">
        <v>2</v>
      </c>
      <c r="G437" s="278"/>
      <c r="H437" s="278"/>
      <c r="I437" s="278"/>
      <c r="J437" s="278"/>
      <c r="K437" s="278"/>
      <c r="L437" s="278"/>
      <c r="M437" s="298"/>
      <c r="N437" s="298"/>
      <c r="O437" s="298"/>
      <c r="P437" s="298"/>
      <c r="Q437" s="298"/>
      <c r="R437" s="298"/>
      <c r="S437" s="298"/>
      <c r="T437" s="298"/>
      <c r="U437" s="298"/>
      <c r="V437" s="298"/>
      <c r="W437" s="298"/>
      <c r="X437" s="298"/>
      <c r="Y437" s="298"/>
      <c r="Z437" s="298"/>
      <c r="AA437" s="298"/>
      <c r="AB437" s="298"/>
      <c r="AC437" s="298"/>
      <c r="AD437" s="298"/>
      <c r="AE437" s="298"/>
      <c r="AF437" s="298"/>
      <c r="AG437" s="298"/>
      <c r="AH437" s="298"/>
      <c r="AI437" s="298"/>
      <c r="AJ437" s="298"/>
      <c r="AK437" s="298"/>
      <c r="AL437" s="298"/>
      <c r="AM437" s="298"/>
      <c r="AN437" s="298"/>
      <c r="AO437" s="298"/>
      <c r="AP437" s="298"/>
      <c r="AQ437" s="298"/>
      <c r="AR437" s="298"/>
      <c r="AS437" s="298"/>
      <c r="AT437" s="298"/>
      <c r="AU437" s="298"/>
      <c r="AV437" s="298"/>
      <c r="AW437" s="298"/>
      <c r="AX437" s="298"/>
      <c r="AY437" s="298"/>
      <c r="AZ437" s="298"/>
      <c r="BA437" s="298"/>
      <c r="BB437" s="298"/>
      <c r="BC437" s="298"/>
      <c r="BD437" s="284"/>
      <c r="BE437" s="284"/>
      <c r="BF437" s="287">
        <v>5.0999999999999996</v>
      </c>
      <c r="BG437" s="287">
        <v>4.9000000000000004</v>
      </c>
      <c r="BH437" s="277">
        <v>15.9</v>
      </c>
      <c r="BI437" s="277">
        <v>15.2</v>
      </c>
      <c r="BJ437" s="277">
        <v>47.1</v>
      </c>
      <c r="BK437" s="277">
        <v>44.2</v>
      </c>
      <c r="BL437" s="277">
        <v>92.4</v>
      </c>
      <c r="BM437" s="277">
        <v>90.2</v>
      </c>
      <c r="BN437" s="277">
        <v>31.2</v>
      </c>
      <c r="BO437" s="277">
        <v>31</v>
      </c>
      <c r="BP437" s="277">
        <v>33.799999999999997</v>
      </c>
      <c r="BQ437" s="277">
        <v>34.4</v>
      </c>
      <c r="BR437" s="277">
        <v>269</v>
      </c>
      <c r="BS437" s="277">
        <v>273</v>
      </c>
      <c r="BT437" s="277">
        <v>12.1</v>
      </c>
      <c r="BU437" s="277">
        <v>12.3</v>
      </c>
      <c r="BV437" s="298"/>
      <c r="BW437" s="298"/>
      <c r="BX437" s="277">
        <v>6.58</v>
      </c>
      <c r="BY437" s="277">
        <v>6.28</v>
      </c>
      <c r="BZ437" s="277">
        <v>38.5</v>
      </c>
      <c r="CA437" s="277">
        <v>48.9</v>
      </c>
      <c r="CB437" s="277">
        <v>38.5</v>
      </c>
      <c r="CC437" s="277">
        <v>37.1</v>
      </c>
      <c r="CD437" s="277">
        <v>13.7</v>
      </c>
      <c r="CE437" s="277">
        <v>12.7</v>
      </c>
      <c r="CF437" s="277">
        <v>1.1000000000000001</v>
      </c>
      <c r="CG437" s="277">
        <v>0.5</v>
      </c>
      <c r="CH437" s="277">
        <v>1.1000000000000001</v>
      </c>
      <c r="CI437" s="277">
        <v>0.8</v>
      </c>
      <c r="CJ437" s="2" t="b">
        <f t="shared" si="261"/>
        <v>0</v>
      </c>
      <c r="CK437" s="286" t="b">
        <f t="shared" si="382"/>
        <v>0</v>
      </c>
      <c r="CL437" s="287" t="s">
        <v>266</v>
      </c>
      <c r="CM437" s="287">
        <v>75.599999999999994</v>
      </c>
      <c r="CN437" s="288">
        <v>177</v>
      </c>
      <c r="CO437" s="287" t="s">
        <v>267</v>
      </c>
      <c r="CP437" s="288">
        <v>60</v>
      </c>
      <c r="CQ437" s="288">
        <v>59</v>
      </c>
      <c r="CR437" s="298" t="s">
        <v>268</v>
      </c>
      <c r="CS437" s="7"/>
      <c r="CT437" s="7"/>
      <c r="CU437" s="7"/>
      <c r="CV437" s="7"/>
      <c r="CW437" s="7"/>
      <c r="CX437" s="7"/>
    </row>
    <row r="438" spans="1:102" ht="15.75" customHeight="1">
      <c r="A438" s="304">
        <v>2023</v>
      </c>
      <c r="B438" s="470" t="s">
        <v>454</v>
      </c>
      <c r="C438" s="282">
        <v>3291</v>
      </c>
      <c r="D438" s="306">
        <v>32</v>
      </c>
      <c r="E438" s="307">
        <v>75.099999999999994</v>
      </c>
      <c r="F438" s="306">
        <v>2</v>
      </c>
      <c r="G438" s="278"/>
      <c r="H438" s="278"/>
      <c r="I438" s="278"/>
      <c r="J438" s="278"/>
      <c r="K438" s="278"/>
      <c r="L438" s="278"/>
      <c r="M438" s="298"/>
      <c r="N438" s="298"/>
      <c r="O438" s="298"/>
      <c r="P438" s="298"/>
      <c r="Q438" s="298"/>
      <c r="R438" s="298"/>
      <c r="S438" s="298"/>
      <c r="T438" s="298"/>
      <c r="U438" s="298"/>
      <c r="V438" s="298"/>
      <c r="W438" s="298"/>
      <c r="X438" s="298"/>
      <c r="Y438" s="298"/>
      <c r="Z438" s="298"/>
      <c r="AA438" s="298"/>
      <c r="AB438" s="298"/>
      <c r="AC438" s="298"/>
      <c r="AD438" s="298"/>
      <c r="AE438" s="298"/>
      <c r="AF438" s="298"/>
      <c r="AG438" s="298"/>
      <c r="AH438" s="298"/>
      <c r="AI438" s="298"/>
      <c r="AJ438" s="298"/>
      <c r="AK438" s="298"/>
      <c r="AL438" s="298"/>
      <c r="AM438" s="298"/>
      <c r="AN438" s="298"/>
      <c r="AO438" s="298"/>
      <c r="AP438" s="298"/>
      <c r="AQ438" s="298"/>
      <c r="AR438" s="298"/>
      <c r="AS438" s="298"/>
      <c r="AT438" s="298"/>
      <c r="AU438" s="298"/>
      <c r="AV438" s="298"/>
      <c r="AW438" s="298"/>
      <c r="AX438" s="298"/>
      <c r="AY438" s="298"/>
      <c r="AZ438" s="298"/>
      <c r="BA438" s="298"/>
      <c r="BB438" s="298"/>
      <c r="BC438" s="298"/>
      <c r="BD438" s="284"/>
      <c r="BE438" s="284"/>
      <c r="BF438" s="277">
        <v>6.26</v>
      </c>
      <c r="BG438" s="277">
        <v>6.63</v>
      </c>
      <c r="BH438" s="277">
        <v>13.9</v>
      </c>
      <c r="BI438" s="277">
        <v>14.7</v>
      </c>
      <c r="BJ438" s="277">
        <v>44.2</v>
      </c>
      <c r="BK438" s="277">
        <v>45.5</v>
      </c>
      <c r="BL438" s="277">
        <v>70.599999999999994</v>
      </c>
      <c r="BM438" s="277">
        <v>68.599999999999994</v>
      </c>
      <c r="BN438" s="277">
        <v>22.2</v>
      </c>
      <c r="BO438" s="277">
        <v>22.2</v>
      </c>
      <c r="BP438" s="277">
        <v>31.4</v>
      </c>
      <c r="BQ438" s="277">
        <v>32.299999999999997</v>
      </c>
      <c r="BR438" s="277">
        <v>308</v>
      </c>
      <c r="BS438" s="277">
        <v>344</v>
      </c>
      <c r="BT438" s="277">
        <v>14.8</v>
      </c>
      <c r="BU438" s="277">
        <v>15</v>
      </c>
      <c r="BV438" s="298"/>
      <c r="BW438" s="298"/>
      <c r="BX438" s="287">
        <v>7.4</v>
      </c>
      <c r="BY438" s="287">
        <v>13.3</v>
      </c>
      <c r="BZ438" s="277">
        <v>58</v>
      </c>
      <c r="CA438" s="277">
        <v>73</v>
      </c>
      <c r="CB438" s="277">
        <v>28.2</v>
      </c>
      <c r="CC438" s="277">
        <v>18.399999999999999</v>
      </c>
      <c r="CD438" s="277">
        <v>10.9</v>
      </c>
      <c r="CE438" s="277">
        <v>7.8</v>
      </c>
      <c r="CF438" s="277">
        <v>1.8</v>
      </c>
      <c r="CG438" s="277">
        <v>0.3</v>
      </c>
      <c r="CH438" s="277">
        <v>1.1000000000000001</v>
      </c>
      <c r="CI438" s="277">
        <v>0.5</v>
      </c>
      <c r="CJ438" s="2" t="b">
        <f t="shared" si="261"/>
        <v>0</v>
      </c>
      <c r="CK438" s="286" t="b">
        <f t="shared" si="382"/>
        <v>0</v>
      </c>
      <c r="CL438" s="287" t="s">
        <v>269</v>
      </c>
      <c r="CM438" s="287">
        <v>79.849999999999994</v>
      </c>
      <c r="CN438" s="288">
        <v>178.5</v>
      </c>
      <c r="CO438" s="287" t="s">
        <v>270</v>
      </c>
      <c r="CP438" s="288">
        <v>50</v>
      </c>
      <c r="CQ438" s="288">
        <v>56</v>
      </c>
      <c r="CR438" s="298" t="s">
        <v>271</v>
      </c>
      <c r="CS438" s="7"/>
      <c r="CT438" s="7"/>
      <c r="CU438" s="7"/>
      <c r="CV438" s="7"/>
      <c r="CW438" s="7"/>
      <c r="CX438" s="7"/>
    </row>
    <row r="439" spans="1:102" ht="15.75" customHeight="1">
      <c r="A439" s="304">
        <v>2023</v>
      </c>
      <c r="B439" s="470" t="s">
        <v>454</v>
      </c>
      <c r="C439" s="282">
        <v>3305</v>
      </c>
      <c r="D439" s="306">
        <v>33</v>
      </c>
      <c r="E439" s="307">
        <v>86.2</v>
      </c>
      <c r="F439" s="306">
        <v>2</v>
      </c>
      <c r="G439" s="278"/>
      <c r="H439" s="278"/>
      <c r="I439" s="278"/>
      <c r="J439" s="278"/>
      <c r="K439" s="278"/>
      <c r="L439" s="278"/>
      <c r="M439" s="298"/>
      <c r="N439" s="298"/>
      <c r="O439" s="298"/>
      <c r="P439" s="298"/>
      <c r="Q439" s="298"/>
      <c r="R439" s="298"/>
      <c r="S439" s="298"/>
      <c r="T439" s="298"/>
      <c r="U439" s="298"/>
      <c r="V439" s="298"/>
      <c r="W439" s="298"/>
      <c r="X439" s="298"/>
      <c r="Y439" s="298"/>
      <c r="Z439" s="298"/>
      <c r="AA439" s="298"/>
      <c r="AB439" s="298"/>
      <c r="AC439" s="298"/>
      <c r="AD439" s="298"/>
      <c r="AE439" s="298"/>
      <c r="AF439" s="298"/>
      <c r="AG439" s="298"/>
      <c r="AH439" s="298"/>
      <c r="AI439" s="298"/>
      <c r="AJ439" s="298"/>
      <c r="AK439" s="298"/>
      <c r="AL439" s="298"/>
      <c r="AM439" s="298"/>
      <c r="AN439" s="298"/>
      <c r="AO439" s="298"/>
      <c r="AP439" s="298"/>
      <c r="AQ439" s="298"/>
      <c r="AR439" s="298"/>
      <c r="AS439" s="298"/>
      <c r="AT439" s="298"/>
      <c r="AU439" s="298"/>
      <c r="AV439" s="298"/>
      <c r="AW439" s="298"/>
      <c r="AX439" s="298"/>
      <c r="AY439" s="298"/>
      <c r="AZ439" s="298"/>
      <c r="BA439" s="298"/>
      <c r="BB439" s="298"/>
      <c r="BC439" s="298"/>
      <c r="BD439" s="284"/>
      <c r="BE439" s="284"/>
      <c r="BF439" s="277">
        <v>5.17</v>
      </c>
      <c r="BG439" s="277">
        <v>5.18</v>
      </c>
      <c r="BH439" s="277">
        <v>15.7</v>
      </c>
      <c r="BI439" s="277">
        <v>15.6</v>
      </c>
      <c r="BJ439" s="277">
        <v>46.7</v>
      </c>
      <c r="BK439" s="277">
        <v>45.8</v>
      </c>
      <c r="BL439" s="277">
        <v>90.3</v>
      </c>
      <c r="BM439" s="277">
        <v>88.4</v>
      </c>
      <c r="BN439" s="277">
        <v>30.4</v>
      </c>
      <c r="BO439" s="277">
        <v>30.1</v>
      </c>
      <c r="BP439" s="277">
        <v>33.6</v>
      </c>
      <c r="BQ439" s="277">
        <v>34.1</v>
      </c>
      <c r="BR439" s="277">
        <v>279</v>
      </c>
      <c r="BS439" s="277">
        <v>332</v>
      </c>
      <c r="BT439" s="277">
        <v>11.5</v>
      </c>
      <c r="BU439" s="277">
        <v>11.7</v>
      </c>
      <c r="BV439" s="298"/>
      <c r="BW439" s="298"/>
      <c r="BX439" s="277">
        <v>7.85</v>
      </c>
      <c r="BY439" s="277">
        <v>12.82</v>
      </c>
      <c r="BZ439" s="277">
        <v>65.599999999999994</v>
      </c>
      <c r="CA439" s="277">
        <v>63.8</v>
      </c>
      <c r="CB439" s="277">
        <v>22.2</v>
      </c>
      <c r="CC439" s="277">
        <v>22.6</v>
      </c>
      <c r="CD439" s="277">
        <v>10.8</v>
      </c>
      <c r="CE439" s="277">
        <v>12.8</v>
      </c>
      <c r="CF439" s="277">
        <v>0.4</v>
      </c>
      <c r="CG439" s="277">
        <v>0.1</v>
      </c>
      <c r="CH439" s="277">
        <v>1</v>
      </c>
      <c r="CI439" s="277">
        <v>0.7</v>
      </c>
      <c r="CJ439" s="2" t="b">
        <f t="shared" si="261"/>
        <v>0</v>
      </c>
      <c r="CK439" s="286" t="b">
        <f t="shared" si="382"/>
        <v>0</v>
      </c>
      <c r="CL439" s="287" t="s">
        <v>295</v>
      </c>
      <c r="CM439" s="287">
        <v>89.45</v>
      </c>
      <c r="CN439" s="288">
        <v>179</v>
      </c>
      <c r="CO439" s="287" t="s">
        <v>296</v>
      </c>
      <c r="CP439" s="288">
        <v>56</v>
      </c>
      <c r="CQ439" s="288">
        <v>54</v>
      </c>
      <c r="CR439" s="298" t="s">
        <v>297</v>
      </c>
      <c r="CS439" s="7"/>
      <c r="CT439" s="7"/>
      <c r="CU439" s="7"/>
      <c r="CV439" s="7"/>
      <c r="CW439" s="7"/>
      <c r="CX439" s="7"/>
    </row>
    <row r="440" spans="1:102" ht="15.75" customHeight="1">
      <c r="A440" s="304">
        <v>2023</v>
      </c>
      <c r="B440" s="470" t="s">
        <v>454</v>
      </c>
      <c r="C440" s="282">
        <v>3306</v>
      </c>
      <c r="D440" s="306">
        <v>33</v>
      </c>
      <c r="E440" s="307">
        <v>71.400000000000006</v>
      </c>
      <c r="F440" s="306">
        <v>1</v>
      </c>
      <c r="G440" s="278"/>
      <c r="H440" s="278"/>
      <c r="I440" s="278"/>
      <c r="J440" s="278"/>
      <c r="K440" s="278"/>
      <c r="L440" s="278"/>
      <c r="M440" s="298"/>
      <c r="N440" s="298"/>
      <c r="O440" s="298"/>
      <c r="P440" s="298"/>
      <c r="Q440" s="298"/>
      <c r="R440" s="298"/>
      <c r="S440" s="298"/>
      <c r="T440" s="298"/>
      <c r="U440" s="298"/>
      <c r="V440" s="298"/>
      <c r="W440" s="298"/>
      <c r="X440" s="298"/>
      <c r="Y440" s="298"/>
      <c r="Z440" s="298"/>
      <c r="AA440" s="298"/>
      <c r="AB440" s="298"/>
      <c r="AC440" s="298"/>
      <c r="AD440" s="298"/>
      <c r="AE440" s="298"/>
      <c r="AF440" s="298"/>
      <c r="AG440" s="298"/>
      <c r="AH440" s="298"/>
      <c r="AI440" s="298"/>
      <c r="AJ440" s="298"/>
      <c r="AK440" s="298"/>
      <c r="AL440" s="298"/>
      <c r="AM440" s="298"/>
      <c r="AN440" s="298"/>
      <c r="AO440" s="298"/>
      <c r="AP440" s="298"/>
      <c r="AQ440" s="298"/>
      <c r="AR440" s="298"/>
      <c r="AS440" s="298"/>
      <c r="AT440" s="298"/>
      <c r="AU440" s="298"/>
      <c r="AV440" s="298"/>
      <c r="AW440" s="298"/>
      <c r="AX440" s="298"/>
      <c r="AY440" s="298"/>
      <c r="AZ440" s="298"/>
      <c r="BA440" s="298"/>
      <c r="BB440" s="298"/>
      <c r="BC440" s="298"/>
      <c r="BD440" s="284"/>
      <c r="BE440" s="284"/>
      <c r="BF440" s="287">
        <v>5.0999999999999996</v>
      </c>
      <c r="BG440" s="287">
        <v>5.4</v>
      </c>
      <c r="BH440" s="277">
        <v>14.8</v>
      </c>
      <c r="BI440" s="277">
        <v>15.5</v>
      </c>
      <c r="BJ440" s="277">
        <v>44</v>
      </c>
      <c r="BK440" s="277">
        <v>45.8</v>
      </c>
      <c r="BL440" s="277">
        <v>86.3</v>
      </c>
      <c r="BM440" s="277">
        <v>84.8</v>
      </c>
      <c r="BN440" s="277">
        <v>29</v>
      </c>
      <c r="BO440" s="277">
        <v>28.7</v>
      </c>
      <c r="BP440" s="277">
        <v>33.6</v>
      </c>
      <c r="BQ440" s="277">
        <v>33.799999999999997</v>
      </c>
      <c r="BR440" s="277">
        <v>199</v>
      </c>
      <c r="BS440" s="277">
        <v>241</v>
      </c>
      <c r="BT440" s="277">
        <v>11.6</v>
      </c>
      <c r="BU440" s="277">
        <v>11.7</v>
      </c>
      <c r="BV440" s="298"/>
      <c r="BW440" s="298"/>
      <c r="BX440" s="287">
        <v>11.5</v>
      </c>
      <c r="BY440" s="287">
        <v>12.3</v>
      </c>
      <c r="BZ440" s="277">
        <v>62.5</v>
      </c>
      <c r="CA440" s="277">
        <v>54.8</v>
      </c>
      <c r="CB440" s="277">
        <v>27.7</v>
      </c>
      <c r="CC440" s="277">
        <v>35.6</v>
      </c>
      <c r="CD440" s="277">
        <v>7.7</v>
      </c>
      <c r="CE440" s="277">
        <v>7.6</v>
      </c>
      <c r="CF440" s="277">
        <v>1.3</v>
      </c>
      <c r="CG440" s="277">
        <v>1.1000000000000001</v>
      </c>
      <c r="CH440" s="277">
        <v>0.8</v>
      </c>
      <c r="CI440" s="277">
        <v>0.9</v>
      </c>
      <c r="CJ440" s="2" t="b">
        <f t="shared" si="261"/>
        <v>0</v>
      </c>
      <c r="CK440" s="286" t="b">
        <f t="shared" si="382"/>
        <v>0</v>
      </c>
      <c r="CL440" s="287" t="s">
        <v>298</v>
      </c>
      <c r="CM440" s="287">
        <v>76.400000000000006</v>
      </c>
      <c r="CN440" s="288">
        <v>175.5</v>
      </c>
      <c r="CO440" s="287" t="s">
        <v>299</v>
      </c>
      <c r="CP440" s="288">
        <v>53</v>
      </c>
      <c r="CQ440" s="288">
        <v>50</v>
      </c>
      <c r="CR440" s="298" t="s">
        <v>300</v>
      </c>
      <c r="CS440" s="7"/>
      <c r="CT440" s="7"/>
      <c r="CU440" s="7"/>
      <c r="CV440" s="7"/>
      <c r="CW440" s="7"/>
      <c r="CX440" s="7"/>
    </row>
    <row r="441" spans="1:102" ht="15.75" customHeight="1">
      <c r="A441" s="304">
        <v>2023</v>
      </c>
      <c r="B441" s="470" t="s">
        <v>454</v>
      </c>
      <c r="C441" s="282">
        <v>3328</v>
      </c>
      <c r="D441" s="139" t="s">
        <v>112</v>
      </c>
      <c r="E441" s="307">
        <v>88.9</v>
      </c>
      <c r="F441" s="139" t="s">
        <v>112</v>
      </c>
      <c r="G441" s="278"/>
      <c r="H441" s="278"/>
      <c r="I441" s="278"/>
      <c r="J441" s="278"/>
      <c r="K441" s="278"/>
      <c r="L441" s="278"/>
      <c r="M441" s="298"/>
      <c r="N441" s="298"/>
      <c r="O441" s="298"/>
      <c r="P441" s="298"/>
      <c r="Q441" s="298"/>
      <c r="R441" s="298"/>
      <c r="S441" s="298"/>
      <c r="T441" s="298"/>
      <c r="U441" s="298"/>
      <c r="V441" s="298"/>
      <c r="W441" s="298"/>
      <c r="X441" s="298"/>
      <c r="Y441" s="298"/>
      <c r="Z441" s="298"/>
      <c r="AA441" s="298"/>
      <c r="AB441" s="298"/>
      <c r="AC441" s="298"/>
      <c r="AD441" s="298"/>
      <c r="AE441" s="298"/>
      <c r="AF441" s="298"/>
      <c r="AG441" s="298"/>
      <c r="AH441" s="298"/>
      <c r="AI441" s="298"/>
      <c r="AJ441" s="298"/>
      <c r="AK441" s="298"/>
      <c r="AL441" s="298"/>
      <c r="AM441" s="298"/>
      <c r="AN441" s="298"/>
      <c r="AO441" s="298"/>
      <c r="AP441" s="298"/>
      <c r="AQ441" s="298"/>
      <c r="AR441" s="298"/>
      <c r="AS441" s="298"/>
      <c r="AT441" s="298"/>
      <c r="AU441" s="298"/>
      <c r="AV441" s="298"/>
      <c r="AW441" s="298"/>
      <c r="AX441" s="298"/>
      <c r="AY441" s="298"/>
      <c r="AZ441" s="298"/>
      <c r="BA441" s="298"/>
      <c r="BB441" s="298"/>
      <c r="BC441" s="298"/>
      <c r="BD441" s="284"/>
      <c r="BE441" s="284"/>
      <c r="BF441" s="277">
        <v>5.46</v>
      </c>
      <c r="BG441" s="277">
        <v>5.97</v>
      </c>
      <c r="BH441" s="277">
        <v>14.7</v>
      </c>
      <c r="BI441" s="277">
        <v>15.8</v>
      </c>
      <c r="BJ441" s="277">
        <v>44.3</v>
      </c>
      <c r="BK441" s="277">
        <v>47.1</v>
      </c>
      <c r="BL441" s="277">
        <v>81.099999999999994</v>
      </c>
      <c r="BM441" s="277">
        <v>78.900000000000006</v>
      </c>
      <c r="BN441" s="277">
        <v>26.9</v>
      </c>
      <c r="BO441" s="277">
        <v>26.5</v>
      </c>
      <c r="BP441" s="277">
        <v>33.200000000000003</v>
      </c>
      <c r="BQ441" s="277">
        <v>33.5</v>
      </c>
      <c r="BR441" s="277">
        <v>227</v>
      </c>
      <c r="BS441" s="277">
        <v>267</v>
      </c>
      <c r="BT441" s="277">
        <v>12.4</v>
      </c>
      <c r="BU441" s="277">
        <v>13</v>
      </c>
      <c r="BV441" s="298"/>
      <c r="BW441" s="298"/>
      <c r="BX441" s="277">
        <v>4.53</v>
      </c>
      <c r="BY441" s="277">
        <v>10.01</v>
      </c>
      <c r="BZ441" s="277">
        <v>61.2</v>
      </c>
      <c r="CA441" s="277">
        <v>63.4</v>
      </c>
      <c r="CB441" s="277">
        <v>28.9</v>
      </c>
      <c r="CC441" s="277">
        <v>27.1</v>
      </c>
      <c r="CD441" s="277">
        <v>7.7</v>
      </c>
      <c r="CE441" s="277">
        <v>8.5</v>
      </c>
      <c r="CF441" s="277">
        <v>1.5</v>
      </c>
      <c r="CG441" s="277">
        <v>0.5</v>
      </c>
      <c r="CH441" s="277">
        <v>0.7</v>
      </c>
      <c r="CI441" s="277">
        <v>0.5</v>
      </c>
      <c r="CJ441" s="2" t="b">
        <f t="shared" si="261"/>
        <v>0</v>
      </c>
      <c r="CK441" s="286" t="b">
        <f t="shared" si="382"/>
        <v>0</v>
      </c>
      <c r="CL441" s="298"/>
      <c r="CM441" s="298"/>
      <c r="CN441" s="298"/>
      <c r="CO441" s="298"/>
      <c r="CP441" s="298"/>
      <c r="CQ441" s="298"/>
      <c r="CR441" s="298"/>
      <c r="CS441" s="7"/>
      <c r="CT441" s="7"/>
      <c r="CU441" s="7"/>
      <c r="CV441" s="7"/>
      <c r="CW441" s="7"/>
      <c r="CX441" s="7"/>
    </row>
    <row r="442" spans="1:102" ht="15.75" customHeight="1">
      <c r="A442" s="304">
        <v>2023</v>
      </c>
      <c r="B442" s="470" t="s">
        <v>454</v>
      </c>
      <c r="C442" s="282">
        <v>3330</v>
      </c>
      <c r="D442" s="306">
        <v>28</v>
      </c>
      <c r="E442" s="307">
        <v>80.5</v>
      </c>
      <c r="F442" s="306">
        <v>1</v>
      </c>
      <c r="G442" s="278"/>
      <c r="H442" s="278"/>
      <c r="I442" s="278"/>
      <c r="J442" s="278"/>
      <c r="K442" s="278"/>
      <c r="L442" s="278"/>
      <c r="M442" s="298"/>
      <c r="N442" s="298"/>
      <c r="O442" s="298"/>
      <c r="P442" s="298"/>
      <c r="Q442" s="298"/>
      <c r="R442" s="298"/>
      <c r="S442" s="298"/>
      <c r="T442" s="298"/>
      <c r="U442" s="298"/>
      <c r="V442" s="298"/>
      <c r="W442" s="298"/>
      <c r="X442" s="298"/>
      <c r="Y442" s="298"/>
      <c r="Z442" s="298"/>
      <c r="AA442" s="298"/>
      <c r="AB442" s="298"/>
      <c r="AC442" s="298"/>
      <c r="AD442" s="298"/>
      <c r="AE442" s="298"/>
      <c r="AF442" s="298"/>
      <c r="AG442" s="298"/>
      <c r="AH442" s="298"/>
      <c r="AI442" s="298"/>
      <c r="AJ442" s="298"/>
      <c r="AK442" s="298"/>
      <c r="AL442" s="298"/>
      <c r="AM442" s="298"/>
      <c r="AN442" s="298"/>
      <c r="AO442" s="298"/>
      <c r="AP442" s="298"/>
      <c r="AQ442" s="298"/>
      <c r="AR442" s="298"/>
      <c r="AS442" s="298"/>
      <c r="AT442" s="298"/>
      <c r="AU442" s="298"/>
      <c r="AV442" s="298"/>
      <c r="AW442" s="298"/>
      <c r="AX442" s="298"/>
      <c r="AY442" s="298"/>
      <c r="AZ442" s="298"/>
      <c r="BA442" s="298"/>
      <c r="BB442" s="298"/>
      <c r="BC442" s="298"/>
      <c r="BD442" s="284"/>
      <c r="BE442" s="284"/>
      <c r="BF442" s="277">
        <v>5.0199999999999996</v>
      </c>
      <c r="BG442" s="277">
        <v>4.62</v>
      </c>
      <c r="BH442" s="277">
        <v>14.7</v>
      </c>
      <c r="BI442" s="277">
        <v>13.6</v>
      </c>
      <c r="BJ442" s="277">
        <v>43.9</v>
      </c>
      <c r="BK442" s="277">
        <v>40.4</v>
      </c>
      <c r="BL442" s="277">
        <v>87.5</v>
      </c>
      <c r="BM442" s="277">
        <v>87.4</v>
      </c>
      <c r="BN442" s="277">
        <v>29.3</v>
      </c>
      <c r="BO442" s="277">
        <v>29.4</v>
      </c>
      <c r="BP442" s="277">
        <v>33.5</v>
      </c>
      <c r="BQ442" s="277">
        <v>33.700000000000003</v>
      </c>
      <c r="BR442" s="277">
        <v>171</v>
      </c>
      <c r="BS442" s="277">
        <v>216</v>
      </c>
      <c r="BT442" s="277">
        <v>12.1</v>
      </c>
      <c r="BU442" s="277">
        <v>12.4</v>
      </c>
      <c r="BV442" s="298"/>
      <c r="BW442" s="298"/>
      <c r="BX442" s="277">
        <v>5.48</v>
      </c>
      <c r="BY442" s="277">
        <v>8.18</v>
      </c>
      <c r="BZ442" s="277">
        <v>59.7</v>
      </c>
      <c r="CA442" s="277">
        <v>70.8</v>
      </c>
      <c r="CB442" s="277">
        <v>30.8</v>
      </c>
      <c r="CC442" s="277">
        <v>20.2</v>
      </c>
      <c r="CD442" s="277">
        <v>7.8</v>
      </c>
      <c r="CE442" s="277">
        <v>8.6999999999999993</v>
      </c>
      <c r="CF442" s="277">
        <v>1.3</v>
      </c>
      <c r="CG442" s="277">
        <v>0.2</v>
      </c>
      <c r="CH442" s="277">
        <v>0.4</v>
      </c>
      <c r="CI442" s="277">
        <v>0.1</v>
      </c>
      <c r="CJ442" s="2" t="b">
        <f t="shared" si="261"/>
        <v>0</v>
      </c>
      <c r="CK442" s="286" t="b">
        <f t="shared" si="382"/>
        <v>0</v>
      </c>
      <c r="CL442" s="287" t="s">
        <v>340</v>
      </c>
      <c r="CM442" s="277">
        <v>75.900000000000006</v>
      </c>
      <c r="CN442" s="277">
        <v>182</v>
      </c>
      <c r="CO442" s="287" t="s">
        <v>341</v>
      </c>
      <c r="CP442" s="277">
        <v>52</v>
      </c>
      <c r="CQ442" s="277">
        <v>42</v>
      </c>
      <c r="CR442" s="298" t="s">
        <v>342</v>
      </c>
      <c r="CS442" s="7"/>
      <c r="CT442" s="7"/>
      <c r="CU442" s="7"/>
      <c r="CV442" s="7"/>
      <c r="CW442" s="7"/>
      <c r="CX442" s="7"/>
    </row>
    <row r="443" spans="1:102" ht="15.75" customHeight="1">
      <c r="A443" s="304">
        <v>2023</v>
      </c>
      <c r="B443" s="470" t="s">
        <v>454</v>
      </c>
      <c r="C443" s="282">
        <v>3331</v>
      </c>
      <c r="D443" s="306">
        <v>28</v>
      </c>
      <c r="E443" s="307">
        <v>84.1</v>
      </c>
      <c r="F443" s="306">
        <v>1</v>
      </c>
      <c r="G443" s="278"/>
      <c r="H443" s="278"/>
      <c r="I443" s="278"/>
      <c r="J443" s="278"/>
      <c r="K443" s="278"/>
      <c r="L443" s="278"/>
      <c r="M443" s="298"/>
      <c r="N443" s="298"/>
      <c r="O443" s="298"/>
      <c r="P443" s="298"/>
      <c r="Q443" s="298"/>
      <c r="R443" s="298"/>
      <c r="S443" s="298"/>
      <c r="T443" s="298"/>
      <c r="U443" s="298"/>
      <c r="V443" s="298"/>
      <c r="W443" s="298"/>
      <c r="X443" s="298"/>
      <c r="Y443" s="298"/>
      <c r="Z443" s="298"/>
      <c r="AA443" s="298"/>
      <c r="AB443" s="298"/>
      <c r="AC443" s="298"/>
      <c r="AD443" s="298"/>
      <c r="AE443" s="298"/>
      <c r="AF443" s="298"/>
      <c r="AG443" s="298"/>
      <c r="AH443" s="298"/>
      <c r="AI443" s="298"/>
      <c r="AJ443" s="298"/>
      <c r="AK443" s="298"/>
      <c r="AL443" s="298"/>
      <c r="AM443" s="298"/>
      <c r="AN443" s="298"/>
      <c r="AO443" s="298"/>
      <c r="AP443" s="298"/>
      <c r="AQ443" s="298"/>
      <c r="AR443" s="298"/>
      <c r="AS443" s="298"/>
      <c r="AT443" s="298"/>
      <c r="AU443" s="298"/>
      <c r="AV443" s="298"/>
      <c r="AW443" s="298"/>
      <c r="AX443" s="298"/>
      <c r="AY443" s="298"/>
      <c r="AZ443" s="298"/>
      <c r="BA443" s="298"/>
      <c r="BB443" s="298"/>
      <c r="BC443" s="298"/>
      <c r="BD443" s="284"/>
      <c r="BE443" s="284"/>
      <c r="BF443" s="277">
        <v>5.48</v>
      </c>
      <c r="BG443" s="277">
        <v>5.69</v>
      </c>
      <c r="BH443" s="277">
        <v>15.5</v>
      </c>
      <c r="BI443" s="277">
        <v>16.2</v>
      </c>
      <c r="BJ443" s="277">
        <v>46.5</v>
      </c>
      <c r="BK443" s="277">
        <v>46.3</v>
      </c>
      <c r="BL443" s="277">
        <v>84.9</v>
      </c>
      <c r="BM443" s="277">
        <v>81.400000000000006</v>
      </c>
      <c r="BN443" s="277">
        <v>28.3</v>
      </c>
      <c r="BO443" s="277">
        <v>28.5</v>
      </c>
      <c r="BP443" s="277">
        <v>33.299999999999997</v>
      </c>
      <c r="BQ443" s="277">
        <v>35</v>
      </c>
      <c r="BR443" s="277">
        <v>277</v>
      </c>
      <c r="BS443" s="277">
        <v>407</v>
      </c>
      <c r="BT443" s="277">
        <v>12.6</v>
      </c>
      <c r="BU443" s="277">
        <v>12.8</v>
      </c>
      <c r="BV443" s="298"/>
      <c r="BW443" s="298"/>
      <c r="BX443" s="277">
        <v>9.16</v>
      </c>
      <c r="BY443" s="277">
        <v>16.46</v>
      </c>
      <c r="BZ443" s="277">
        <v>68.2</v>
      </c>
      <c r="CA443" s="277">
        <v>73.099999999999994</v>
      </c>
      <c r="CB443" s="277">
        <v>20.100000000000001</v>
      </c>
      <c r="CC443" s="277">
        <v>18.5</v>
      </c>
      <c r="CD443" s="277">
        <v>7.8</v>
      </c>
      <c r="CE443" s="277">
        <v>7.9</v>
      </c>
      <c r="CF443" s="277">
        <v>3.1</v>
      </c>
      <c r="CG443" s="277">
        <v>0</v>
      </c>
      <c r="CH443" s="277">
        <v>0.8</v>
      </c>
      <c r="CI443" s="277">
        <v>0.5</v>
      </c>
      <c r="CJ443" s="2" t="b">
        <f t="shared" si="261"/>
        <v>0</v>
      </c>
      <c r="CK443" s="286" t="b">
        <f t="shared" si="382"/>
        <v>0</v>
      </c>
      <c r="CL443" s="287" t="s">
        <v>343</v>
      </c>
      <c r="CM443" s="277">
        <v>91.1</v>
      </c>
      <c r="CN443" s="277">
        <v>181.5</v>
      </c>
      <c r="CO443" s="287" t="s">
        <v>344</v>
      </c>
      <c r="CP443" s="277">
        <v>70</v>
      </c>
      <c r="CQ443" s="277">
        <v>66</v>
      </c>
      <c r="CR443" s="298" t="s">
        <v>345</v>
      </c>
      <c r="CS443" s="7"/>
      <c r="CT443" s="7"/>
      <c r="CU443" s="7"/>
      <c r="CV443" s="7"/>
      <c r="CW443" s="7"/>
      <c r="CX443" s="7"/>
    </row>
    <row r="444" spans="1:102" ht="15.75" customHeight="1">
      <c r="A444" s="304">
        <v>2023</v>
      </c>
      <c r="B444" s="470" t="s">
        <v>454</v>
      </c>
      <c r="C444" s="282">
        <v>3340</v>
      </c>
      <c r="D444" s="306">
        <v>29</v>
      </c>
      <c r="E444" s="307">
        <v>83.5</v>
      </c>
      <c r="F444" s="306">
        <v>2</v>
      </c>
      <c r="G444" s="278"/>
      <c r="H444" s="278"/>
      <c r="I444" s="278"/>
      <c r="J444" s="278"/>
      <c r="K444" s="278"/>
      <c r="L444" s="278"/>
      <c r="M444" s="298"/>
      <c r="N444" s="298"/>
      <c r="O444" s="298"/>
      <c r="P444" s="298"/>
      <c r="Q444" s="298"/>
      <c r="R444" s="298"/>
      <c r="S444" s="298"/>
      <c r="T444" s="298"/>
      <c r="U444" s="298"/>
      <c r="V444" s="298"/>
      <c r="W444" s="298"/>
      <c r="X444" s="298"/>
      <c r="Y444" s="298"/>
      <c r="Z444" s="298"/>
      <c r="AA444" s="298"/>
      <c r="AB444" s="298"/>
      <c r="AC444" s="298"/>
      <c r="AD444" s="298"/>
      <c r="AE444" s="298"/>
      <c r="AF444" s="298"/>
      <c r="AG444" s="298"/>
      <c r="AH444" s="298"/>
      <c r="AI444" s="298"/>
      <c r="AJ444" s="298"/>
      <c r="AK444" s="298"/>
      <c r="AL444" s="298"/>
      <c r="AM444" s="298"/>
      <c r="AN444" s="298"/>
      <c r="AO444" s="298"/>
      <c r="AP444" s="298"/>
      <c r="AQ444" s="298"/>
      <c r="AR444" s="298"/>
      <c r="AS444" s="298"/>
      <c r="AT444" s="298"/>
      <c r="AU444" s="298"/>
      <c r="AV444" s="298"/>
      <c r="AW444" s="298"/>
      <c r="AX444" s="298"/>
      <c r="AY444" s="298"/>
      <c r="AZ444" s="298"/>
      <c r="BA444" s="298"/>
      <c r="BB444" s="298"/>
      <c r="BC444" s="298"/>
      <c r="BD444" s="284"/>
      <c r="BE444" s="284"/>
      <c r="BF444" s="287">
        <v>5.4</v>
      </c>
      <c r="BG444" s="277">
        <v>5.52</v>
      </c>
      <c r="BH444" s="277">
        <v>15.3</v>
      </c>
      <c r="BI444" s="277">
        <v>15.6</v>
      </c>
      <c r="BJ444" s="277">
        <v>44.3</v>
      </c>
      <c r="BK444" s="277">
        <v>44.8</v>
      </c>
      <c r="BL444" s="277">
        <v>82</v>
      </c>
      <c r="BM444" s="277">
        <v>81.2</v>
      </c>
      <c r="BN444" s="277">
        <v>28.3</v>
      </c>
      <c r="BO444" s="277">
        <v>28.3</v>
      </c>
      <c r="BP444" s="277">
        <v>34.5</v>
      </c>
      <c r="BQ444" s="277">
        <v>34.799999999999997</v>
      </c>
      <c r="BR444" s="277">
        <v>294</v>
      </c>
      <c r="BS444" s="277">
        <v>362</v>
      </c>
      <c r="BT444" s="277">
        <v>11.6</v>
      </c>
      <c r="BU444" s="277">
        <v>11.7</v>
      </c>
      <c r="BV444" s="298"/>
      <c r="BW444" s="298"/>
      <c r="BX444" s="277">
        <v>6.63</v>
      </c>
      <c r="BY444" s="277">
        <v>8.2799999999999994</v>
      </c>
      <c r="BZ444" s="277">
        <v>59.1</v>
      </c>
      <c r="CA444" s="277">
        <v>55.6</v>
      </c>
      <c r="CB444" s="277">
        <v>30.3</v>
      </c>
      <c r="CC444" s="277">
        <v>34.1</v>
      </c>
      <c r="CD444" s="277">
        <v>8</v>
      </c>
      <c r="CE444" s="277">
        <v>8.5</v>
      </c>
      <c r="CF444" s="277">
        <v>1.4</v>
      </c>
      <c r="CG444" s="277">
        <v>1</v>
      </c>
      <c r="CH444" s="277">
        <v>1.2</v>
      </c>
      <c r="CI444" s="277">
        <v>0.8</v>
      </c>
      <c r="CJ444" s="2" t="b">
        <f t="shared" si="261"/>
        <v>0</v>
      </c>
      <c r="CK444" s="286" t="b">
        <f t="shared" si="382"/>
        <v>0</v>
      </c>
      <c r="CL444" s="287" t="s">
        <v>354</v>
      </c>
      <c r="CM444" s="288">
        <v>82.8</v>
      </c>
      <c r="CN444" s="288">
        <v>182</v>
      </c>
      <c r="CO444" s="287" t="s">
        <v>355</v>
      </c>
      <c r="CP444" s="288">
        <v>56</v>
      </c>
      <c r="CQ444" s="288">
        <v>59</v>
      </c>
      <c r="CR444" s="298" t="s">
        <v>356</v>
      </c>
      <c r="CS444" s="7"/>
      <c r="CT444" s="7"/>
      <c r="CU444" s="7"/>
      <c r="CV444" s="7"/>
      <c r="CW444" s="7"/>
      <c r="CX444" s="7"/>
    </row>
    <row r="445" spans="1:102" ht="15.75" customHeight="1">
      <c r="A445" s="304">
        <v>2023</v>
      </c>
      <c r="B445" s="470" t="s">
        <v>454</v>
      </c>
      <c r="C445" s="282">
        <v>3343</v>
      </c>
      <c r="D445" s="306">
        <v>27</v>
      </c>
      <c r="E445" s="307">
        <v>76.2</v>
      </c>
      <c r="F445" s="306">
        <v>2</v>
      </c>
      <c r="G445" s="278"/>
      <c r="H445" s="278"/>
      <c r="I445" s="278"/>
      <c r="J445" s="278"/>
      <c r="K445" s="278"/>
      <c r="L445" s="278"/>
      <c r="M445" s="298"/>
      <c r="N445" s="298"/>
      <c r="O445" s="298"/>
      <c r="P445" s="298"/>
      <c r="Q445" s="298"/>
      <c r="R445" s="298"/>
      <c r="S445" s="298"/>
      <c r="T445" s="298"/>
      <c r="U445" s="298"/>
      <c r="V445" s="298"/>
      <c r="W445" s="298"/>
      <c r="X445" s="298"/>
      <c r="Y445" s="298"/>
      <c r="Z445" s="298"/>
      <c r="AA445" s="298"/>
      <c r="AB445" s="298"/>
      <c r="AC445" s="298"/>
      <c r="AD445" s="298"/>
      <c r="AE445" s="298"/>
      <c r="AF445" s="298"/>
      <c r="AG445" s="298"/>
      <c r="AH445" s="298"/>
      <c r="AI445" s="298"/>
      <c r="AJ445" s="298"/>
      <c r="AK445" s="298"/>
      <c r="AL445" s="298"/>
      <c r="AM445" s="298"/>
      <c r="AN445" s="298"/>
      <c r="AO445" s="298"/>
      <c r="AP445" s="298"/>
      <c r="AQ445" s="298"/>
      <c r="AR445" s="298"/>
      <c r="AS445" s="298"/>
      <c r="AT445" s="298"/>
      <c r="AU445" s="298"/>
      <c r="AV445" s="298"/>
      <c r="AW445" s="298"/>
      <c r="AX445" s="298"/>
      <c r="AY445" s="298"/>
      <c r="AZ445" s="298"/>
      <c r="BA445" s="298"/>
      <c r="BB445" s="298"/>
      <c r="BC445" s="298"/>
      <c r="BD445" s="284"/>
      <c r="BE445" s="284"/>
      <c r="BF445" s="277">
        <v>5.77</v>
      </c>
      <c r="BG445" s="277">
        <v>5.95</v>
      </c>
      <c r="BH445" s="277">
        <v>15</v>
      </c>
      <c r="BI445" s="277">
        <v>15.5</v>
      </c>
      <c r="BJ445" s="277">
        <v>47.9</v>
      </c>
      <c r="BK445" s="277">
        <v>48</v>
      </c>
      <c r="BL445" s="277">
        <v>83</v>
      </c>
      <c r="BM445" s="277">
        <v>80.7</v>
      </c>
      <c r="BN445" s="277">
        <v>26</v>
      </c>
      <c r="BO445" s="277">
        <v>26.1</v>
      </c>
      <c r="BP445" s="277">
        <v>31.3</v>
      </c>
      <c r="BQ445" s="277">
        <v>32.299999999999997</v>
      </c>
      <c r="BR445" s="277">
        <v>223</v>
      </c>
      <c r="BS445" s="277">
        <v>298</v>
      </c>
      <c r="BT445" s="277">
        <v>12.7</v>
      </c>
      <c r="BU445" s="277">
        <v>13</v>
      </c>
      <c r="BV445" s="298"/>
      <c r="BW445" s="298"/>
      <c r="BX445" s="277">
        <v>8.61</v>
      </c>
      <c r="BY445" s="277">
        <v>8.2799999999999994</v>
      </c>
      <c r="BZ445" s="277">
        <v>59.5</v>
      </c>
      <c r="CA445" s="277">
        <v>70.7</v>
      </c>
      <c r="CB445" s="277">
        <v>31.5</v>
      </c>
      <c r="CC445" s="277">
        <v>20.6</v>
      </c>
      <c r="CD445" s="277">
        <v>6.7</v>
      </c>
      <c r="CE445" s="277">
        <v>8.3000000000000007</v>
      </c>
      <c r="CF445" s="277">
        <v>2</v>
      </c>
      <c r="CG445" s="277">
        <v>0.1</v>
      </c>
      <c r="CH445" s="277">
        <v>0.3</v>
      </c>
      <c r="CI445" s="277">
        <v>0.3</v>
      </c>
      <c r="CJ445" s="2" t="b">
        <f t="shared" si="261"/>
        <v>0</v>
      </c>
      <c r="CK445" s="286" t="b">
        <f t="shared" si="382"/>
        <v>0</v>
      </c>
      <c r="CL445" s="287" t="s">
        <v>360</v>
      </c>
      <c r="CM445" s="288">
        <v>75.099999999999994</v>
      </c>
      <c r="CN445" s="288">
        <v>170</v>
      </c>
      <c r="CO445" s="287" t="s">
        <v>112</v>
      </c>
      <c r="CP445" s="288">
        <v>48</v>
      </c>
      <c r="CQ445" s="288">
        <v>60</v>
      </c>
      <c r="CR445" s="298" t="s">
        <v>361</v>
      </c>
      <c r="CS445" s="7"/>
      <c r="CT445" s="7"/>
      <c r="CU445" s="7"/>
      <c r="CV445" s="7"/>
      <c r="CW445" s="7"/>
      <c r="CX445" s="7"/>
    </row>
    <row r="446" spans="1:102" ht="15.75" customHeight="1">
      <c r="A446" s="304">
        <v>2023</v>
      </c>
      <c r="B446" s="470" t="s">
        <v>454</v>
      </c>
      <c r="C446" s="282">
        <v>3347</v>
      </c>
      <c r="D446" s="306">
        <v>28</v>
      </c>
      <c r="E446" s="307">
        <v>84.7</v>
      </c>
      <c r="F446" s="306">
        <v>2</v>
      </c>
      <c r="G446" s="278"/>
      <c r="H446" s="278"/>
      <c r="I446" s="278"/>
      <c r="J446" s="278"/>
      <c r="K446" s="278"/>
      <c r="L446" s="278"/>
      <c r="M446" s="298"/>
      <c r="N446" s="298"/>
      <c r="O446" s="298"/>
      <c r="P446" s="298"/>
      <c r="Q446" s="298"/>
      <c r="R446" s="298"/>
      <c r="S446" s="298"/>
      <c r="T446" s="298"/>
      <c r="U446" s="298"/>
      <c r="V446" s="298"/>
      <c r="W446" s="298"/>
      <c r="X446" s="298"/>
      <c r="Y446" s="298"/>
      <c r="Z446" s="298"/>
      <c r="AA446" s="298"/>
      <c r="AB446" s="298"/>
      <c r="AC446" s="298"/>
      <c r="AD446" s="298"/>
      <c r="AE446" s="298"/>
      <c r="AF446" s="298"/>
      <c r="AG446" s="298"/>
      <c r="AH446" s="298"/>
      <c r="AI446" s="298"/>
      <c r="AJ446" s="298"/>
      <c r="AK446" s="298"/>
      <c r="AL446" s="298"/>
      <c r="AM446" s="298"/>
      <c r="AN446" s="298"/>
      <c r="AO446" s="298"/>
      <c r="AP446" s="298"/>
      <c r="AQ446" s="298"/>
      <c r="AR446" s="298"/>
      <c r="AS446" s="298"/>
      <c r="AT446" s="298"/>
      <c r="AU446" s="298"/>
      <c r="AV446" s="298"/>
      <c r="AW446" s="298"/>
      <c r="AX446" s="298"/>
      <c r="AY446" s="298"/>
      <c r="AZ446" s="298"/>
      <c r="BA446" s="298"/>
      <c r="BB446" s="298"/>
      <c r="BC446" s="298"/>
      <c r="BD446" s="284"/>
      <c r="BE446" s="284"/>
      <c r="BF446" s="277">
        <v>5.22</v>
      </c>
      <c r="BG446" s="277">
        <v>5.19</v>
      </c>
      <c r="BH446" s="277">
        <v>15</v>
      </c>
      <c r="BI446" s="277">
        <v>14.8</v>
      </c>
      <c r="BJ446" s="277">
        <v>44.7</v>
      </c>
      <c r="BK446" s="277">
        <v>43</v>
      </c>
      <c r="BL446" s="277">
        <v>85.6</v>
      </c>
      <c r="BM446" s="277">
        <v>82.9</v>
      </c>
      <c r="BN446" s="277">
        <v>28.7</v>
      </c>
      <c r="BO446" s="277">
        <v>28.5</v>
      </c>
      <c r="BP446" s="277">
        <v>33.6</v>
      </c>
      <c r="BQ446" s="277">
        <v>34.4</v>
      </c>
      <c r="BR446" s="277">
        <v>326</v>
      </c>
      <c r="BS446" s="277">
        <v>353</v>
      </c>
      <c r="BT446" s="277">
        <v>12.4</v>
      </c>
      <c r="BU446" s="277">
        <v>12.6</v>
      </c>
      <c r="BV446" s="298"/>
      <c r="BW446" s="298"/>
      <c r="BX446" s="277">
        <v>5.45</v>
      </c>
      <c r="BY446" s="277">
        <v>15.77</v>
      </c>
      <c r="BZ446" s="277">
        <v>44.6</v>
      </c>
      <c r="CA446" s="277">
        <v>52.3</v>
      </c>
      <c r="CB446" s="277">
        <v>41.8</v>
      </c>
      <c r="CC446" s="277">
        <v>36.299999999999997</v>
      </c>
      <c r="CD446" s="277">
        <v>9</v>
      </c>
      <c r="CE446" s="277">
        <v>10.4</v>
      </c>
      <c r="CF446" s="277">
        <v>3.9</v>
      </c>
      <c r="CG446" s="277">
        <v>0.6</v>
      </c>
      <c r="CH446" s="277">
        <v>0.7</v>
      </c>
      <c r="CI446" s="277">
        <v>0.4</v>
      </c>
      <c r="CJ446" s="2" t="b">
        <f t="shared" si="261"/>
        <v>0</v>
      </c>
      <c r="CK446" s="286" t="b">
        <f t="shared" si="382"/>
        <v>0</v>
      </c>
      <c r="CL446" s="287" t="s">
        <v>367</v>
      </c>
      <c r="CM446" s="303">
        <v>82.7</v>
      </c>
      <c r="CN446" s="303">
        <v>179.5</v>
      </c>
      <c r="CO446" s="287" t="s">
        <v>368</v>
      </c>
      <c r="CP446" s="303">
        <v>58</v>
      </c>
      <c r="CQ446" s="303">
        <v>52</v>
      </c>
      <c r="CR446" s="298" t="s">
        <v>369</v>
      </c>
      <c r="CS446" s="7"/>
      <c r="CT446" s="7"/>
      <c r="CU446" s="7"/>
      <c r="CV446" s="7"/>
      <c r="CW446" s="7"/>
      <c r="CX446" s="7"/>
    </row>
    <row r="447" spans="1:102" ht="15.75" customHeight="1">
      <c r="A447" s="304">
        <v>2023</v>
      </c>
      <c r="B447" s="470" t="s">
        <v>454</v>
      </c>
      <c r="C447" s="282">
        <v>3348</v>
      </c>
      <c r="D447" s="306">
        <v>29</v>
      </c>
      <c r="E447" s="307">
        <v>81.400000000000006</v>
      </c>
      <c r="F447" s="306">
        <v>2</v>
      </c>
      <c r="G447" s="278"/>
      <c r="H447" s="278"/>
      <c r="I447" s="278"/>
      <c r="J447" s="278"/>
      <c r="K447" s="278"/>
      <c r="L447" s="278"/>
      <c r="M447" s="298"/>
      <c r="N447" s="298"/>
      <c r="O447" s="298"/>
      <c r="P447" s="298"/>
      <c r="Q447" s="298"/>
      <c r="R447" s="298"/>
      <c r="S447" s="298"/>
      <c r="T447" s="298"/>
      <c r="U447" s="298"/>
      <c r="V447" s="298"/>
      <c r="W447" s="298"/>
      <c r="X447" s="298"/>
      <c r="Y447" s="298"/>
      <c r="Z447" s="298"/>
      <c r="AA447" s="298"/>
      <c r="AB447" s="298"/>
      <c r="AC447" s="298"/>
      <c r="AD447" s="298"/>
      <c r="AE447" s="298"/>
      <c r="AF447" s="298"/>
      <c r="AG447" s="298"/>
      <c r="AH447" s="298"/>
      <c r="AI447" s="298"/>
      <c r="AJ447" s="298"/>
      <c r="AK447" s="298"/>
      <c r="AL447" s="298"/>
      <c r="AM447" s="298"/>
      <c r="AN447" s="298"/>
      <c r="AO447" s="298"/>
      <c r="AP447" s="298"/>
      <c r="AQ447" s="298"/>
      <c r="AR447" s="298"/>
      <c r="AS447" s="298"/>
      <c r="AT447" s="298"/>
      <c r="AU447" s="298"/>
      <c r="AV447" s="298"/>
      <c r="AW447" s="298"/>
      <c r="AX447" s="298"/>
      <c r="AY447" s="298"/>
      <c r="AZ447" s="298"/>
      <c r="BA447" s="298"/>
      <c r="BB447" s="298"/>
      <c r="BC447" s="298"/>
      <c r="BD447" s="284"/>
      <c r="BE447" s="284"/>
      <c r="BF447" s="277">
        <v>4.51</v>
      </c>
      <c r="BG447" s="287">
        <v>5.7</v>
      </c>
      <c r="BH447" s="277">
        <v>13.1</v>
      </c>
      <c r="BI447" s="277">
        <v>16.600000000000001</v>
      </c>
      <c r="BJ447" s="277">
        <v>37.4</v>
      </c>
      <c r="BK447" s="277">
        <v>46.9</v>
      </c>
      <c r="BL447" s="277">
        <v>82.9</v>
      </c>
      <c r="BM447" s="277">
        <v>82.3</v>
      </c>
      <c r="BN447" s="277">
        <v>29</v>
      </c>
      <c r="BO447" s="277">
        <v>29.1</v>
      </c>
      <c r="BP447" s="277">
        <v>35</v>
      </c>
      <c r="BQ447" s="277">
        <v>35.4</v>
      </c>
      <c r="BR447" s="277">
        <v>130</v>
      </c>
      <c r="BS447" s="277">
        <v>261</v>
      </c>
      <c r="BT447" s="277">
        <v>11.9</v>
      </c>
      <c r="BU447" s="277">
        <v>12.6</v>
      </c>
      <c r="BV447" s="298"/>
      <c r="BW447" s="298"/>
      <c r="BX447" s="287">
        <v>4.9000000000000004</v>
      </c>
      <c r="BY447" s="277">
        <v>11.69</v>
      </c>
      <c r="BZ447" s="277">
        <v>57.4</v>
      </c>
      <c r="CA447" s="277">
        <v>57.5</v>
      </c>
      <c r="CB447" s="277">
        <v>31</v>
      </c>
      <c r="CC447" s="277">
        <v>31.4</v>
      </c>
      <c r="CD447" s="277">
        <v>8.8000000000000007</v>
      </c>
      <c r="CE447" s="277">
        <v>9.9</v>
      </c>
      <c r="CF447" s="277">
        <v>2</v>
      </c>
      <c r="CG447" s="277">
        <v>0.7</v>
      </c>
      <c r="CH447" s="277">
        <v>0.8</v>
      </c>
      <c r="CI447" s="277">
        <v>0.5</v>
      </c>
      <c r="CJ447" s="2" t="b">
        <f t="shared" si="261"/>
        <v>0</v>
      </c>
      <c r="CK447" s="286" t="b">
        <f t="shared" si="382"/>
        <v>0</v>
      </c>
      <c r="CL447" s="287" t="s">
        <v>370</v>
      </c>
      <c r="CM447" s="277">
        <v>80.5</v>
      </c>
      <c r="CN447" s="277">
        <v>181</v>
      </c>
      <c r="CO447" s="287" t="s">
        <v>371</v>
      </c>
      <c r="CP447" s="277">
        <v>60</v>
      </c>
      <c r="CQ447" s="277">
        <v>50</v>
      </c>
      <c r="CR447" s="298" t="s">
        <v>372</v>
      </c>
      <c r="CS447" s="7"/>
      <c r="CT447" s="7"/>
      <c r="CU447" s="7"/>
      <c r="CV447" s="7"/>
      <c r="CW447" s="7"/>
      <c r="CX447" s="7"/>
    </row>
    <row r="448" spans="1:102" ht="15.75" customHeight="1">
      <c r="A448" s="304">
        <v>2023</v>
      </c>
      <c r="B448" s="470" t="s">
        <v>454</v>
      </c>
      <c r="C448" s="282">
        <v>3350</v>
      </c>
      <c r="D448" s="306">
        <v>29</v>
      </c>
      <c r="E448" s="307">
        <v>82.7</v>
      </c>
      <c r="F448" s="306">
        <v>2</v>
      </c>
      <c r="G448" s="278"/>
      <c r="H448" s="278"/>
      <c r="I448" s="278"/>
      <c r="J448" s="278"/>
      <c r="K448" s="278"/>
      <c r="L448" s="278"/>
      <c r="M448" s="298"/>
      <c r="N448" s="298"/>
      <c r="O448" s="298"/>
      <c r="P448" s="298"/>
      <c r="Q448" s="298"/>
      <c r="R448" s="298"/>
      <c r="S448" s="298"/>
      <c r="T448" s="298"/>
      <c r="U448" s="298"/>
      <c r="V448" s="298"/>
      <c r="W448" s="298"/>
      <c r="X448" s="298"/>
      <c r="Y448" s="298"/>
      <c r="Z448" s="298"/>
      <c r="AA448" s="298"/>
      <c r="AB448" s="298"/>
      <c r="AC448" s="298"/>
      <c r="AD448" s="298"/>
      <c r="AE448" s="298"/>
      <c r="AF448" s="298"/>
      <c r="AG448" s="298"/>
      <c r="AH448" s="298"/>
      <c r="AI448" s="298"/>
      <c r="AJ448" s="298"/>
      <c r="AK448" s="298"/>
      <c r="AL448" s="298"/>
      <c r="AM448" s="298"/>
      <c r="AN448" s="298"/>
      <c r="AO448" s="298"/>
      <c r="AP448" s="298"/>
      <c r="AQ448" s="298"/>
      <c r="AR448" s="298"/>
      <c r="AS448" s="298"/>
      <c r="AT448" s="298"/>
      <c r="AU448" s="298"/>
      <c r="AV448" s="298"/>
      <c r="AW448" s="298"/>
      <c r="AX448" s="298"/>
      <c r="AY448" s="298"/>
      <c r="AZ448" s="298"/>
      <c r="BA448" s="298"/>
      <c r="BB448" s="298"/>
      <c r="BC448" s="298"/>
      <c r="BD448" s="284"/>
      <c r="BE448" s="284"/>
      <c r="BF448" s="277">
        <v>4.71</v>
      </c>
      <c r="BG448" s="277">
        <v>5.44</v>
      </c>
      <c r="BH448" s="277">
        <v>13.2</v>
      </c>
      <c r="BI448" s="277">
        <v>15.1</v>
      </c>
      <c r="BJ448" s="277">
        <v>39.299999999999997</v>
      </c>
      <c r="BK448" s="277">
        <v>44.8</v>
      </c>
      <c r="BL448" s="277">
        <v>83.4</v>
      </c>
      <c r="BM448" s="277">
        <v>82.4</v>
      </c>
      <c r="BN448" s="277">
        <v>28</v>
      </c>
      <c r="BO448" s="277">
        <v>27.8</v>
      </c>
      <c r="BP448" s="277">
        <v>33.6</v>
      </c>
      <c r="BQ448" s="277">
        <v>33.700000000000003</v>
      </c>
      <c r="BR448" s="277">
        <v>187</v>
      </c>
      <c r="BS448" s="277">
        <v>397</v>
      </c>
      <c r="BT448" s="277">
        <v>12.3</v>
      </c>
      <c r="BU448" s="277">
        <v>11.9</v>
      </c>
      <c r="BV448" s="298"/>
      <c r="BW448" s="298"/>
      <c r="BX448" s="277">
        <v>7.57</v>
      </c>
      <c r="BY448" s="277">
        <v>9.16</v>
      </c>
      <c r="BZ448" s="277">
        <v>19.100000000000001</v>
      </c>
      <c r="CA448" s="277">
        <v>42.4</v>
      </c>
      <c r="CB448" s="277">
        <v>69.599999999999994</v>
      </c>
      <c r="CC448" s="277">
        <v>48.8</v>
      </c>
      <c r="CD448" s="277">
        <v>8.6999999999999993</v>
      </c>
      <c r="CE448" s="277">
        <v>7.8</v>
      </c>
      <c r="CF448" s="277">
        <v>1.7</v>
      </c>
      <c r="CG448" s="277">
        <v>0.5</v>
      </c>
      <c r="CH448" s="277">
        <v>0.9</v>
      </c>
      <c r="CI448" s="277">
        <v>0.5</v>
      </c>
      <c r="CJ448" s="2" t="b">
        <f t="shared" si="261"/>
        <v>0</v>
      </c>
      <c r="CK448" s="286" t="b">
        <f t="shared" si="382"/>
        <v>0</v>
      </c>
      <c r="CL448" s="287" t="s">
        <v>373</v>
      </c>
      <c r="CM448" s="277">
        <v>85.8</v>
      </c>
      <c r="CN448" s="277">
        <v>178</v>
      </c>
      <c r="CO448" s="287" t="s">
        <v>374</v>
      </c>
      <c r="CP448" s="277">
        <v>55</v>
      </c>
      <c r="CQ448" s="277">
        <v>56</v>
      </c>
      <c r="CR448" s="298" t="s">
        <v>375</v>
      </c>
      <c r="CS448" s="7"/>
      <c r="CT448" s="7"/>
      <c r="CU448" s="7"/>
      <c r="CV448" s="7"/>
      <c r="CW448" s="7"/>
      <c r="CX448" s="7"/>
    </row>
    <row r="449" spans="1:102" ht="15.75" customHeight="1">
      <c r="A449" s="304">
        <v>2023</v>
      </c>
      <c r="B449" s="470" t="s">
        <v>453</v>
      </c>
      <c r="C449" s="282">
        <v>3262</v>
      </c>
      <c r="D449" s="306">
        <v>25</v>
      </c>
      <c r="E449" s="298" t="s">
        <v>376</v>
      </c>
      <c r="F449" s="306">
        <v>1</v>
      </c>
      <c r="G449" s="278"/>
      <c r="H449" s="278"/>
      <c r="I449" s="278"/>
      <c r="J449" s="278"/>
      <c r="K449" s="278"/>
      <c r="L449" s="278"/>
      <c r="M449" s="277">
        <v>290</v>
      </c>
      <c r="N449" s="298"/>
      <c r="O449" s="298" t="s">
        <v>376</v>
      </c>
      <c r="P449" s="298"/>
      <c r="Q449" s="298"/>
      <c r="R449" s="298"/>
      <c r="S449" s="277">
        <v>434</v>
      </c>
      <c r="T449" s="298"/>
      <c r="U449" s="277">
        <v>33</v>
      </c>
      <c r="V449" s="298"/>
      <c r="W449" s="298" t="s">
        <v>112</v>
      </c>
      <c r="X449" s="298"/>
      <c r="Y449" s="277">
        <v>29</v>
      </c>
      <c r="Z449" s="298"/>
      <c r="AA449" s="298" t="s">
        <v>112</v>
      </c>
      <c r="AB449" s="298"/>
      <c r="AC449" s="298" t="s">
        <v>112</v>
      </c>
      <c r="AD449" s="298"/>
      <c r="AE449" s="298"/>
      <c r="AF449" s="298"/>
      <c r="AG449" s="277">
        <v>43</v>
      </c>
      <c r="AH449" s="298"/>
      <c r="AI449" s="298" t="s">
        <v>112</v>
      </c>
      <c r="AJ449" s="298"/>
      <c r="AK449" s="298"/>
      <c r="AL449" s="277">
        <v>3.4</v>
      </c>
      <c r="AM449" s="298"/>
      <c r="AN449" s="298"/>
      <c r="AO449" s="298"/>
      <c r="AP449" s="298"/>
      <c r="AQ449" s="298"/>
      <c r="AR449" s="298"/>
      <c r="AS449" s="298"/>
      <c r="AT449" s="277">
        <v>5.0999999999999996</v>
      </c>
      <c r="AU449" s="298"/>
      <c r="AV449" s="277">
        <v>99</v>
      </c>
      <c r="AW449" s="298"/>
      <c r="AX449" s="277">
        <v>138</v>
      </c>
      <c r="AY449" s="298"/>
      <c r="AZ449" s="298"/>
      <c r="BA449" s="298"/>
      <c r="BB449" s="298"/>
      <c r="BC449" s="298"/>
      <c r="BD449" s="284"/>
      <c r="BE449" s="284"/>
      <c r="BF449" s="277">
        <v>4.9800000000000004</v>
      </c>
      <c r="BG449" s="277"/>
      <c r="BH449" s="277">
        <v>13.6</v>
      </c>
      <c r="BI449" s="277"/>
      <c r="BJ449" s="277">
        <v>44.8</v>
      </c>
      <c r="BK449" s="277"/>
      <c r="BL449" s="277">
        <v>90.1</v>
      </c>
      <c r="BM449" s="277"/>
      <c r="BN449" s="277">
        <v>27.3</v>
      </c>
      <c r="BO449" s="277"/>
      <c r="BP449" s="277">
        <v>30.3</v>
      </c>
      <c r="BQ449" s="277"/>
      <c r="BR449" s="277">
        <v>277</v>
      </c>
      <c r="BS449" s="277"/>
      <c r="BT449" s="277">
        <v>15</v>
      </c>
      <c r="BU449" s="277"/>
      <c r="BV449" s="298"/>
      <c r="BW449" s="298"/>
      <c r="BX449" s="277">
        <v>5.83</v>
      </c>
      <c r="BY449" s="277"/>
      <c r="BZ449" s="277">
        <v>55.3</v>
      </c>
      <c r="CA449" s="277"/>
      <c r="CB449" s="277">
        <v>34.5</v>
      </c>
      <c r="CC449" s="277"/>
      <c r="CD449" s="277">
        <v>6.8</v>
      </c>
      <c r="CE449" s="277"/>
      <c r="CF449" s="277">
        <v>3.1</v>
      </c>
      <c r="CG449" s="277"/>
      <c r="CH449" s="277">
        <v>0.3</v>
      </c>
      <c r="CI449" s="277"/>
      <c r="CJ449" s="2" t="e">
        <f t="shared" si="261"/>
        <v>#VALUE!</v>
      </c>
      <c r="CK449" s="286" t="b">
        <f t="shared" si="382"/>
        <v>0</v>
      </c>
      <c r="CL449" s="287" t="s">
        <v>207</v>
      </c>
      <c r="CM449" s="287">
        <v>75.900000000000006</v>
      </c>
      <c r="CN449" s="288">
        <v>179</v>
      </c>
      <c r="CO449" s="287" t="s">
        <v>208</v>
      </c>
      <c r="CP449" s="288">
        <v>52</v>
      </c>
      <c r="CQ449" s="288">
        <v>58</v>
      </c>
      <c r="CR449" s="298" t="s">
        <v>209</v>
      </c>
      <c r="CS449" s="7"/>
      <c r="CT449" s="7"/>
      <c r="CU449" s="7"/>
      <c r="CV449" s="7"/>
      <c r="CW449" s="7"/>
      <c r="CX449" s="7"/>
    </row>
    <row r="450" spans="1:102" ht="15.75" customHeight="1">
      <c r="A450" s="304">
        <v>2023</v>
      </c>
      <c r="B450" s="470" t="s">
        <v>453</v>
      </c>
      <c r="C450" s="282">
        <v>3264</v>
      </c>
      <c r="D450" s="306">
        <v>27</v>
      </c>
      <c r="E450" s="298"/>
      <c r="F450" s="306">
        <v>2</v>
      </c>
      <c r="G450" s="278"/>
      <c r="H450" s="278"/>
      <c r="I450" s="278"/>
      <c r="J450" s="278"/>
      <c r="K450" s="278"/>
      <c r="L450" s="278"/>
      <c r="M450" s="277" t="s">
        <v>377</v>
      </c>
      <c r="N450" s="298"/>
      <c r="O450" s="298"/>
      <c r="P450" s="298"/>
      <c r="Q450" s="298"/>
      <c r="R450" s="298"/>
      <c r="S450" s="277">
        <v>523</v>
      </c>
      <c r="T450" s="298"/>
      <c r="U450" s="277">
        <v>79</v>
      </c>
      <c r="V450" s="298"/>
      <c r="W450" s="298"/>
      <c r="X450" s="298"/>
      <c r="Y450" s="277">
        <v>70</v>
      </c>
      <c r="Z450" s="298"/>
      <c r="AA450" s="298"/>
      <c r="AB450" s="298"/>
      <c r="AC450" s="298"/>
      <c r="AD450" s="298"/>
      <c r="AE450" s="298"/>
      <c r="AF450" s="298"/>
      <c r="AG450" s="277">
        <v>41</v>
      </c>
      <c r="AH450" s="298"/>
      <c r="AI450" s="298"/>
      <c r="AJ450" s="298"/>
      <c r="AK450" s="298"/>
      <c r="AL450" s="277">
        <v>4</v>
      </c>
      <c r="AM450" s="298"/>
      <c r="AN450" s="298"/>
      <c r="AO450" s="298"/>
      <c r="AP450" s="298"/>
      <c r="AQ450" s="298"/>
      <c r="AR450" s="298"/>
      <c r="AS450" s="298"/>
      <c r="AT450" s="277">
        <v>5.3</v>
      </c>
      <c r="AU450" s="298"/>
      <c r="AV450" s="277">
        <v>107</v>
      </c>
      <c r="AW450" s="298"/>
      <c r="AX450" s="277">
        <v>141</v>
      </c>
      <c r="AY450" s="298"/>
      <c r="AZ450" s="298"/>
      <c r="BA450" s="298"/>
      <c r="BB450" s="298"/>
      <c r="BC450" s="298"/>
      <c r="BD450" s="284"/>
      <c r="BE450" s="284"/>
      <c r="BF450" s="277">
        <v>5.36</v>
      </c>
      <c r="BG450" s="277"/>
      <c r="BH450" s="277">
        <v>15.9</v>
      </c>
      <c r="BI450" s="277"/>
      <c r="BJ450" s="277">
        <v>45.4</v>
      </c>
      <c r="BK450" s="277"/>
      <c r="BL450" s="277">
        <v>84.8</v>
      </c>
      <c r="BM450" s="277"/>
      <c r="BN450" s="277">
        <v>29.8</v>
      </c>
      <c r="BO450" s="277"/>
      <c r="BP450" s="277">
        <v>35.1</v>
      </c>
      <c r="BQ450" s="277"/>
      <c r="BR450" s="277">
        <v>281</v>
      </c>
      <c r="BS450" s="277"/>
      <c r="BT450" s="277">
        <v>14.5</v>
      </c>
      <c r="BU450" s="277"/>
      <c r="BV450" s="298"/>
      <c r="BW450" s="298"/>
      <c r="BX450" s="277">
        <v>5.64</v>
      </c>
      <c r="BY450" s="277"/>
      <c r="BZ450" s="277">
        <v>51</v>
      </c>
      <c r="CA450" s="277"/>
      <c r="CB450" s="277">
        <v>35.700000000000003</v>
      </c>
      <c r="CC450" s="277"/>
      <c r="CD450" s="277">
        <v>6.9</v>
      </c>
      <c r="CE450" s="277"/>
      <c r="CF450" s="277">
        <v>5.7</v>
      </c>
      <c r="CG450" s="277"/>
      <c r="CH450" s="277">
        <v>0.7</v>
      </c>
      <c r="CI450" s="277"/>
      <c r="CJ450" s="2" t="b">
        <f t="shared" si="261"/>
        <v>0</v>
      </c>
      <c r="CK450" s="286" t="b">
        <f t="shared" si="382"/>
        <v>1</v>
      </c>
      <c r="CL450" s="287" t="s">
        <v>213</v>
      </c>
      <c r="CM450" s="287">
        <v>88.5</v>
      </c>
      <c r="CN450" s="288">
        <v>176</v>
      </c>
      <c r="CO450" s="287" t="s">
        <v>214</v>
      </c>
      <c r="CP450" s="288">
        <v>80</v>
      </c>
      <c r="CQ450" s="288">
        <v>88</v>
      </c>
      <c r="CR450" s="298" t="s">
        <v>215</v>
      </c>
      <c r="CS450" s="7"/>
      <c r="CT450" s="7"/>
      <c r="CU450" s="7"/>
      <c r="CV450" s="7"/>
      <c r="CW450" s="7"/>
      <c r="CX450" s="7"/>
    </row>
    <row r="451" spans="1:102" ht="15.75" customHeight="1">
      <c r="A451" s="304">
        <v>2023</v>
      </c>
      <c r="B451" s="470" t="s">
        <v>453</v>
      </c>
      <c r="C451" s="282">
        <v>3268</v>
      </c>
      <c r="D451" s="306">
        <v>24</v>
      </c>
      <c r="E451" s="298"/>
      <c r="F451" s="306">
        <v>2</v>
      </c>
      <c r="G451" s="278"/>
      <c r="H451" s="278"/>
      <c r="I451" s="278"/>
      <c r="J451" s="278"/>
      <c r="K451" s="278"/>
      <c r="L451" s="278"/>
      <c r="M451" s="277">
        <v>304</v>
      </c>
      <c r="N451" s="298"/>
      <c r="O451" s="298"/>
      <c r="P451" s="298"/>
      <c r="Q451" s="298"/>
      <c r="R451" s="298"/>
      <c r="S451" s="277">
        <v>112</v>
      </c>
      <c r="T451" s="298"/>
      <c r="U451" s="277">
        <v>28</v>
      </c>
      <c r="V451" s="298"/>
      <c r="W451" s="298"/>
      <c r="X451" s="298"/>
      <c r="Y451" s="277">
        <v>39</v>
      </c>
      <c r="Z451" s="298"/>
      <c r="AA451" s="298"/>
      <c r="AB451" s="298"/>
      <c r="AC451" s="298"/>
      <c r="AD451" s="298"/>
      <c r="AE451" s="298"/>
      <c r="AF451" s="298"/>
      <c r="AG451" s="277">
        <v>38</v>
      </c>
      <c r="AH451" s="298"/>
      <c r="AI451" s="298"/>
      <c r="AJ451" s="298"/>
      <c r="AK451" s="298"/>
      <c r="AL451" s="277">
        <v>3.6</v>
      </c>
      <c r="AM451" s="298"/>
      <c r="AN451" s="298"/>
      <c r="AO451" s="298"/>
      <c r="AP451" s="298"/>
      <c r="AQ451" s="298"/>
      <c r="AR451" s="298"/>
      <c r="AS451" s="298"/>
      <c r="AT451" s="277">
        <v>6</v>
      </c>
      <c r="AU451" s="298"/>
      <c r="AV451" s="277">
        <v>112</v>
      </c>
      <c r="AW451" s="298"/>
      <c r="AX451" s="277">
        <v>138</v>
      </c>
      <c r="AY451" s="298"/>
      <c r="AZ451" s="298"/>
      <c r="BA451" s="298"/>
      <c r="BB451" s="298"/>
      <c r="BC451" s="298"/>
      <c r="BD451" s="284"/>
      <c r="BE451" s="284"/>
      <c r="BF451" s="277">
        <v>5.23</v>
      </c>
      <c r="BG451" s="277"/>
      <c r="BH451" s="277">
        <v>15.3</v>
      </c>
      <c r="BI451" s="277"/>
      <c r="BJ451" s="277">
        <v>47.4</v>
      </c>
      <c r="BK451" s="277"/>
      <c r="BL451" s="277">
        <v>90.7</v>
      </c>
      <c r="BM451" s="277"/>
      <c r="BN451" s="277">
        <v>29.3</v>
      </c>
      <c r="BO451" s="277"/>
      <c r="BP451" s="277">
        <v>32.299999999999997</v>
      </c>
      <c r="BQ451" s="277"/>
      <c r="BR451" s="277">
        <v>245</v>
      </c>
      <c r="BS451" s="277"/>
      <c r="BT451" s="277">
        <v>15</v>
      </c>
      <c r="BU451" s="277"/>
      <c r="BV451" s="298"/>
      <c r="BW451" s="298"/>
      <c r="BX451" s="277">
        <v>5.87</v>
      </c>
      <c r="BY451" s="277"/>
      <c r="BZ451" s="277">
        <v>39.799999999999997</v>
      </c>
      <c r="CA451" s="277"/>
      <c r="CB451" s="277">
        <v>44.7</v>
      </c>
      <c r="CC451" s="277"/>
      <c r="CD451" s="277">
        <v>7.6</v>
      </c>
      <c r="CE451" s="277"/>
      <c r="CF451" s="277">
        <v>7.6</v>
      </c>
      <c r="CG451" s="277"/>
      <c r="CH451" s="277">
        <v>0.3</v>
      </c>
      <c r="CI451" s="277"/>
      <c r="CJ451" s="2" t="b">
        <f t="shared" si="261"/>
        <v>0</v>
      </c>
      <c r="CK451" s="286" t="b">
        <f t="shared" si="382"/>
        <v>0</v>
      </c>
      <c r="CL451" s="287" t="s">
        <v>224</v>
      </c>
      <c r="CM451" s="287">
        <v>78</v>
      </c>
      <c r="CN451" s="288">
        <v>178</v>
      </c>
      <c r="CO451" s="287" t="s">
        <v>225</v>
      </c>
      <c r="CP451" s="288">
        <v>56</v>
      </c>
      <c r="CQ451" s="288">
        <v>56</v>
      </c>
      <c r="CR451" s="298" t="s">
        <v>226</v>
      </c>
      <c r="CS451" s="7"/>
      <c r="CT451" s="7"/>
      <c r="CU451" s="7"/>
      <c r="CV451" s="7"/>
      <c r="CW451" s="7"/>
      <c r="CX451" s="7"/>
    </row>
    <row r="452" spans="1:102" ht="15.75" customHeight="1">
      <c r="A452" s="304">
        <v>2023</v>
      </c>
      <c r="B452" s="470" t="s">
        <v>453</v>
      </c>
      <c r="C452" s="282">
        <v>3274</v>
      </c>
      <c r="D452" s="306">
        <v>34</v>
      </c>
      <c r="E452" s="298"/>
      <c r="F452" s="306">
        <v>1</v>
      </c>
      <c r="G452" s="278"/>
      <c r="H452" s="278"/>
      <c r="I452" s="278"/>
      <c r="J452" s="278"/>
      <c r="K452" s="278"/>
      <c r="L452" s="278"/>
      <c r="M452" s="277">
        <v>159</v>
      </c>
      <c r="N452" s="298"/>
      <c r="O452" s="298"/>
      <c r="P452" s="298"/>
      <c r="Q452" s="298"/>
      <c r="R452" s="298"/>
      <c r="S452" s="277">
        <v>354</v>
      </c>
      <c r="T452" s="298"/>
      <c r="U452" s="277">
        <v>28</v>
      </c>
      <c r="V452" s="298"/>
      <c r="W452" s="298"/>
      <c r="X452" s="298"/>
      <c r="Y452" s="277">
        <v>24</v>
      </c>
      <c r="Z452" s="298"/>
      <c r="AA452" s="298"/>
      <c r="AB452" s="298"/>
      <c r="AC452" s="298"/>
      <c r="AD452" s="298"/>
      <c r="AE452" s="298"/>
      <c r="AF452" s="298"/>
      <c r="AG452" s="277">
        <v>39</v>
      </c>
      <c r="AH452" s="298"/>
      <c r="AI452" s="298"/>
      <c r="AJ452" s="298"/>
      <c r="AK452" s="298"/>
      <c r="AL452" s="277">
        <v>3.6</v>
      </c>
      <c r="AM452" s="298"/>
      <c r="AN452" s="298"/>
      <c r="AO452" s="298"/>
      <c r="AP452" s="298"/>
      <c r="AQ452" s="298"/>
      <c r="AR452" s="298"/>
      <c r="AS452" s="298"/>
      <c r="AT452" s="277">
        <v>4.5</v>
      </c>
      <c r="AU452" s="298"/>
      <c r="AV452" s="277">
        <v>100</v>
      </c>
      <c r="AW452" s="298"/>
      <c r="AX452" s="277">
        <v>139</v>
      </c>
      <c r="AY452" s="298"/>
      <c r="AZ452" s="298"/>
      <c r="BA452" s="298"/>
      <c r="BB452" s="298"/>
      <c r="BC452" s="298"/>
      <c r="BD452" s="284"/>
      <c r="BE452" s="284"/>
      <c r="BF452" s="277">
        <v>5.88</v>
      </c>
      <c r="BG452" s="277"/>
      <c r="BH452" s="277">
        <v>12</v>
      </c>
      <c r="BI452" s="277"/>
      <c r="BJ452" s="277">
        <v>43.2</v>
      </c>
      <c r="BK452" s="277"/>
      <c r="BL452" s="277">
        <v>73.400000000000006</v>
      </c>
      <c r="BM452" s="277"/>
      <c r="BN452" s="277">
        <v>20.399999999999999</v>
      </c>
      <c r="BO452" s="277"/>
      <c r="BP452" s="277">
        <v>27.7</v>
      </c>
      <c r="BQ452" s="277"/>
      <c r="BR452" s="277">
        <v>252</v>
      </c>
      <c r="BS452" s="277"/>
      <c r="BT452" s="277">
        <v>15.6</v>
      </c>
      <c r="BU452" s="277"/>
      <c r="BV452" s="298"/>
      <c r="BW452" s="298"/>
      <c r="BX452" s="277">
        <v>8.18</v>
      </c>
      <c r="BY452" s="277"/>
      <c r="BZ452" s="277">
        <v>51.9</v>
      </c>
      <c r="CA452" s="277"/>
      <c r="CB452" s="277">
        <v>34.799999999999997</v>
      </c>
      <c r="CC452" s="277"/>
      <c r="CD452" s="277">
        <v>6.9</v>
      </c>
      <c r="CE452" s="277"/>
      <c r="CF452" s="277">
        <v>6.1</v>
      </c>
      <c r="CG452" s="277"/>
      <c r="CH452" s="277">
        <v>0.3</v>
      </c>
      <c r="CI452" s="277"/>
      <c r="CJ452" s="2" t="b">
        <f t="shared" si="261"/>
        <v>0</v>
      </c>
      <c r="CK452" s="286" t="b">
        <f t="shared" si="382"/>
        <v>0</v>
      </c>
      <c r="CL452" s="287" t="s">
        <v>236</v>
      </c>
      <c r="CM452" s="287">
        <v>81.400000000000006</v>
      </c>
      <c r="CN452" s="288">
        <v>178.5</v>
      </c>
      <c r="CO452" s="287" t="s">
        <v>237</v>
      </c>
      <c r="CP452" s="288">
        <v>52</v>
      </c>
      <c r="CQ452" s="288">
        <v>52</v>
      </c>
      <c r="CR452" s="298" t="s">
        <v>238</v>
      </c>
      <c r="CS452" s="7"/>
      <c r="CT452" s="7"/>
      <c r="CU452" s="7"/>
      <c r="CV452" s="7"/>
      <c r="CW452" s="7"/>
      <c r="CX452" s="7"/>
    </row>
    <row r="453" spans="1:102" ht="15.75" customHeight="1">
      <c r="A453" s="304">
        <v>2023</v>
      </c>
      <c r="B453" s="470" t="s">
        <v>453</v>
      </c>
      <c r="C453" s="282">
        <v>3277</v>
      </c>
      <c r="D453" s="306">
        <v>32</v>
      </c>
      <c r="E453" s="298"/>
      <c r="F453" s="306">
        <v>2</v>
      </c>
      <c r="G453" s="278"/>
      <c r="H453" s="278"/>
      <c r="I453" s="278"/>
      <c r="J453" s="278"/>
      <c r="K453" s="278"/>
      <c r="L453" s="278"/>
      <c r="M453" s="277">
        <v>506</v>
      </c>
      <c r="N453" s="298"/>
      <c r="O453" s="298"/>
      <c r="P453" s="298"/>
      <c r="Q453" s="298"/>
      <c r="R453" s="298"/>
      <c r="S453" s="277">
        <v>335</v>
      </c>
      <c r="T453" s="298"/>
      <c r="U453" s="277">
        <v>32</v>
      </c>
      <c r="V453" s="298"/>
      <c r="W453" s="298"/>
      <c r="X453" s="298"/>
      <c r="Y453" s="277">
        <v>25</v>
      </c>
      <c r="Z453" s="298"/>
      <c r="AA453" s="298"/>
      <c r="AB453" s="298"/>
      <c r="AC453" s="298"/>
      <c r="AD453" s="298"/>
      <c r="AE453" s="298"/>
      <c r="AF453" s="298"/>
      <c r="AG453" s="277" t="s">
        <v>112</v>
      </c>
      <c r="AH453" s="298"/>
      <c r="AI453" s="298"/>
      <c r="AJ453" s="298"/>
      <c r="AK453" s="298"/>
      <c r="AL453" s="277">
        <v>4</v>
      </c>
      <c r="AM453" s="298"/>
      <c r="AN453" s="298"/>
      <c r="AO453" s="298"/>
      <c r="AP453" s="298"/>
      <c r="AQ453" s="298"/>
      <c r="AR453" s="298"/>
      <c r="AS453" s="298"/>
      <c r="AT453" s="277">
        <v>4.8</v>
      </c>
      <c r="AU453" s="298"/>
      <c r="AV453" s="277">
        <v>100</v>
      </c>
      <c r="AW453" s="298"/>
      <c r="AX453" s="277">
        <v>138</v>
      </c>
      <c r="AY453" s="298"/>
      <c r="AZ453" s="298"/>
      <c r="BA453" s="298"/>
      <c r="BB453" s="298"/>
      <c r="BC453" s="298"/>
      <c r="BD453" s="284"/>
      <c r="BE453" s="284"/>
      <c r="BF453" s="277">
        <v>5.26</v>
      </c>
      <c r="BG453" s="277"/>
      <c r="BH453" s="277">
        <v>13.8</v>
      </c>
      <c r="BI453" s="277"/>
      <c r="BJ453" s="277">
        <v>44.5</v>
      </c>
      <c r="BK453" s="277"/>
      <c r="BL453" s="277">
        <v>84.7</v>
      </c>
      <c r="BM453" s="277"/>
      <c r="BN453" s="277">
        <v>26.3</v>
      </c>
      <c r="BO453" s="277"/>
      <c r="BP453" s="277">
        <v>31.8</v>
      </c>
      <c r="BQ453" s="277"/>
      <c r="BR453" s="277">
        <v>269</v>
      </c>
      <c r="BS453" s="277"/>
      <c r="BT453" s="277">
        <v>16.5</v>
      </c>
      <c r="BU453" s="277"/>
      <c r="BV453" s="298"/>
      <c r="BW453" s="298"/>
      <c r="BX453" s="277">
        <v>8.42</v>
      </c>
      <c r="BY453" s="277"/>
      <c r="BZ453" s="277">
        <v>64.099999999999994</v>
      </c>
      <c r="CA453" s="277"/>
      <c r="CB453" s="277">
        <v>25.2</v>
      </c>
      <c r="CC453" s="277"/>
      <c r="CD453" s="277">
        <v>5.5</v>
      </c>
      <c r="CE453" s="277"/>
      <c r="CF453" s="277">
        <v>4.8</v>
      </c>
      <c r="CG453" s="277"/>
      <c r="CH453" s="277">
        <v>0.4</v>
      </c>
      <c r="CI453" s="277"/>
      <c r="CJ453" s="2" t="b">
        <f t="shared" si="261"/>
        <v>0</v>
      </c>
      <c r="CK453" s="286" t="b">
        <f t="shared" si="382"/>
        <v>0</v>
      </c>
      <c r="CL453" s="287" t="s">
        <v>239</v>
      </c>
      <c r="CM453" s="287">
        <v>77.400000000000006</v>
      </c>
      <c r="CN453" s="288">
        <v>172</v>
      </c>
      <c r="CO453" s="287" t="s">
        <v>240</v>
      </c>
      <c r="CP453" s="288">
        <v>52</v>
      </c>
      <c r="CQ453" s="288">
        <v>56</v>
      </c>
      <c r="CR453" s="298" t="s">
        <v>241</v>
      </c>
      <c r="CS453" s="7"/>
      <c r="CT453" s="7"/>
      <c r="CU453" s="7"/>
      <c r="CV453" s="7"/>
      <c r="CW453" s="7"/>
      <c r="CX453" s="7"/>
    </row>
    <row r="454" spans="1:102" ht="15.75" customHeight="1">
      <c r="A454" s="304">
        <v>2023</v>
      </c>
      <c r="B454" s="470" t="s">
        <v>453</v>
      </c>
      <c r="C454" s="282">
        <v>3282</v>
      </c>
      <c r="D454" s="308">
        <v>34</v>
      </c>
      <c r="E454" s="298"/>
      <c r="F454" s="308">
        <v>2</v>
      </c>
      <c r="G454" s="278"/>
      <c r="H454" s="278"/>
      <c r="I454" s="278"/>
      <c r="J454" s="278"/>
      <c r="K454" s="278"/>
      <c r="L454" s="278"/>
      <c r="M454" s="277">
        <v>223</v>
      </c>
      <c r="N454" s="298"/>
      <c r="O454" s="298"/>
      <c r="P454" s="298"/>
      <c r="Q454" s="298"/>
      <c r="R454" s="298"/>
      <c r="S454" s="277">
        <v>459</v>
      </c>
      <c r="T454" s="298"/>
      <c r="U454" s="277">
        <v>25</v>
      </c>
      <c r="V454" s="298"/>
      <c r="W454" s="298"/>
      <c r="X454" s="298"/>
      <c r="Y454" s="277">
        <v>33</v>
      </c>
      <c r="Z454" s="298"/>
      <c r="AA454" s="298"/>
      <c r="AB454" s="298"/>
      <c r="AC454" s="298"/>
      <c r="AD454" s="298"/>
      <c r="AE454" s="298"/>
      <c r="AF454" s="298"/>
      <c r="AG454" s="277" t="s">
        <v>112</v>
      </c>
      <c r="AH454" s="298"/>
      <c r="AI454" s="298"/>
      <c r="AJ454" s="298"/>
      <c r="AK454" s="298"/>
      <c r="AL454" s="277">
        <v>2.8</v>
      </c>
      <c r="AM454" s="298"/>
      <c r="AN454" s="298"/>
      <c r="AO454" s="298"/>
      <c r="AP454" s="298"/>
      <c r="AQ454" s="298"/>
      <c r="AR454" s="298"/>
      <c r="AS454" s="298"/>
      <c r="AT454" s="277">
        <v>4.5999999999999996</v>
      </c>
      <c r="AU454" s="298"/>
      <c r="AV454" s="277">
        <v>102</v>
      </c>
      <c r="AW454" s="298"/>
      <c r="AX454" s="277">
        <v>141</v>
      </c>
      <c r="AY454" s="298"/>
      <c r="AZ454" s="298"/>
      <c r="BA454" s="298"/>
      <c r="BB454" s="298"/>
      <c r="BC454" s="298"/>
      <c r="BD454" s="284"/>
      <c r="BE454" s="284"/>
      <c r="BF454" s="277">
        <v>5.51</v>
      </c>
      <c r="BG454" s="277"/>
      <c r="BH454" s="277">
        <v>14.2</v>
      </c>
      <c r="BI454" s="277"/>
      <c r="BJ454" s="277">
        <v>46.2</v>
      </c>
      <c r="BK454" s="277"/>
      <c r="BL454" s="277">
        <v>83.9</v>
      </c>
      <c r="BM454" s="277"/>
      <c r="BN454" s="277">
        <v>25.8</v>
      </c>
      <c r="BO454" s="277"/>
      <c r="BP454" s="277">
        <v>30.8</v>
      </c>
      <c r="BQ454" s="277"/>
      <c r="BR454" s="277">
        <v>229</v>
      </c>
      <c r="BS454" s="277"/>
      <c r="BT454" s="277">
        <v>16.399999999999999</v>
      </c>
      <c r="BU454" s="277"/>
      <c r="BV454" s="298"/>
      <c r="BW454" s="298"/>
      <c r="BX454" s="277">
        <v>6.33</v>
      </c>
      <c r="BY454" s="277"/>
      <c r="BZ454" s="277">
        <v>58.6</v>
      </c>
      <c r="CA454" s="277"/>
      <c r="CB454" s="277">
        <v>31.3</v>
      </c>
      <c r="CC454" s="277"/>
      <c r="CD454" s="277">
        <v>6.7</v>
      </c>
      <c r="CE454" s="277"/>
      <c r="CF454" s="277">
        <v>3.1</v>
      </c>
      <c r="CG454" s="277"/>
      <c r="CH454" s="277">
        <v>0.3</v>
      </c>
      <c r="CI454" s="277"/>
      <c r="CJ454" s="2" t="b">
        <f t="shared" si="261"/>
        <v>0</v>
      </c>
      <c r="CK454" s="286" t="b">
        <f t="shared" si="382"/>
        <v>0</v>
      </c>
      <c r="CL454" s="287" t="s">
        <v>254</v>
      </c>
      <c r="CM454" s="287">
        <v>84.25</v>
      </c>
      <c r="CN454" s="288">
        <v>177</v>
      </c>
      <c r="CO454" s="287" t="s">
        <v>255</v>
      </c>
      <c r="CP454" s="288"/>
      <c r="CQ454" s="288"/>
      <c r="CR454" s="298" t="s">
        <v>256</v>
      </c>
      <c r="CS454" s="7"/>
      <c r="CT454" s="7"/>
      <c r="CU454" s="7"/>
      <c r="CV454" s="7"/>
      <c r="CW454" s="7"/>
      <c r="CX454" s="7"/>
    </row>
    <row r="455" spans="1:102" ht="15.75" customHeight="1">
      <c r="A455" s="304">
        <v>2023</v>
      </c>
      <c r="B455" s="470" t="s">
        <v>453</v>
      </c>
      <c r="C455" s="282">
        <v>3283</v>
      </c>
      <c r="D455" s="308">
        <v>33</v>
      </c>
      <c r="E455" s="298"/>
      <c r="F455" s="308">
        <v>2</v>
      </c>
      <c r="G455" s="278"/>
      <c r="H455" s="278"/>
      <c r="I455" s="278"/>
      <c r="J455" s="278"/>
      <c r="K455" s="278"/>
      <c r="L455" s="278"/>
      <c r="M455" s="277">
        <v>434</v>
      </c>
      <c r="N455" s="298"/>
      <c r="O455" s="298"/>
      <c r="P455" s="298"/>
      <c r="Q455" s="298"/>
      <c r="R455" s="298"/>
      <c r="S455" s="277">
        <v>379</v>
      </c>
      <c r="T455" s="298"/>
      <c r="U455" s="277">
        <v>34</v>
      </c>
      <c r="V455" s="298"/>
      <c r="W455" s="298"/>
      <c r="X455" s="298"/>
      <c r="Y455" s="277">
        <v>33</v>
      </c>
      <c r="Z455" s="298"/>
      <c r="AA455" s="298"/>
      <c r="AB455" s="298"/>
      <c r="AC455" s="298"/>
      <c r="AD455" s="298"/>
      <c r="AE455" s="298"/>
      <c r="AF455" s="298"/>
      <c r="AG455" s="277" t="s">
        <v>112</v>
      </c>
      <c r="AH455" s="298"/>
      <c r="AI455" s="298"/>
      <c r="AJ455" s="298"/>
      <c r="AK455" s="298"/>
      <c r="AL455" s="277">
        <v>3.2</v>
      </c>
      <c r="AM455" s="298"/>
      <c r="AN455" s="298"/>
      <c r="AO455" s="298"/>
      <c r="AP455" s="298"/>
      <c r="AQ455" s="298"/>
      <c r="AR455" s="298"/>
      <c r="AS455" s="298"/>
      <c r="AT455" s="277">
        <v>4.5999999999999996</v>
      </c>
      <c r="AU455" s="298"/>
      <c r="AV455" s="277">
        <v>115</v>
      </c>
      <c r="AW455" s="298"/>
      <c r="AX455" s="277">
        <v>138</v>
      </c>
      <c r="AY455" s="298"/>
      <c r="AZ455" s="298"/>
      <c r="BA455" s="298"/>
      <c r="BB455" s="298"/>
      <c r="BC455" s="298"/>
      <c r="BD455" s="284"/>
      <c r="BE455" s="284"/>
      <c r="BF455" s="277">
        <v>4.51</v>
      </c>
      <c r="BG455" s="277"/>
      <c r="BH455" s="277">
        <v>13.4</v>
      </c>
      <c r="BI455" s="277"/>
      <c r="BJ455" s="277">
        <v>42.5</v>
      </c>
      <c r="BK455" s="277"/>
      <c r="BL455" s="277">
        <v>94.3</v>
      </c>
      <c r="BM455" s="277"/>
      <c r="BN455" s="277">
        <v>29.7</v>
      </c>
      <c r="BO455" s="277"/>
      <c r="BP455" s="277">
        <v>31.5</v>
      </c>
      <c r="BQ455" s="277"/>
      <c r="BR455" s="277">
        <v>144</v>
      </c>
      <c r="BS455" s="277"/>
      <c r="BT455" s="277">
        <v>14.9</v>
      </c>
      <c r="BU455" s="277"/>
      <c r="BV455" s="298"/>
      <c r="BW455" s="298"/>
      <c r="BX455" s="277">
        <v>3.66</v>
      </c>
      <c r="BY455" s="277"/>
      <c r="BZ455" s="277">
        <v>33.4</v>
      </c>
      <c r="CA455" s="277"/>
      <c r="CB455" s="277">
        <v>52.6</v>
      </c>
      <c r="CC455" s="277"/>
      <c r="CD455" s="277">
        <v>7.7</v>
      </c>
      <c r="CE455" s="277"/>
      <c r="CF455" s="277">
        <v>5.5</v>
      </c>
      <c r="CG455" s="277"/>
      <c r="CH455" s="277">
        <v>0.8</v>
      </c>
      <c r="CI455" s="277"/>
      <c r="CJ455" s="2" t="b">
        <f t="shared" si="261"/>
        <v>0</v>
      </c>
      <c r="CK455" s="286" t="b">
        <f t="shared" si="382"/>
        <v>0</v>
      </c>
      <c r="CL455" s="287" t="s">
        <v>257</v>
      </c>
      <c r="CM455" s="287">
        <v>69.8</v>
      </c>
      <c r="CN455" s="288">
        <v>175</v>
      </c>
      <c r="CO455" s="287" t="s">
        <v>258</v>
      </c>
      <c r="CP455" s="288">
        <v>70</v>
      </c>
      <c r="CQ455" s="288">
        <v>61</v>
      </c>
      <c r="CR455" s="298" t="s">
        <v>259</v>
      </c>
      <c r="CS455" s="7"/>
      <c r="CT455" s="7"/>
      <c r="CU455" s="7"/>
      <c r="CV455" s="7"/>
      <c r="CW455" s="7"/>
      <c r="CX455" s="7"/>
    </row>
    <row r="456" spans="1:102" ht="15.75" customHeight="1">
      <c r="A456" s="304">
        <v>2023</v>
      </c>
      <c r="B456" s="470" t="s">
        <v>453</v>
      </c>
      <c r="C456" s="282">
        <v>3289</v>
      </c>
      <c r="D456" s="306">
        <v>34</v>
      </c>
      <c r="E456" s="298"/>
      <c r="F456" s="306">
        <v>2</v>
      </c>
      <c r="G456" s="278"/>
      <c r="H456" s="278"/>
      <c r="I456" s="278"/>
      <c r="J456" s="278"/>
      <c r="K456" s="278"/>
      <c r="L456" s="278"/>
      <c r="M456" s="277">
        <v>211</v>
      </c>
      <c r="N456" s="298"/>
      <c r="O456" s="298"/>
      <c r="P456" s="298"/>
      <c r="Q456" s="298"/>
      <c r="R456" s="298"/>
      <c r="S456" s="277">
        <v>99</v>
      </c>
      <c r="T456" s="298"/>
      <c r="U456" s="277">
        <v>21</v>
      </c>
      <c r="V456" s="298"/>
      <c r="W456" s="298"/>
      <c r="X456" s="298"/>
      <c r="Y456" s="277">
        <v>23</v>
      </c>
      <c r="Z456" s="298"/>
      <c r="AA456" s="298"/>
      <c r="AB456" s="298"/>
      <c r="AC456" s="298"/>
      <c r="AD456" s="298"/>
      <c r="AE456" s="298"/>
      <c r="AF456" s="298"/>
      <c r="AG456" s="277">
        <v>40</v>
      </c>
      <c r="AH456" s="298"/>
      <c r="AI456" s="298"/>
      <c r="AJ456" s="298"/>
      <c r="AK456" s="298"/>
      <c r="AL456" s="277">
        <v>3.8</v>
      </c>
      <c r="AM456" s="298"/>
      <c r="AN456" s="298"/>
      <c r="AO456" s="298"/>
      <c r="AP456" s="298"/>
      <c r="AQ456" s="298"/>
      <c r="AR456" s="298"/>
      <c r="AS456" s="298"/>
      <c r="AT456" s="277">
        <v>4.3</v>
      </c>
      <c r="AU456" s="298"/>
      <c r="AV456" s="277">
        <v>99</v>
      </c>
      <c r="AW456" s="298"/>
      <c r="AX456" s="277">
        <v>140</v>
      </c>
      <c r="AY456" s="298"/>
      <c r="AZ456" s="298"/>
      <c r="BA456" s="298"/>
      <c r="BB456" s="298"/>
      <c r="BC456" s="298"/>
      <c r="BD456" s="284"/>
      <c r="BE456" s="284"/>
      <c r="BF456" s="277">
        <v>5.28</v>
      </c>
      <c r="BG456" s="277"/>
      <c r="BH456" s="277">
        <v>13.3</v>
      </c>
      <c r="BI456" s="277"/>
      <c r="BJ456" s="277">
        <v>50.2</v>
      </c>
      <c r="BK456" s="277"/>
      <c r="BL456" s="277">
        <v>95</v>
      </c>
      <c r="BM456" s="277"/>
      <c r="BN456" s="277">
        <v>25.1</v>
      </c>
      <c r="BO456" s="277"/>
      <c r="BP456" s="277">
        <v>26.4</v>
      </c>
      <c r="BQ456" s="277"/>
      <c r="BR456" s="277">
        <v>202</v>
      </c>
      <c r="BS456" s="277"/>
      <c r="BT456" s="277">
        <v>16.2</v>
      </c>
      <c r="BU456" s="277"/>
      <c r="BV456" s="298"/>
      <c r="BW456" s="298"/>
      <c r="BX456" s="277">
        <v>4.55</v>
      </c>
      <c r="BY456" s="277"/>
      <c r="BZ456" s="277">
        <v>36.4</v>
      </c>
      <c r="CA456" s="277"/>
      <c r="CB456" s="277">
        <v>52.8</v>
      </c>
      <c r="CC456" s="277"/>
      <c r="CD456" s="277">
        <v>6.6</v>
      </c>
      <c r="CE456" s="277"/>
      <c r="CF456" s="277">
        <v>3.4</v>
      </c>
      <c r="CG456" s="277"/>
      <c r="CH456" s="277">
        <v>0.8</v>
      </c>
      <c r="CI456" s="277"/>
      <c r="CJ456" s="2" t="b">
        <f t="shared" si="261"/>
        <v>0</v>
      </c>
      <c r="CK456" s="286" t="b">
        <f t="shared" si="382"/>
        <v>0</v>
      </c>
      <c r="CL456" s="287" t="s">
        <v>266</v>
      </c>
      <c r="CM456" s="287">
        <v>75.599999999999994</v>
      </c>
      <c r="CN456" s="288">
        <v>177</v>
      </c>
      <c r="CO456" s="287" t="s">
        <v>267</v>
      </c>
      <c r="CP456" s="288">
        <v>60</v>
      </c>
      <c r="CQ456" s="288">
        <v>59</v>
      </c>
      <c r="CR456" s="298" t="s">
        <v>268</v>
      </c>
      <c r="CS456" s="7"/>
      <c r="CT456" s="7"/>
      <c r="CU456" s="7"/>
      <c r="CV456" s="7"/>
      <c r="CW456" s="7"/>
      <c r="CX456" s="7"/>
    </row>
    <row r="457" spans="1:102" ht="15.75" customHeight="1">
      <c r="A457" s="304">
        <v>2023</v>
      </c>
      <c r="B457" s="470" t="s">
        <v>453</v>
      </c>
      <c r="C457" s="282">
        <v>3291</v>
      </c>
      <c r="D457" s="308">
        <v>32</v>
      </c>
      <c r="E457" s="298"/>
      <c r="F457" s="308">
        <v>2</v>
      </c>
      <c r="G457" s="278"/>
      <c r="H457" s="278"/>
      <c r="I457" s="278"/>
      <c r="J457" s="278"/>
      <c r="K457" s="278"/>
      <c r="L457" s="278"/>
      <c r="M457" s="277">
        <v>233</v>
      </c>
      <c r="N457" s="298"/>
      <c r="O457" s="298"/>
      <c r="P457" s="298"/>
      <c r="Q457" s="298"/>
      <c r="R457" s="298"/>
      <c r="S457" s="277">
        <v>393</v>
      </c>
      <c r="T457" s="298"/>
      <c r="U457" s="277">
        <v>32</v>
      </c>
      <c r="V457" s="298"/>
      <c r="W457" s="298"/>
      <c r="X457" s="298"/>
      <c r="Y457" s="277">
        <v>29</v>
      </c>
      <c r="Z457" s="298"/>
      <c r="AA457" s="298"/>
      <c r="AB457" s="298"/>
      <c r="AC457" s="298"/>
      <c r="AD457" s="298"/>
      <c r="AE457" s="298"/>
      <c r="AF457" s="298"/>
      <c r="AG457" s="277" t="s">
        <v>112</v>
      </c>
      <c r="AH457" s="298"/>
      <c r="AI457" s="298"/>
      <c r="AJ457" s="298"/>
      <c r="AK457" s="298"/>
      <c r="AL457" s="277">
        <v>3.2</v>
      </c>
      <c r="AM457" s="298"/>
      <c r="AN457" s="298"/>
      <c r="AO457" s="298"/>
      <c r="AP457" s="298"/>
      <c r="AQ457" s="298"/>
      <c r="AR457" s="298"/>
      <c r="AS457" s="298"/>
      <c r="AT457" s="277">
        <v>5.0999999999999996</v>
      </c>
      <c r="AU457" s="298"/>
      <c r="AV457" s="277">
        <v>101</v>
      </c>
      <c r="AW457" s="298"/>
      <c r="AX457" s="277">
        <v>138</v>
      </c>
      <c r="AY457" s="298"/>
      <c r="AZ457" s="298"/>
      <c r="BA457" s="298"/>
      <c r="BB457" s="298"/>
      <c r="BC457" s="298"/>
      <c r="BD457" s="284"/>
      <c r="BE457" s="284"/>
      <c r="BF457" s="277">
        <v>6.82</v>
      </c>
      <c r="BG457" s="277"/>
      <c r="BH457" s="277">
        <v>12.8</v>
      </c>
      <c r="BI457" s="277"/>
      <c r="BJ457" s="277">
        <v>48.6</v>
      </c>
      <c r="BK457" s="277"/>
      <c r="BL457" s="277">
        <v>71.3</v>
      </c>
      <c r="BM457" s="277"/>
      <c r="BN457" s="277">
        <v>18.8</v>
      </c>
      <c r="BO457" s="277"/>
      <c r="BP457" s="277">
        <v>26.4</v>
      </c>
      <c r="BQ457" s="277"/>
      <c r="BR457" s="277">
        <v>260</v>
      </c>
      <c r="BS457" s="277"/>
      <c r="BT457" s="277">
        <v>16.5</v>
      </c>
      <c r="BU457" s="277"/>
      <c r="BV457" s="298"/>
      <c r="BW457" s="298"/>
      <c r="BX457" s="277">
        <v>6.59</v>
      </c>
      <c r="BY457" s="277"/>
      <c r="BZ457" s="277">
        <v>39.6</v>
      </c>
      <c r="CA457" s="277"/>
      <c r="CB457" s="277">
        <v>48.1</v>
      </c>
      <c r="CC457" s="277"/>
      <c r="CD457" s="277">
        <v>8.5</v>
      </c>
      <c r="CE457" s="277"/>
      <c r="CF457" s="277">
        <v>3.5</v>
      </c>
      <c r="CG457" s="277"/>
      <c r="CH457" s="277">
        <v>0.3</v>
      </c>
      <c r="CI457" s="277"/>
      <c r="CJ457" s="2" t="b">
        <f t="shared" si="261"/>
        <v>0</v>
      </c>
      <c r="CK457" s="286" t="b">
        <f t="shared" si="382"/>
        <v>0</v>
      </c>
      <c r="CL457" s="287" t="s">
        <v>269</v>
      </c>
      <c r="CM457" s="287">
        <v>79.849999999999994</v>
      </c>
      <c r="CN457" s="288">
        <v>178.5</v>
      </c>
      <c r="CO457" s="287" t="s">
        <v>270</v>
      </c>
      <c r="CP457" s="288">
        <v>50</v>
      </c>
      <c r="CQ457" s="288">
        <v>56</v>
      </c>
      <c r="CR457" s="298" t="s">
        <v>271</v>
      </c>
      <c r="CS457" s="7"/>
      <c r="CT457" s="7"/>
      <c r="CU457" s="7"/>
      <c r="CV457" s="7"/>
      <c r="CW457" s="7"/>
      <c r="CX457" s="7"/>
    </row>
    <row r="458" spans="1:102" ht="15.75" customHeight="1">
      <c r="A458" s="304">
        <v>2023</v>
      </c>
      <c r="B458" s="470" t="s">
        <v>453</v>
      </c>
      <c r="C458" s="282">
        <v>3305</v>
      </c>
      <c r="D458" s="308">
        <v>33</v>
      </c>
      <c r="E458" s="298"/>
      <c r="F458" s="308">
        <v>2</v>
      </c>
      <c r="G458" s="278"/>
      <c r="H458" s="278"/>
      <c r="I458" s="278"/>
      <c r="J458" s="278"/>
      <c r="K458" s="278"/>
      <c r="L458" s="278"/>
      <c r="M458" s="277">
        <v>140</v>
      </c>
      <c r="N458" s="298"/>
      <c r="O458" s="298"/>
      <c r="P458" s="298"/>
      <c r="Q458" s="298"/>
      <c r="R458" s="298"/>
      <c r="S458" s="277">
        <v>342</v>
      </c>
      <c r="T458" s="298"/>
      <c r="U458" s="277">
        <v>25</v>
      </c>
      <c r="V458" s="298"/>
      <c r="W458" s="298"/>
      <c r="X458" s="298"/>
      <c r="Y458" s="277">
        <v>25</v>
      </c>
      <c r="Z458" s="298"/>
      <c r="AA458" s="298"/>
      <c r="AB458" s="298"/>
      <c r="AC458" s="298"/>
      <c r="AD458" s="298"/>
      <c r="AE458" s="298"/>
      <c r="AF458" s="298"/>
      <c r="AG458" s="277">
        <v>41</v>
      </c>
      <c r="AH458" s="298"/>
      <c r="AI458" s="298"/>
      <c r="AJ458" s="298"/>
      <c r="AK458" s="298"/>
      <c r="AL458" s="277">
        <v>3.3</v>
      </c>
      <c r="AM458" s="298"/>
      <c r="AN458" s="298"/>
      <c r="AO458" s="298"/>
      <c r="AP458" s="298"/>
      <c r="AQ458" s="298"/>
      <c r="AR458" s="298"/>
      <c r="AS458" s="298"/>
      <c r="AT458" s="277">
        <v>4.4000000000000004</v>
      </c>
      <c r="AU458" s="298"/>
      <c r="AV458" s="277">
        <v>94</v>
      </c>
      <c r="AW458" s="298"/>
      <c r="AX458" s="277">
        <v>139</v>
      </c>
      <c r="AY458" s="298"/>
      <c r="AZ458" s="298"/>
      <c r="BA458" s="298"/>
      <c r="BB458" s="298"/>
      <c r="BC458" s="298"/>
      <c r="BD458" s="284"/>
      <c r="BE458" s="284"/>
      <c r="BF458" s="277" t="s">
        <v>112</v>
      </c>
      <c r="BG458" s="277"/>
      <c r="BH458" s="277" t="s">
        <v>112</v>
      </c>
      <c r="BI458" s="277"/>
      <c r="BJ458" s="277" t="s">
        <v>112</v>
      </c>
      <c r="BK458" s="277"/>
      <c r="BL458" s="277" t="s">
        <v>112</v>
      </c>
      <c r="BM458" s="277"/>
      <c r="BN458" s="277" t="s">
        <v>112</v>
      </c>
      <c r="BO458" s="277"/>
      <c r="BP458" s="277" t="s">
        <v>112</v>
      </c>
      <c r="BQ458" s="277"/>
      <c r="BR458" s="277" t="s">
        <v>112</v>
      </c>
      <c r="BS458" s="277"/>
      <c r="BT458" s="277" t="s">
        <v>112</v>
      </c>
      <c r="BU458" s="277"/>
      <c r="BV458" s="298"/>
      <c r="BW458" s="298"/>
      <c r="BX458" s="277" t="s">
        <v>112</v>
      </c>
      <c r="BY458" s="277"/>
      <c r="BZ458" s="277" t="s">
        <v>112</v>
      </c>
      <c r="CA458" s="277"/>
      <c r="CB458" s="277" t="s">
        <v>112</v>
      </c>
      <c r="CC458" s="277"/>
      <c r="CD458" s="277" t="s">
        <v>112</v>
      </c>
      <c r="CE458" s="277"/>
      <c r="CF458" s="277" t="s">
        <v>112</v>
      </c>
      <c r="CG458" s="277"/>
      <c r="CH458" s="277" t="s">
        <v>112</v>
      </c>
      <c r="CI458" s="277"/>
      <c r="CJ458" s="2" t="b">
        <f t="shared" si="261"/>
        <v>0</v>
      </c>
      <c r="CK458" s="286" t="b">
        <f t="shared" si="382"/>
        <v>0</v>
      </c>
      <c r="CL458" s="287" t="s">
        <v>295</v>
      </c>
      <c r="CM458" s="287">
        <v>89.45</v>
      </c>
      <c r="CN458" s="288">
        <v>179</v>
      </c>
      <c r="CO458" s="287" t="s">
        <v>296</v>
      </c>
      <c r="CP458" s="288">
        <v>56</v>
      </c>
      <c r="CQ458" s="288">
        <v>54</v>
      </c>
      <c r="CR458" s="298" t="s">
        <v>297</v>
      </c>
      <c r="CS458" s="7"/>
      <c r="CT458" s="7"/>
      <c r="CU458" s="7"/>
      <c r="CV458" s="7"/>
      <c r="CW458" s="7"/>
      <c r="CX458" s="7"/>
    </row>
    <row r="459" spans="1:102" ht="15.75" customHeight="1">
      <c r="A459" s="304">
        <v>2023</v>
      </c>
      <c r="B459" s="470" t="s">
        <v>453</v>
      </c>
      <c r="C459" s="282">
        <v>3306</v>
      </c>
      <c r="D459" s="308">
        <v>33</v>
      </c>
      <c r="E459" s="298"/>
      <c r="F459" s="308">
        <v>1</v>
      </c>
      <c r="G459" s="278"/>
      <c r="H459" s="278"/>
      <c r="I459" s="278"/>
      <c r="J459" s="278"/>
      <c r="K459" s="278"/>
      <c r="L459" s="278"/>
      <c r="M459" s="277">
        <v>156</v>
      </c>
      <c r="N459" s="298"/>
      <c r="O459" s="298"/>
      <c r="P459" s="298"/>
      <c r="Q459" s="298"/>
      <c r="R459" s="298"/>
      <c r="S459" s="277">
        <v>328</v>
      </c>
      <c r="T459" s="298"/>
      <c r="U459" s="277">
        <v>28</v>
      </c>
      <c r="V459" s="298"/>
      <c r="W459" s="298"/>
      <c r="X459" s="298"/>
      <c r="Y459" s="277">
        <v>27</v>
      </c>
      <c r="Z459" s="298"/>
      <c r="AA459" s="298"/>
      <c r="AB459" s="298"/>
      <c r="AC459" s="298"/>
      <c r="AD459" s="298"/>
      <c r="AE459" s="298"/>
      <c r="AF459" s="298"/>
      <c r="AG459" s="277" t="s">
        <v>112</v>
      </c>
      <c r="AH459" s="298"/>
      <c r="AI459" s="298"/>
      <c r="AJ459" s="298"/>
      <c r="AK459" s="298"/>
      <c r="AL459" s="277">
        <v>3.8</v>
      </c>
      <c r="AM459" s="298"/>
      <c r="AN459" s="298"/>
      <c r="AO459" s="298"/>
      <c r="AP459" s="298"/>
      <c r="AQ459" s="298"/>
      <c r="AR459" s="298"/>
      <c r="AS459" s="298"/>
      <c r="AT459" s="277">
        <v>5</v>
      </c>
      <c r="AU459" s="298"/>
      <c r="AV459" s="277">
        <v>101</v>
      </c>
      <c r="AW459" s="298"/>
      <c r="AX459" s="277">
        <v>137</v>
      </c>
      <c r="AY459" s="298"/>
      <c r="AZ459" s="298"/>
      <c r="BA459" s="298"/>
      <c r="BB459" s="298"/>
      <c r="BC459" s="298"/>
      <c r="BD459" s="284"/>
      <c r="BE459" s="284"/>
      <c r="BF459" s="277">
        <v>5.43</v>
      </c>
      <c r="BG459" s="277"/>
      <c r="BH459" s="277">
        <v>12.8</v>
      </c>
      <c r="BI459" s="277"/>
      <c r="BJ459" s="277">
        <v>48.3</v>
      </c>
      <c r="BK459" s="277"/>
      <c r="BL459" s="277">
        <v>89</v>
      </c>
      <c r="BM459" s="277"/>
      <c r="BN459" s="277">
        <v>23.6</v>
      </c>
      <c r="BO459" s="277"/>
      <c r="BP459" s="277">
        <v>26.6</v>
      </c>
      <c r="BQ459" s="277"/>
      <c r="BR459" s="277">
        <v>207</v>
      </c>
      <c r="BS459" s="277"/>
      <c r="BT459" s="277">
        <v>15.5</v>
      </c>
      <c r="BU459" s="277"/>
      <c r="BV459" s="298"/>
      <c r="BW459" s="298"/>
      <c r="BX459" s="277">
        <v>8.1</v>
      </c>
      <c r="BY459" s="277"/>
      <c r="BZ459" s="277">
        <v>47.1</v>
      </c>
      <c r="CA459" s="277"/>
      <c r="CB459" s="277">
        <v>42.4</v>
      </c>
      <c r="CC459" s="277"/>
      <c r="CD459" s="277">
        <v>5</v>
      </c>
      <c r="CE459" s="277"/>
      <c r="CF459" s="277">
        <v>5.0999999999999996</v>
      </c>
      <c r="CG459" s="277"/>
      <c r="CH459" s="277">
        <v>0.4</v>
      </c>
      <c r="CI459" s="277"/>
      <c r="CJ459" s="2" t="b">
        <f t="shared" si="261"/>
        <v>0</v>
      </c>
      <c r="CK459" s="286" t="b">
        <f t="shared" si="382"/>
        <v>0</v>
      </c>
      <c r="CL459" s="287" t="s">
        <v>298</v>
      </c>
      <c r="CM459" s="287">
        <v>76.400000000000006</v>
      </c>
      <c r="CN459" s="288">
        <v>175.5</v>
      </c>
      <c r="CO459" s="287" t="s">
        <v>299</v>
      </c>
      <c r="CP459" s="288">
        <v>53</v>
      </c>
      <c r="CQ459" s="288">
        <v>50</v>
      </c>
      <c r="CR459" s="298" t="s">
        <v>300</v>
      </c>
      <c r="CS459" s="7"/>
      <c r="CT459" s="7"/>
      <c r="CU459" s="7"/>
      <c r="CV459" s="7"/>
      <c r="CW459" s="7"/>
      <c r="CX459" s="7"/>
    </row>
    <row r="460" spans="1:102" ht="15.75" customHeight="1">
      <c r="A460" s="304">
        <v>2023</v>
      </c>
      <c r="B460" s="470" t="s">
        <v>453</v>
      </c>
      <c r="C460" s="282">
        <v>3311</v>
      </c>
      <c r="D460" s="306">
        <v>35</v>
      </c>
      <c r="E460" s="298"/>
      <c r="F460" s="306">
        <v>2</v>
      </c>
      <c r="G460" s="278"/>
      <c r="H460" s="278"/>
      <c r="I460" s="278"/>
      <c r="J460" s="278"/>
      <c r="K460" s="278"/>
      <c r="L460" s="278"/>
      <c r="M460" s="277">
        <v>233</v>
      </c>
      <c r="N460" s="298"/>
      <c r="O460" s="298"/>
      <c r="P460" s="298"/>
      <c r="Q460" s="298"/>
      <c r="R460" s="298"/>
      <c r="S460" s="277">
        <v>413</v>
      </c>
      <c r="T460" s="298"/>
      <c r="U460" s="277">
        <v>32</v>
      </c>
      <c r="V460" s="298"/>
      <c r="W460" s="298"/>
      <c r="X460" s="298"/>
      <c r="Y460" s="277">
        <v>29</v>
      </c>
      <c r="Z460" s="298"/>
      <c r="AA460" s="298"/>
      <c r="AB460" s="298"/>
      <c r="AC460" s="298"/>
      <c r="AD460" s="298"/>
      <c r="AE460" s="298"/>
      <c r="AF460" s="298"/>
      <c r="AG460" s="277"/>
      <c r="AH460" s="298"/>
      <c r="AI460" s="298"/>
      <c r="AJ460" s="298"/>
      <c r="AK460" s="298"/>
      <c r="AL460" s="277">
        <v>3</v>
      </c>
      <c r="AM460" s="298"/>
      <c r="AN460" s="298"/>
      <c r="AO460" s="298"/>
      <c r="AP460" s="298"/>
      <c r="AQ460" s="298"/>
      <c r="AR460" s="298"/>
      <c r="AS460" s="298"/>
      <c r="AT460" s="277">
        <v>4</v>
      </c>
      <c r="AU460" s="298"/>
      <c r="AV460" s="277">
        <v>101</v>
      </c>
      <c r="AW460" s="298"/>
      <c r="AX460" s="277">
        <v>139</v>
      </c>
      <c r="AY460" s="298"/>
      <c r="AZ460" s="298"/>
      <c r="BA460" s="298"/>
      <c r="BB460" s="298"/>
      <c r="BC460" s="298"/>
      <c r="BD460" s="284"/>
      <c r="BE460" s="284"/>
      <c r="BF460" s="277">
        <v>5.69</v>
      </c>
      <c r="BG460" s="277"/>
      <c r="BH460" s="277">
        <v>17</v>
      </c>
      <c r="BI460" s="277"/>
      <c r="BJ460" s="277">
        <v>51</v>
      </c>
      <c r="BK460" s="277"/>
      <c r="BL460" s="277">
        <v>89.8</v>
      </c>
      <c r="BM460" s="277"/>
      <c r="BN460" s="277">
        <v>29.8</v>
      </c>
      <c r="BO460" s="277"/>
      <c r="BP460" s="277">
        <v>33.200000000000003</v>
      </c>
      <c r="BQ460" s="277"/>
      <c r="BR460" s="277">
        <v>179</v>
      </c>
      <c r="BS460" s="277"/>
      <c r="BT460" s="277">
        <v>15.3</v>
      </c>
      <c r="BU460" s="277"/>
      <c r="BV460" s="298"/>
      <c r="BW460" s="298"/>
      <c r="BX460" s="277">
        <v>4.66</v>
      </c>
      <c r="BY460" s="277"/>
      <c r="BZ460" s="277">
        <v>48.3</v>
      </c>
      <c r="CA460" s="277"/>
      <c r="CB460" s="277">
        <v>37.299999999999997</v>
      </c>
      <c r="CC460" s="277"/>
      <c r="CD460" s="277">
        <v>7.6</v>
      </c>
      <c r="CE460" s="277"/>
      <c r="CF460" s="277">
        <v>6.1</v>
      </c>
      <c r="CG460" s="277"/>
      <c r="CH460" s="277">
        <v>0.6</v>
      </c>
      <c r="CI460" s="277"/>
      <c r="CJ460" s="2" t="b">
        <f t="shared" si="261"/>
        <v>0</v>
      </c>
      <c r="CK460" s="286" t="b">
        <f t="shared" si="382"/>
        <v>0</v>
      </c>
      <c r="CL460" s="217"/>
      <c r="CM460" s="217"/>
      <c r="CN460" s="217"/>
      <c r="CO460" s="217"/>
      <c r="CP460" s="217"/>
      <c r="CQ460" s="217"/>
      <c r="CR460" s="217"/>
      <c r="CS460" s="7"/>
      <c r="CT460" s="7"/>
      <c r="CU460" s="7"/>
      <c r="CV460" s="7"/>
      <c r="CW460" s="7"/>
      <c r="CX460" s="7"/>
    </row>
    <row r="461" spans="1:102" ht="15.75" customHeight="1">
      <c r="A461" s="304">
        <v>2023</v>
      </c>
      <c r="B461" s="470" t="s">
        <v>453</v>
      </c>
      <c r="C461" s="282">
        <v>3328</v>
      </c>
      <c r="D461" s="309" t="s">
        <v>112</v>
      </c>
      <c r="E461" s="298"/>
      <c r="F461" s="309" t="s">
        <v>112</v>
      </c>
      <c r="G461" s="278"/>
      <c r="H461" s="278"/>
      <c r="I461" s="278"/>
      <c r="J461" s="278"/>
      <c r="K461" s="278"/>
      <c r="L461" s="278"/>
      <c r="M461" s="277" t="s">
        <v>377</v>
      </c>
      <c r="N461" s="298"/>
      <c r="O461" s="298"/>
      <c r="P461" s="298"/>
      <c r="Q461" s="298"/>
      <c r="R461" s="298"/>
      <c r="S461" s="277">
        <v>450</v>
      </c>
      <c r="T461" s="298"/>
      <c r="U461" s="277" t="s">
        <v>112</v>
      </c>
      <c r="V461" s="298"/>
      <c r="W461" s="298"/>
      <c r="X461" s="298"/>
      <c r="Y461" s="277" t="s">
        <v>112</v>
      </c>
      <c r="Z461" s="298"/>
      <c r="AA461" s="298"/>
      <c r="AB461" s="298"/>
      <c r="AC461" s="298"/>
      <c r="AD461" s="298"/>
      <c r="AE461" s="298"/>
      <c r="AF461" s="298"/>
      <c r="AG461" s="277" t="s">
        <v>112</v>
      </c>
      <c r="AH461" s="298"/>
      <c r="AI461" s="298"/>
      <c r="AJ461" s="298"/>
      <c r="AK461" s="298"/>
      <c r="AL461" s="277">
        <v>3.2</v>
      </c>
      <c r="AM461" s="298"/>
      <c r="AN461" s="298"/>
      <c r="AO461" s="298"/>
      <c r="AP461" s="298"/>
      <c r="AQ461" s="298"/>
      <c r="AR461" s="298"/>
      <c r="AS461" s="298"/>
      <c r="AT461" s="277">
        <v>5.5</v>
      </c>
      <c r="AU461" s="298"/>
      <c r="AV461" s="277">
        <v>117</v>
      </c>
      <c r="AW461" s="298"/>
      <c r="AX461" s="277">
        <v>138</v>
      </c>
      <c r="AY461" s="298"/>
      <c r="AZ461" s="298"/>
      <c r="BA461" s="298"/>
      <c r="BB461" s="298"/>
      <c r="BC461" s="298"/>
      <c r="BD461" s="284"/>
      <c r="BE461" s="284"/>
      <c r="BF461" s="277">
        <v>5.81</v>
      </c>
      <c r="BG461" s="277"/>
      <c r="BH461" s="277">
        <v>14.5</v>
      </c>
      <c r="BI461" s="277"/>
      <c r="BJ461" s="277">
        <v>46.8</v>
      </c>
      <c r="BK461" s="277"/>
      <c r="BL461" s="277">
        <v>80.5</v>
      </c>
      <c r="BM461" s="277"/>
      <c r="BN461" s="277">
        <v>25</v>
      </c>
      <c r="BO461" s="277"/>
      <c r="BP461" s="277">
        <v>31</v>
      </c>
      <c r="BQ461" s="277"/>
      <c r="BR461" s="277">
        <v>229</v>
      </c>
      <c r="BS461" s="277"/>
      <c r="BT461" s="277">
        <v>15.6</v>
      </c>
      <c r="BU461" s="277"/>
      <c r="BV461" s="298"/>
      <c r="BW461" s="298"/>
      <c r="BX461" s="277">
        <v>4.43</v>
      </c>
      <c r="BY461" s="277"/>
      <c r="BZ461" s="277">
        <v>59.1</v>
      </c>
      <c r="CA461" s="277"/>
      <c r="CB461" s="277">
        <v>28.6</v>
      </c>
      <c r="CC461" s="277"/>
      <c r="CD461" s="277">
        <v>5.4</v>
      </c>
      <c r="CE461" s="277"/>
      <c r="CF461" s="277">
        <v>6.6</v>
      </c>
      <c r="CG461" s="277"/>
      <c r="CH461" s="277">
        <v>0.3</v>
      </c>
      <c r="CI461" s="277"/>
      <c r="CJ461" s="2" t="b">
        <f t="shared" si="261"/>
        <v>0</v>
      </c>
      <c r="CK461" s="286" t="b">
        <f t="shared" si="382"/>
        <v>1</v>
      </c>
      <c r="CL461" s="298"/>
      <c r="CM461" s="298"/>
      <c r="CN461" s="298"/>
      <c r="CO461" s="298"/>
      <c r="CP461" s="298"/>
      <c r="CQ461" s="298"/>
      <c r="CR461" s="298"/>
      <c r="CS461" s="7"/>
      <c r="CT461" s="7"/>
      <c r="CU461" s="7"/>
      <c r="CV461" s="7"/>
      <c r="CW461" s="7"/>
      <c r="CX461" s="7"/>
    </row>
    <row r="462" spans="1:102" ht="15.75" customHeight="1">
      <c r="A462" s="304">
        <v>2023</v>
      </c>
      <c r="B462" s="470" t="s">
        <v>453</v>
      </c>
      <c r="C462" s="282">
        <v>3330</v>
      </c>
      <c r="D462" s="306">
        <v>28</v>
      </c>
      <c r="E462" s="298"/>
      <c r="F462" s="308">
        <v>1</v>
      </c>
      <c r="G462" s="278"/>
      <c r="H462" s="278"/>
      <c r="I462" s="278"/>
      <c r="J462" s="278"/>
      <c r="K462" s="278"/>
      <c r="L462" s="278"/>
      <c r="M462" s="277">
        <v>39</v>
      </c>
      <c r="N462" s="298"/>
      <c r="O462" s="298"/>
      <c r="P462" s="298"/>
      <c r="Q462" s="298"/>
      <c r="R462" s="298"/>
      <c r="S462" s="277" t="s">
        <v>112</v>
      </c>
      <c r="T462" s="298"/>
      <c r="U462" s="277" t="s">
        <v>112</v>
      </c>
      <c r="V462" s="298"/>
      <c r="W462" s="298"/>
      <c r="X462" s="298"/>
      <c r="Y462" s="277" t="s">
        <v>112</v>
      </c>
      <c r="Z462" s="298"/>
      <c r="AA462" s="298"/>
      <c r="AB462" s="298"/>
      <c r="AC462" s="298"/>
      <c r="AD462" s="298"/>
      <c r="AE462" s="298"/>
      <c r="AF462" s="298"/>
      <c r="AG462" s="277" t="s">
        <v>112</v>
      </c>
      <c r="AH462" s="298"/>
      <c r="AI462" s="298"/>
      <c r="AJ462" s="298"/>
      <c r="AK462" s="298"/>
      <c r="AL462" s="277">
        <v>3.7</v>
      </c>
      <c r="AM462" s="298"/>
      <c r="AN462" s="298"/>
      <c r="AO462" s="298"/>
      <c r="AP462" s="298"/>
      <c r="AQ462" s="298"/>
      <c r="AR462" s="298"/>
      <c r="AS462" s="298"/>
      <c r="AT462" s="277">
        <v>5.6</v>
      </c>
      <c r="AU462" s="298"/>
      <c r="AV462" s="277" t="s">
        <v>112</v>
      </c>
      <c r="AW462" s="298"/>
      <c r="AX462" s="277">
        <v>139</v>
      </c>
      <c r="AY462" s="298"/>
      <c r="AZ462" s="298"/>
      <c r="BA462" s="298"/>
      <c r="BB462" s="298"/>
      <c r="BC462" s="298"/>
      <c r="BD462" s="284"/>
      <c r="BE462" s="284"/>
      <c r="BF462" s="277">
        <v>5.0199999999999996</v>
      </c>
      <c r="BG462" s="277"/>
      <c r="BH462" s="277">
        <v>14.5</v>
      </c>
      <c r="BI462" s="277"/>
      <c r="BJ462" s="277">
        <v>44.6</v>
      </c>
      <c r="BK462" s="277"/>
      <c r="BL462" s="277">
        <v>88.9</v>
      </c>
      <c r="BM462" s="277"/>
      <c r="BN462" s="277">
        <v>28.8</v>
      </c>
      <c r="BO462" s="277"/>
      <c r="BP462" s="277">
        <v>32.4</v>
      </c>
      <c r="BQ462" s="277"/>
      <c r="BR462" s="277">
        <v>185</v>
      </c>
      <c r="BS462" s="277"/>
      <c r="BT462" s="277">
        <v>15</v>
      </c>
      <c r="BU462" s="277"/>
      <c r="BV462" s="298"/>
      <c r="BW462" s="298"/>
      <c r="BX462" s="277">
        <v>4.91</v>
      </c>
      <c r="BY462" s="277"/>
      <c r="BZ462" s="277">
        <v>54.8</v>
      </c>
      <c r="CA462" s="277"/>
      <c r="CB462" s="277">
        <v>36.799999999999997</v>
      </c>
      <c r="CC462" s="277"/>
      <c r="CD462" s="277">
        <v>6</v>
      </c>
      <c r="CE462" s="277"/>
      <c r="CF462" s="277">
        <v>2</v>
      </c>
      <c r="CG462" s="277"/>
      <c r="CH462" s="277">
        <v>0.4</v>
      </c>
      <c r="CI462" s="277"/>
      <c r="CJ462" s="2" t="b">
        <f t="shared" si="261"/>
        <v>0</v>
      </c>
      <c r="CK462" s="286" t="b">
        <f t="shared" si="382"/>
        <v>0</v>
      </c>
      <c r="CL462" s="287" t="s">
        <v>340</v>
      </c>
      <c r="CM462" s="277">
        <v>75.900000000000006</v>
      </c>
      <c r="CN462" s="277">
        <v>182</v>
      </c>
      <c r="CO462" s="287" t="s">
        <v>341</v>
      </c>
      <c r="CP462" s="277">
        <v>52</v>
      </c>
      <c r="CQ462" s="277">
        <v>42</v>
      </c>
      <c r="CR462" s="298" t="s">
        <v>342</v>
      </c>
      <c r="CS462" s="7"/>
      <c r="CT462" s="7"/>
      <c r="CU462" s="7"/>
      <c r="CV462" s="7"/>
      <c r="CW462" s="7"/>
      <c r="CX462" s="7"/>
    </row>
    <row r="463" spans="1:102" ht="15.75" customHeight="1">
      <c r="A463" s="304">
        <v>2023</v>
      </c>
      <c r="B463" s="470" t="s">
        <v>453</v>
      </c>
      <c r="C463" s="282">
        <v>3331</v>
      </c>
      <c r="D463" s="308">
        <v>28</v>
      </c>
      <c r="E463" s="298"/>
      <c r="F463" s="308">
        <v>1</v>
      </c>
      <c r="G463" s="278"/>
      <c r="H463" s="278"/>
      <c r="I463" s="278"/>
      <c r="J463" s="278"/>
      <c r="K463" s="278"/>
      <c r="L463" s="278"/>
      <c r="M463" s="277">
        <v>135</v>
      </c>
      <c r="N463" s="298"/>
      <c r="O463" s="298"/>
      <c r="P463" s="298"/>
      <c r="Q463" s="298"/>
      <c r="R463" s="298"/>
      <c r="S463" s="277">
        <v>413</v>
      </c>
      <c r="T463" s="298"/>
      <c r="U463" s="277">
        <v>32</v>
      </c>
      <c r="V463" s="298"/>
      <c r="W463" s="298"/>
      <c r="X463" s="298"/>
      <c r="Y463" s="277">
        <v>53</v>
      </c>
      <c r="Z463" s="298"/>
      <c r="AA463" s="298"/>
      <c r="AB463" s="298"/>
      <c r="AC463" s="298"/>
      <c r="AD463" s="298"/>
      <c r="AE463" s="298"/>
      <c r="AF463" s="298"/>
      <c r="AG463" s="277" t="s">
        <v>112</v>
      </c>
      <c r="AH463" s="298"/>
      <c r="AI463" s="298"/>
      <c r="AJ463" s="298"/>
      <c r="AK463" s="298"/>
      <c r="AL463" s="277">
        <v>3.5</v>
      </c>
      <c r="AM463" s="298"/>
      <c r="AN463" s="298"/>
      <c r="AO463" s="298"/>
      <c r="AP463" s="298"/>
      <c r="AQ463" s="298"/>
      <c r="AR463" s="298"/>
      <c r="AS463" s="298"/>
      <c r="AT463" s="277">
        <v>5</v>
      </c>
      <c r="AU463" s="298"/>
      <c r="AV463" s="277">
        <v>112</v>
      </c>
      <c r="AW463" s="298"/>
      <c r="AX463" s="277">
        <v>139</v>
      </c>
      <c r="AY463" s="298"/>
      <c r="AZ463" s="298"/>
      <c r="BA463" s="298"/>
      <c r="BB463" s="298"/>
      <c r="BC463" s="298"/>
      <c r="BD463" s="284"/>
      <c r="BE463" s="284"/>
      <c r="BF463" s="277">
        <v>5.56</v>
      </c>
      <c r="BG463" s="277"/>
      <c r="BH463" s="277">
        <v>15.5</v>
      </c>
      <c r="BI463" s="277"/>
      <c r="BJ463" s="277">
        <v>46.8</v>
      </c>
      <c r="BK463" s="277"/>
      <c r="BL463" s="277">
        <v>84.2</v>
      </c>
      <c r="BM463" s="277"/>
      <c r="BN463" s="277">
        <v>27.9</v>
      </c>
      <c r="BO463" s="277"/>
      <c r="BP463" s="277">
        <v>33.1</v>
      </c>
      <c r="BQ463" s="277"/>
      <c r="BR463" s="277">
        <v>231</v>
      </c>
      <c r="BS463" s="277"/>
      <c r="BT463" s="277">
        <v>15.3</v>
      </c>
      <c r="BU463" s="277"/>
      <c r="BV463" s="298"/>
      <c r="BW463" s="298"/>
      <c r="BX463" s="277">
        <v>7.57</v>
      </c>
      <c r="BY463" s="277"/>
      <c r="BZ463" s="277">
        <v>62.4</v>
      </c>
      <c r="CA463" s="277"/>
      <c r="CB463" s="277">
        <v>25.4</v>
      </c>
      <c r="CC463" s="277"/>
      <c r="CD463" s="277">
        <v>8.4</v>
      </c>
      <c r="CE463" s="277"/>
      <c r="CF463" s="277">
        <v>3.4</v>
      </c>
      <c r="CG463" s="277"/>
      <c r="CH463" s="277">
        <v>0.4</v>
      </c>
      <c r="CI463" s="277"/>
      <c r="CJ463" s="2" t="b">
        <f t="shared" si="261"/>
        <v>0</v>
      </c>
      <c r="CK463" s="286" t="b">
        <f t="shared" si="382"/>
        <v>0</v>
      </c>
      <c r="CL463" s="287" t="s">
        <v>343</v>
      </c>
      <c r="CM463" s="277">
        <v>91.1</v>
      </c>
      <c r="CN463" s="277">
        <v>181.5</v>
      </c>
      <c r="CO463" s="287" t="s">
        <v>344</v>
      </c>
      <c r="CP463" s="277">
        <v>70</v>
      </c>
      <c r="CQ463" s="277">
        <v>66</v>
      </c>
      <c r="CR463" s="298" t="s">
        <v>345</v>
      </c>
      <c r="CS463" s="7"/>
      <c r="CT463" s="7"/>
      <c r="CU463" s="7"/>
      <c r="CV463" s="7"/>
      <c r="CW463" s="7"/>
      <c r="CX463" s="7"/>
    </row>
    <row r="464" spans="1:102" ht="15.75" customHeight="1">
      <c r="A464" s="304">
        <v>2023</v>
      </c>
      <c r="B464" s="470" t="s">
        <v>453</v>
      </c>
      <c r="C464" s="282">
        <v>3340</v>
      </c>
      <c r="D464" s="308">
        <v>29</v>
      </c>
      <c r="E464" s="298"/>
      <c r="F464" s="308">
        <v>2</v>
      </c>
      <c r="G464" s="278"/>
      <c r="H464" s="278"/>
      <c r="I464" s="278"/>
      <c r="J464" s="278"/>
      <c r="K464" s="278"/>
      <c r="L464" s="278"/>
      <c r="M464" s="277">
        <v>231</v>
      </c>
      <c r="N464" s="298"/>
      <c r="O464" s="298"/>
      <c r="P464" s="298"/>
      <c r="Q464" s="298"/>
      <c r="R464" s="298"/>
      <c r="S464" s="277">
        <v>321</v>
      </c>
      <c r="T464" s="298"/>
      <c r="U464" s="277">
        <v>23</v>
      </c>
      <c r="V464" s="298"/>
      <c r="W464" s="298"/>
      <c r="X464" s="298"/>
      <c r="Y464" s="277">
        <v>23</v>
      </c>
      <c r="Z464" s="298"/>
      <c r="AA464" s="298"/>
      <c r="AB464" s="298"/>
      <c r="AC464" s="298"/>
      <c r="AD464" s="298"/>
      <c r="AE464" s="298"/>
      <c r="AF464" s="298"/>
      <c r="AG464" s="277" t="s">
        <v>112</v>
      </c>
      <c r="AH464" s="298"/>
      <c r="AI464" s="298"/>
      <c r="AJ464" s="298"/>
      <c r="AK464" s="298"/>
      <c r="AL464" s="277">
        <v>3</v>
      </c>
      <c r="AM464" s="298"/>
      <c r="AN464" s="298"/>
      <c r="AO464" s="298"/>
      <c r="AP464" s="298"/>
      <c r="AQ464" s="298"/>
      <c r="AR464" s="298"/>
      <c r="AS464" s="298"/>
      <c r="AT464" s="277">
        <v>5.9</v>
      </c>
      <c r="AU464" s="298"/>
      <c r="AV464" s="277">
        <v>106</v>
      </c>
      <c r="AW464" s="298"/>
      <c r="AX464" s="277">
        <v>139</v>
      </c>
      <c r="AY464" s="298"/>
      <c r="AZ464" s="298"/>
      <c r="BA464" s="298"/>
      <c r="BB464" s="298"/>
      <c r="BC464" s="298"/>
      <c r="BD464" s="284"/>
      <c r="BE464" s="284"/>
      <c r="BF464" s="277">
        <v>5.46</v>
      </c>
      <c r="BG464" s="277"/>
      <c r="BH464" s="277">
        <v>14.5</v>
      </c>
      <c r="BI464" s="277"/>
      <c r="BJ464" s="277">
        <v>46.2</v>
      </c>
      <c r="BK464" s="277"/>
      <c r="BL464" s="277">
        <v>84.7</v>
      </c>
      <c r="BM464" s="277"/>
      <c r="BN464" s="277">
        <v>26.6</v>
      </c>
      <c r="BO464" s="277"/>
      <c r="BP464" s="277">
        <v>31.4</v>
      </c>
      <c r="BQ464" s="277"/>
      <c r="BR464" s="277">
        <v>262</v>
      </c>
      <c r="BS464" s="277"/>
      <c r="BT464" s="277">
        <v>14.9</v>
      </c>
      <c r="BU464" s="277"/>
      <c r="BV464" s="298"/>
      <c r="BW464" s="298"/>
      <c r="BX464" s="277">
        <v>3.78</v>
      </c>
      <c r="BY464" s="277"/>
      <c r="BZ464" s="277">
        <v>39.5</v>
      </c>
      <c r="CA464" s="277"/>
      <c r="CB464" s="277">
        <v>50.8</v>
      </c>
      <c r="CC464" s="277"/>
      <c r="CD464" s="277">
        <v>5.7</v>
      </c>
      <c r="CE464" s="277"/>
      <c r="CF464" s="277">
        <v>3.7</v>
      </c>
      <c r="CG464" s="277"/>
      <c r="CH464" s="277">
        <v>0.3</v>
      </c>
      <c r="CI464" s="277"/>
      <c r="CJ464" s="2" t="b">
        <f t="shared" si="261"/>
        <v>0</v>
      </c>
      <c r="CK464" s="286" t="b">
        <f t="shared" si="382"/>
        <v>0</v>
      </c>
      <c r="CL464" s="287" t="s">
        <v>354</v>
      </c>
      <c r="CM464" s="288">
        <v>82.8</v>
      </c>
      <c r="CN464" s="288">
        <v>182</v>
      </c>
      <c r="CO464" s="287" t="s">
        <v>355</v>
      </c>
      <c r="CP464" s="288">
        <v>56</v>
      </c>
      <c r="CQ464" s="288">
        <v>59</v>
      </c>
      <c r="CR464" s="298" t="s">
        <v>356</v>
      </c>
      <c r="CS464" s="7"/>
      <c r="CT464" s="7"/>
      <c r="CU464" s="7"/>
      <c r="CV464" s="7"/>
      <c r="CW464" s="7"/>
      <c r="CX464" s="7"/>
    </row>
    <row r="465" spans="1:102" ht="15.75" customHeight="1">
      <c r="A465" s="304">
        <v>2023</v>
      </c>
      <c r="B465" s="470" t="s">
        <v>453</v>
      </c>
      <c r="C465" s="282">
        <v>3343</v>
      </c>
      <c r="D465" s="308">
        <v>27</v>
      </c>
      <c r="E465" s="298"/>
      <c r="F465" s="308">
        <v>2</v>
      </c>
      <c r="G465" s="278"/>
      <c r="H465" s="278"/>
      <c r="I465" s="278"/>
      <c r="J465" s="278"/>
      <c r="K465" s="278"/>
      <c r="L465" s="278"/>
      <c r="M465" s="277">
        <v>649</v>
      </c>
      <c r="N465" s="298"/>
      <c r="O465" s="298"/>
      <c r="P465" s="298"/>
      <c r="Q465" s="298"/>
      <c r="R465" s="298"/>
      <c r="S465" s="277">
        <v>430</v>
      </c>
      <c r="T465" s="298"/>
      <c r="U465" s="277">
        <v>31</v>
      </c>
      <c r="V465" s="298"/>
      <c r="W465" s="298"/>
      <c r="X465" s="298"/>
      <c r="Y465" s="277">
        <v>34</v>
      </c>
      <c r="Z465" s="298"/>
      <c r="AA465" s="298"/>
      <c r="AB465" s="298"/>
      <c r="AC465" s="298"/>
      <c r="AD465" s="298"/>
      <c r="AE465" s="298"/>
      <c r="AF465" s="298"/>
      <c r="AG465" s="277" t="s">
        <v>112</v>
      </c>
      <c r="AH465" s="298"/>
      <c r="AI465" s="298"/>
      <c r="AJ465" s="298"/>
      <c r="AK465" s="298"/>
      <c r="AL465" s="277">
        <v>3.1</v>
      </c>
      <c r="AM465" s="298"/>
      <c r="AN465" s="298"/>
      <c r="AO465" s="298"/>
      <c r="AP465" s="298"/>
      <c r="AQ465" s="298"/>
      <c r="AR465" s="298"/>
      <c r="AS465" s="298"/>
      <c r="AT465" s="277">
        <v>5.2</v>
      </c>
      <c r="AU465" s="298"/>
      <c r="AV465" s="277">
        <v>115</v>
      </c>
      <c r="AW465" s="298"/>
      <c r="AX465" s="277">
        <v>138</v>
      </c>
      <c r="AY465" s="298"/>
      <c r="AZ465" s="298"/>
      <c r="BA465" s="298"/>
      <c r="BB465" s="298"/>
      <c r="BC465" s="298"/>
      <c r="BD465" s="284"/>
      <c r="BE465" s="284"/>
      <c r="BF465" s="277">
        <v>5.58</v>
      </c>
      <c r="BG465" s="277"/>
      <c r="BH465" s="277">
        <v>13.4</v>
      </c>
      <c r="BI465" s="277"/>
      <c r="BJ465" s="277">
        <v>46.2</v>
      </c>
      <c r="BK465" s="277"/>
      <c r="BL465" s="277">
        <v>82.8</v>
      </c>
      <c r="BM465" s="277"/>
      <c r="BN465" s="277">
        <v>24.1</v>
      </c>
      <c r="BO465" s="277"/>
      <c r="BP465" s="277">
        <v>29.1</v>
      </c>
      <c r="BQ465" s="277"/>
      <c r="BR465" s="277">
        <v>219</v>
      </c>
      <c r="BS465" s="277"/>
      <c r="BT465" s="277">
        <v>15.2</v>
      </c>
      <c r="BU465" s="277"/>
      <c r="BV465" s="298"/>
      <c r="BW465" s="298"/>
      <c r="BX465" s="277">
        <v>5.72</v>
      </c>
      <c r="BY465" s="277"/>
      <c r="BZ465" s="277">
        <v>48.7</v>
      </c>
      <c r="CA465" s="277"/>
      <c r="CB465" s="277">
        <v>40.200000000000003</v>
      </c>
      <c r="CC465" s="277"/>
      <c r="CD465" s="277">
        <v>6.3</v>
      </c>
      <c r="CE465" s="277"/>
      <c r="CF465" s="277">
        <v>4.5</v>
      </c>
      <c r="CG465" s="277"/>
      <c r="CH465" s="277">
        <v>0.3</v>
      </c>
      <c r="CI465" s="277"/>
      <c r="CJ465" s="2" t="b">
        <f t="shared" si="261"/>
        <v>0</v>
      </c>
      <c r="CK465" s="286" t="b">
        <f t="shared" si="382"/>
        <v>0</v>
      </c>
      <c r="CL465" s="287" t="s">
        <v>360</v>
      </c>
      <c r="CM465" s="288">
        <v>75.099999999999994</v>
      </c>
      <c r="CN465" s="288">
        <v>170</v>
      </c>
      <c r="CO465" s="287" t="s">
        <v>112</v>
      </c>
      <c r="CP465" s="288">
        <v>48</v>
      </c>
      <c r="CQ465" s="288">
        <v>60</v>
      </c>
      <c r="CR465" s="298" t="s">
        <v>361</v>
      </c>
      <c r="CS465" s="7"/>
      <c r="CT465" s="7"/>
      <c r="CU465" s="7"/>
      <c r="CV465" s="7"/>
      <c r="CW465" s="7"/>
      <c r="CX465" s="7"/>
    </row>
    <row r="466" spans="1:102" ht="15.75" customHeight="1">
      <c r="A466" s="304">
        <v>2023</v>
      </c>
      <c r="B466" s="470" t="s">
        <v>453</v>
      </c>
      <c r="C466" s="282">
        <v>3347</v>
      </c>
      <c r="D466" s="308">
        <v>28</v>
      </c>
      <c r="E466" s="298"/>
      <c r="F466" s="308">
        <v>2</v>
      </c>
      <c r="G466" s="278"/>
      <c r="H466" s="278"/>
      <c r="I466" s="278"/>
      <c r="J466" s="278"/>
      <c r="K466" s="278"/>
      <c r="L466" s="278"/>
      <c r="M466" s="277">
        <v>274</v>
      </c>
      <c r="N466" s="298"/>
      <c r="O466" s="298"/>
      <c r="P466" s="298"/>
      <c r="Q466" s="298"/>
      <c r="R466" s="298"/>
      <c r="S466" s="277">
        <v>425</v>
      </c>
      <c r="T466" s="298"/>
      <c r="U466" s="277">
        <v>34</v>
      </c>
      <c r="V466" s="298"/>
      <c r="W466" s="298"/>
      <c r="X466" s="298"/>
      <c r="Y466" s="277">
        <v>35</v>
      </c>
      <c r="Z466" s="298"/>
      <c r="AA466" s="298"/>
      <c r="AB466" s="298"/>
      <c r="AC466" s="298"/>
      <c r="AD466" s="298"/>
      <c r="AE466" s="298"/>
      <c r="AF466" s="298"/>
      <c r="AG466" s="277" t="s">
        <v>112</v>
      </c>
      <c r="AH466" s="298"/>
      <c r="AI466" s="298"/>
      <c r="AJ466" s="298"/>
      <c r="AK466" s="298"/>
      <c r="AL466" s="277">
        <v>4.0999999999999996</v>
      </c>
      <c r="AM466" s="298"/>
      <c r="AN466" s="298"/>
      <c r="AO466" s="298"/>
      <c r="AP466" s="298"/>
      <c r="AQ466" s="298"/>
      <c r="AR466" s="298"/>
      <c r="AS466" s="298"/>
      <c r="AT466" s="277">
        <v>5.3</v>
      </c>
      <c r="AU466" s="298"/>
      <c r="AV466" s="277">
        <v>102</v>
      </c>
      <c r="AW466" s="298"/>
      <c r="AX466" s="277">
        <v>140</v>
      </c>
      <c r="AY466" s="298"/>
      <c r="AZ466" s="298"/>
      <c r="BA466" s="298"/>
      <c r="BB466" s="298"/>
      <c r="BC466" s="298"/>
      <c r="BD466" s="284"/>
      <c r="BE466" s="284"/>
      <c r="BF466" s="277">
        <v>5.31</v>
      </c>
      <c r="BG466" s="277"/>
      <c r="BH466" s="277">
        <v>14.5</v>
      </c>
      <c r="BI466" s="277"/>
      <c r="BJ466" s="277">
        <v>46.5</v>
      </c>
      <c r="BK466" s="277"/>
      <c r="BL466" s="277">
        <v>87.7</v>
      </c>
      <c r="BM466" s="277"/>
      <c r="BN466" s="277">
        <v>27.2</v>
      </c>
      <c r="BO466" s="277"/>
      <c r="BP466" s="277">
        <v>31.1</v>
      </c>
      <c r="BQ466" s="277"/>
      <c r="BR466" s="277">
        <v>272</v>
      </c>
      <c r="BS466" s="277"/>
      <c r="BT466" s="277">
        <v>15.8</v>
      </c>
      <c r="BU466" s="277"/>
      <c r="BV466" s="298"/>
      <c r="BW466" s="298"/>
      <c r="BX466" s="277">
        <v>6.18</v>
      </c>
      <c r="BY466" s="277"/>
      <c r="BZ466" s="277">
        <v>52.8</v>
      </c>
      <c r="CA466" s="277"/>
      <c r="CB466" s="277">
        <v>34.799999999999997</v>
      </c>
      <c r="CC466" s="277"/>
      <c r="CD466" s="277">
        <v>6.1</v>
      </c>
      <c r="CE466" s="277"/>
      <c r="CF466" s="277">
        <v>5.9</v>
      </c>
      <c r="CG466" s="277"/>
      <c r="CH466" s="277">
        <v>0.4</v>
      </c>
      <c r="CI466" s="277"/>
      <c r="CJ466" s="2" t="b">
        <f t="shared" si="261"/>
        <v>0</v>
      </c>
      <c r="CK466" s="286" t="b">
        <f t="shared" si="382"/>
        <v>0</v>
      </c>
      <c r="CL466" s="287" t="s">
        <v>367</v>
      </c>
      <c r="CM466" s="303">
        <v>82.7</v>
      </c>
      <c r="CN466" s="303">
        <v>179.5</v>
      </c>
      <c r="CO466" s="287" t="s">
        <v>368</v>
      </c>
      <c r="CP466" s="303">
        <v>58</v>
      </c>
      <c r="CQ466" s="303">
        <v>52</v>
      </c>
      <c r="CR466" s="298" t="s">
        <v>369</v>
      </c>
      <c r="CS466" s="7"/>
      <c r="CT466" s="7"/>
      <c r="CU466" s="7"/>
      <c r="CV466" s="7"/>
      <c r="CW466" s="7"/>
      <c r="CX466" s="7"/>
    </row>
    <row r="467" spans="1:102" ht="15.75" customHeight="1">
      <c r="A467" s="304">
        <v>2023</v>
      </c>
      <c r="B467" s="470" t="s">
        <v>453</v>
      </c>
      <c r="C467" s="282">
        <v>3348</v>
      </c>
      <c r="D467" s="306">
        <v>29</v>
      </c>
      <c r="E467" s="298"/>
      <c r="F467" s="306">
        <v>2</v>
      </c>
      <c r="G467" s="278"/>
      <c r="H467" s="278"/>
      <c r="I467" s="278"/>
      <c r="J467" s="278"/>
      <c r="K467" s="278"/>
      <c r="L467" s="278"/>
      <c r="M467" s="277">
        <v>176</v>
      </c>
      <c r="N467" s="298"/>
      <c r="O467" s="298"/>
      <c r="P467" s="298"/>
      <c r="Q467" s="298"/>
      <c r="R467" s="298"/>
      <c r="S467" s="277">
        <v>479</v>
      </c>
      <c r="T467" s="298"/>
      <c r="U467" s="277">
        <v>25</v>
      </c>
      <c r="V467" s="298"/>
      <c r="W467" s="298"/>
      <c r="X467" s="298"/>
      <c r="Y467" s="277">
        <v>26</v>
      </c>
      <c r="Z467" s="298"/>
      <c r="AA467" s="298"/>
      <c r="AB467" s="298"/>
      <c r="AC467" s="298"/>
      <c r="AD467" s="298"/>
      <c r="AE467" s="298"/>
      <c r="AF467" s="298"/>
      <c r="AG467" s="277" t="s">
        <v>112</v>
      </c>
      <c r="AH467" s="298"/>
      <c r="AI467" s="298"/>
      <c r="AJ467" s="298"/>
      <c r="AK467" s="298"/>
      <c r="AL467" s="277">
        <v>3.2</v>
      </c>
      <c r="AM467" s="298"/>
      <c r="AN467" s="298"/>
      <c r="AO467" s="298"/>
      <c r="AP467" s="298"/>
      <c r="AQ467" s="298"/>
      <c r="AR467" s="298"/>
      <c r="AS467" s="298"/>
      <c r="AT467" s="277">
        <v>5.8</v>
      </c>
      <c r="AU467" s="298"/>
      <c r="AV467" s="277">
        <v>112</v>
      </c>
      <c r="AW467" s="298"/>
      <c r="AX467" s="277">
        <v>141</v>
      </c>
      <c r="AY467" s="298"/>
      <c r="AZ467" s="298"/>
      <c r="BA467" s="298"/>
      <c r="BB467" s="298"/>
      <c r="BC467" s="298"/>
      <c r="BD467" s="284"/>
      <c r="BE467" s="284"/>
      <c r="BF467" s="277">
        <v>5.75</v>
      </c>
      <c r="BG467" s="277"/>
      <c r="BH467" s="277">
        <v>14.8</v>
      </c>
      <c r="BI467" s="277"/>
      <c r="BJ467" s="277">
        <v>48.4</v>
      </c>
      <c r="BK467" s="277"/>
      <c r="BL467" s="277">
        <v>84.1</v>
      </c>
      <c r="BM467" s="277"/>
      <c r="BN467" s="277">
        <v>25.8</v>
      </c>
      <c r="BO467" s="277"/>
      <c r="BP467" s="277">
        <v>30.7</v>
      </c>
      <c r="BQ467" s="277"/>
      <c r="BR467" s="277">
        <v>257</v>
      </c>
      <c r="BS467" s="277"/>
      <c r="BT467" s="277">
        <v>14.9</v>
      </c>
      <c r="BU467" s="277"/>
      <c r="BV467" s="298"/>
      <c r="BW467" s="298"/>
      <c r="BX467" s="277">
        <v>5.59</v>
      </c>
      <c r="BY467" s="277"/>
      <c r="BZ467" s="277">
        <v>48.2</v>
      </c>
      <c r="CA467" s="277"/>
      <c r="CB467" s="277">
        <v>40.799999999999997</v>
      </c>
      <c r="CC467" s="277"/>
      <c r="CD467" s="277">
        <v>6.1</v>
      </c>
      <c r="CE467" s="277"/>
      <c r="CF467" s="277">
        <v>4.4000000000000004</v>
      </c>
      <c r="CG467" s="277"/>
      <c r="CH467" s="277">
        <v>0.5</v>
      </c>
      <c r="CI467" s="277"/>
      <c r="CJ467" s="2" t="b">
        <f t="shared" si="261"/>
        <v>0</v>
      </c>
      <c r="CK467" s="286" t="b">
        <f t="shared" si="382"/>
        <v>0</v>
      </c>
      <c r="CL467" s="287" t="s">
        <v>370</v>
      </c>
      <c r="CM467" s="277">
        <v>80.5</v>
      </c>
      <c r="CN467" s="277">
        <v>181</v>
      </c>
      <c r="CO467" s="287" t="s">
        <v>371</v>
      </c>
      <c r="CP467" s="277">
        <v>60</v>
      </c>
      <c r="CQ467" s="277">
        <v>50</v>
      </c>
      <c r="CR467" s="298" t="s">
        <v>372</v>
      </c>
      <c r="CS467" s="7"/>
      <c r="CT467" s="7"/>
      <c r="CU467" s="7"/>
      <c r="CV467" s="7"/>
      <c r="CW467" s="7"/>
      <c r="CX467" s="7"/>
    </row>
    <row r="468" spans="1:102" ht="15.75" customHeight="1">
      <c r="A468" s="304">
        <v>2023</v>
      </c>
      <c r="B468" s="470" t="s">
        <v>453</v>
      </c>
      <c r="C468" s="310">
        <v>3350</v>
      </c>
      <c r="D468" s="311">
        <v>29</v>
      </c>
      <c r="E468" s="312"/>
      <c r="F468" s="311">
        <v>2</v>
      </c>
      <c r="G468" s="313"/>
      <c r="H468" s="313"/>
      <c r="I468" s="313"/>
      <c r="J468" s="313"/>
      <c r="K468" s="313"/>
      <c r="L468" s="313"/>
      <c r="M468" s="314">
        <v>168</v>
      </c>
      <c r="N468" s="312"/>
      <c r="O468" s="312"/>
      <c r="P468" s="312"/>
      <c r="Q468" s="312"/>
      <c r="R468" s="312"/>
      <c r="S468" s="314">
        <v>464</v>
      </c>
      <c r="T468" s="312"/>
      <c r="U468" s="314">
        <v>24</v>
      </c>
      <c r="V468" s="312"/>
      <c r="W468" s="312"/>
      <c r="X468" s="312"/>
      <c r="Y468" s="314">
        <v>25</v>
      </c>
      <c r="Z468" s="312"/>
      <c r="AA468" s="312"/>
      <c r="AB468" s="312"/>
      <c r="AC468" s="312"/>
      <c r="AD468" s="312"/>
      <c r="AE468" s="312"/>
      <c r="AF468" s="312"/>
      <c r="AG468" s="314"/>
      <c r="AH468" s="312"/>
      <c r="AI468" s="312"/>
      <c r="AJ468" s="312"/>
      <c r="AK468" s="312"/>
      <c r="AL468" s="314">
        <v>2.2999999999999998</v>
      </c>
      <c r="AM468" s="312"/>
      <c r="AN468" s="312"/>
      <c r="AO468" s="312"/>
      <c r="AP468" s="312"/>
      <c r="AQ468" s="312"/>
      <c r="AR468" s="312"/>
      <c r="AS468" s="312"/>
      <c r="AT468" s="314">
        <v>4.8</v>
      </c>
      <c r="AU468" s="312"/>
      <c r="AV468" s="314">
        <v>116</v>
      </c>
      <c r="AW468" s="312"/>
      <c r="AX468" s="314">
        <v>139</v>
      </c>
      <c r="AY468" s="312"/>
      <c r="AZ468" s="312"/>
      <c r="BA468" s="312"/>
      <c r="BB468" s="312"/>
      <c r="BC468" s="312"/>
      <c r="BD468" s="284"/>
      <c r="BE468" s="284"/>
      <c r="BF468" s="314">
        <v>5.17</v>
      </c>
      <c r="BG468" s="314"/>
      <c r="BH468" s="314">
        <v>10.9</v>
      </c>
      <c r="BI468" s="314"/>
      <c r="BJ468" s="314">
        <v>43.8</v>
      </c>
      <c r="BK468" s="314"/>
      <c r="BL468" s="314">
        <v>84.8</v>
      </c>
      <c r="BM468" s="314"/>
      <c r="BN468" s="314">
        <v>21.2</v>
      </c>
      <c r="BO468" s="314"/>
      <c r="BP468" s="314">
        <v>25</v>
      </c>
      <c r="BQ468" s="314"/>
      <c r="BR468" s="314">
        <v>293</v>
      </c>
      <c r="BS468" s="314"/>
      <c r="BT468" s="314">
        <v>14.5</v>
      </c>
      <c r="BU468" s="314"/>
      <c r="BV468" s="312"/>
      <c r="BW468" s="312"/>
      <c r="BX468" s="314">
        <v>4.8499999999999996</v>
      </c>
      <c r="BY468" s="314"/>
      <c r="BZ468" s="314">
        <v>49</v>
      </c>
      <c r="CA468" s="314"/>
      <c r="CB468" s="314">
        <v>41.7</v>
      </c>
      <c r="CC468" s="314"/>
      <c r="CD468" s="314">
        <v>6.2</v>
      </c>
      <c r="CE468" s="314"/>
      <c r="CF468" s="314">
        <v>2.8</v>
      </c>
      <c r="CG468" s="314"/>
      <c r="CH468" s="314">
        <v>0.3</v>
      </c>
      <c r="CI468" s="314"/>
      <c r="CJ468" s="2" t="b">
        <f t="shared" si="261"/>
        <v>0</v>
      </c>
      <c r="CK468" s="286" t="b">
        <f t="shared" si="382"/>
        <v>0</v>
      </c>
      <c r="CL468" s="287" t="s">
        <v>373</v>
      </c>
      <c r="CM468" s="277">
        <v>85.8</v>
      </c>
      <c r="CN468" s="277">
        <v>178</v>
      </c>
      <c r="CO468" s="287" t="s">
        <v>374</v>
      </c>
      <c r="CP468" s="277">
        <v>55</v>
      </c>
      <c r="CQ468" s="277">
        <v>56</v>
      </c>
      <c r="CR468" s="298" t="s">
        <v>375</v>
      </c>
      <c r="CS468" s="315"/>
      <c r="CT468" s="315"/>
      <c r="CU468" s="315"/>
      <c r="CV468" s="315"/>
      <c r="CW468" s="315"/>
      <c r="CX468" s="315"/>
    </row>
    <row r="469" spans="1:102" ht="15.75" customHeight="1">
      <c r="C469" s="316"/>
      <c r="D469" s="317"/>
      <c r="E469" s="316"/>
      <c r="F469" s="317"/>
      <c r="G469" s="316"/>
      <c r="H469" s="316"/>
      <c r="I469" s="316"/>
      <c r="J469" s="316"/>
      <c r="K469" s="316"/>
      <c r="L469" s="316"/>
      <c r="M469" s="316"/>
      <c r="N469" s="316"/>
      <c r="O469" s="316"/>
      <c r="P469" s="316"/>
      <c r="Q469" s="316"/>
      <c r="R469" s="316"/>
      <c r="S469" s="316"/>
      <c r="T469" s="316"/>
      <c r="U469" s="316"/>
      <c r="V469" s="316"/>
      <c r="W469" s="316"/>
      <c r="X469" s="316"/>
      <c r="Y469" s="316"/>
      <c r="Z469" s="316"/>
      <c r="AA469" s="316"/>
      <c r="AB469" s="316"/>
      <c r="AC469" s="316"/>
      <c r="AD469" s="316"/>
      <c r="AE469" s="316"/>
      <c r="AF469" s="316"/>
      <c r="AG469" s="316"/>
      <c r="AH469" s="316"/>
      <c r="AI469" s="316"/>
      <c r="AJ469" s="316"/>
      <c r="AK469" s="316"/>
      <c r="AL469" s="316"/>
      <c r="AM469" s="316"/>
      <c r="AN469" s="316"/>
      <c r="AO469" s="316"/>
      <c r="AP469" s="316"/>
      <c r="AQ469" s="316"/>
      <c r="AR469" s="316"/>
      <c r="AS469" s="316"/>
      <c r="AT469" s="316"/>
      <c r="AU469" s="316"/>
      <c r="AV469" s="316"/>
      <c r="AW469" s="316"/>
      <c r="AX469" s="316"/>
      <c r="AY469" s="316"/>
      <c r="AZ469" s="316"/>
      <c r="BA469" s="316"/>
      <c r="BB469" s="316"/>
      <c r="BC469" s="316"/>
      <c r="BD469" s="316"/>
      <c r="BE469" s="316"/>
      <c r="BF469" s="316"/>
      <c r="BG469" s="316"/>
      <c r="BH469" s="316"/>
      <c r="BI469" s="316"/>
      <c r="BJ469" s="316"/>
      <c r="BK469" s="316"/>
      <c r="BL469" s="316"/>
      <c r="BM469" s="316"/>
      <c r="BN469" s="316"/>
      <c r="BO469" s="316"/>
      <c r="BP469" s="316"/>
      <c r="BQ469" s="316"/>
      <c r="BR469" s="316"/>
      <c r="BS469" s="316"/>
      <c r="BT469" s="316"/>
      <c r="BU469" s="316"/>
      <c r="BV469" s="316"/>
      <c r="BW469" s="316"/>
      <c r="BX469" s="316"/>
      <c r="BY469" s="316"/>
      <c r="BZ469" s="316"/>
      <c r="CA469" s="316"/>
      <c r="CB469" s="316"/>
      <c r="CC469" s="316"/>
      <c r="CD469" s="316"/>
      <c r="CE469" s="316"/>
      <c r="CF469" s="316"/>
      <c r="CG469" s="316"/>
      <c r="CH469" s="316"/>
      <c r="CI469" s="316"/>
      <c r="CJ469" s="316"/>
      <c r="CK469" s="316"/>
      <c r="CL469" s="318"/>
      <c r="CM469" s="318"/>
      <c r="CN469" s="318"/>
      <c r="CO469" s="318"/>
      <c r="CP469" s="318"/>
      <c r="CQ469" s="318"/>
      <c r="CR469" s="318"/>
      <c r="CS469" s="316"/>
      <c r="CT469" s="316"/>
      <c r="CU469" s="316"/>
      <c r="CV469" s="316"/>
      <c r="CW469" s="316"/>
      <c r="CX469" s="316"/>
    </row>
    <row r="470" spans="1:102" ht="15.75" customHeight="1">
      <c r="D470" s="3"/>
      <c r="F470" s="3"/>
      <c r="CL470" s="217"/>
      <c r="CM470" s="217"/>
      <c r="CN470" s="217"/>
      <c r="CO470" s="217"/>
      <c r="CP470" s="217"/>
      <c r="CQ470" s="217"/>
      <c r="CR470" s="217"/>
    </row>
    <row r="471" spans="1:102" ht="15.75" customHeight="1">
      <c r="D471" s="3"/>
      <c r="F471" s="3"/>
      <c r="CL471" s="217"/>
      <c r="CM471" s="217"/>
      <c r="CN471" s="217"/>
      <c r="CO471" s="217"/>
      <c r="CP471" s="217"/>
      <c r="CQ471" s="217"/>
      <c r="CR471" s="217"/>
    </row>
    <row r="472" spans="1:102" ht="15.75" customHeight="1">
      <c r="D472" s="3"/>
      <c r="F472" s="3"/>
      <c r="CL472" s="217"/>
      <c r="CM472" s="217"/>
      <c r="CN472" s="217"/>
      <c r="CO472" s="217"/>
      <c r="CP472" s="217"/>
      <c r="CQ472" s="217"/>
      <c r="CR472" s="217"/>
    </row>
    <row r="473" spans="1:102" ht="15.75" customHeight="1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CL473" s="217"/>
      <c r="CM473" s="217"/>
      <c r="CN473" s="217"/>
      <c r="CO473" s="217"/>
      <c r="CP473" s="217"/>
      <c r="CQ473" s="217"/>
      <c r="CR473" s="217"/>
    </row>
    <row r="474" spans="1:102" ht="15.75" customHeight="1">
      <c r="D474" s="3"/>
      <c r="E474" s="319"/>
      <c r="F474" s="319"/>
      <c r="G474" s="3"/>
      <c r="H474" s="3"/>
      <c r="I474" s="3"/>
      <c r="J474" s="3"/>
      <c r="K474" s="3"/>
      <c r="L474" s="3"/>
      <c r="M474" s="3"/>
      <c r="N474" s="3"/>
      <c r="O474" s="475"/>
      <c r="CL474" s="217"/>
      <c r="CM474" s="217"/>
      <c r="CN474" s="217"/>
      <c r="CO474" s="217"/>
      <c r="CP474" s="217"/>
      <c r="CQ474" s="217"/>
      <c r="CR474" s="217"/>
    </row>
    <row r="475" spans="1:102" ht="15.75" customHeight="1">
      <c r="D475" s="3"/>
      <c r="E475" s="319"/>
      <c r="F475" s="319"/>
      <c r="G475" s="3"/>
      <c r="H475" s="3"/>
      <c r="I475" s="3"/>
      <c r="J475" s="3"/>
      <c r="K475" s="3"/>
      <c r="L475" s="3"/>
      <c r="M475" s="3"/>
      <c r="N475" s="3"/>
      <c r="O475" s="476"/>
      <c r="CL475" s="217"/>
      <c r="CM475" s="217"/>
      <c r="CN475" s="217"/>
      <c r="CO475" s="217"/>
      <c r="CP475" s="217"/>
      <c r="CQ475" s="217"/>
      <c r="CR475" s="217"/>
    </row>
    <row r="476" spans="1:102" ht="15.75" customHeight="1">
      <c r="D476" s="3"/>
      <c r="E476" s="319"/>
      <c r="F476" s="319"/>
      <c r="G476" s="3"/>
      <c r="H476" s="3"/>
      <c r="I476" s="475"/>
      <c r="J476" s="475"/>
      <c r="K476" s="475"/>
      <c r="L476" s="475"/>
      <c r="M476" s="475"/>
      <c r="N476" s="475"/>
      <c r="O476" s="475"/>
      <c r="CL476" s="217"/>
      <c r="CM476" s="217"/>
      <c r="CN476" s="217"/>
      <c r="CO476" s="217"/>
      <c r="CP476" s="217"/>
      <c r="CQ476" s="217"/>
      <c r="CR476" s="217"/>
    </row>
    <row r="477" spans="1:102" ht="15.75" customHeight="1">
      <c r="D477" s="3"/>
      <c r="E477" s="319"/>
      <c r="F477" s="319"/>
      <c r="G477" s="3"/>
      <c r="H477" s="3"/>
      <c r="I477" s="476"/>
      <c r="J477" s="476"/>
      <c r="K477" s="476"/>
      <c r="L477" s="476"/>
      <c r="M477" s="476"/>
      <c r="N477" s="476"/>
      <c r="O477" s="476"/>
      <c r="CL477" s="217"/>
      <c r="CM477" s="217"/>
      <c r="CN477" s="217"/>
      <c r="CO477" s="217"/>
      <c r="CP477" s="217"/>
      <c r="CQ477" s="217"/>
      <c r="CR477" s="217"/>
    </row>
    <row r="478" spans="1:102" ht="15.75" customHeight="1">
      <c r="D478" s="3"/>
      <c r="E478" s="319"/>
      <c r="F478" s="320"/>
      <c r="G478" s="3"/>
      <c r="H478" s="3"/>
      <c r="I478" s="228"/>
      <c r="J478" s="3"/>
      <c r="K478" s="3"/>
      <c r="L478" s="3"/>
      <c r="M478" s="3"/>
      <c r="N478" s="3"/>
      <c r="O478" s="3"/>
      <c r="CL478" s="217"/>
      <c r="CM478" s="217"/>
      <c r="CN478" s="217"/>
      <c r="CO478" s="217"/>
      <c r="CP478" s="217"/>
      <c r="CQ478" s="217"/>
      <c r="CR478" s="217"/>
    </row>
    <row r="479" spans="1:102" ht="15.75" customHeight="1">
      <c r="E479" s="319"/>
      <c r="F479" s="319"/>
      <c r="G479" s="3"/>
      <c r="H479" s="3"/>
      <c r="I479" s="228"/>
      <c r="J479" s="3"/>
      <c r="K479" s="3"/>
      <c r="L479" s="3"/>
      <c r="M479" s="3"/>
      <c r="N479" s="3"/>
      <c r="O479" s="3"/>
      <c r="CL479" s="217"/>
      <c r="CM479" s="217"/>
      <c r="CN479" s="217"/>
      <c r="CO479" s="217"/>
      <c r="CP479" s="217"/>
      <c r="CQ479" s="217"/>
      <c r="CR479" s="217"/>
    </row>
    <row r="480" spans="1:102" ht="15.75" customHeight="1">
      <c r="E480" s="319"/>
      <c r="F480" s="320"/>
      <c r="G480" s="3"/>
      <c r="H480" s="3"/>
      <c r="I480" s="321"/>
      <c r="J480" s="3"/>
      <c r="K480" s="3"/>
      <c r="L480" s="3"/>
      <c r="M480" s="3"/>
      <c r="N480" s="3"/>
      <c r="O480" s="3"/>
      <c r="CL480" s="217"/>
      <c r="CM480" s="217"/>
      <c r="CN480" s="217"/>
      <c r="CO480" s="217"/>
      <c r="CP480" s="217"/>
      <c r="CQ480" s="217"/>
      <c r="CR480" s="217"/>
    </row>
    <row r="481" spans="5:96" ht="15.75" customHeight="1">
      <c r="E481" s="319"/>
      <c r="F481" s="320"/>
      <c r="G481" s="3"/>
      <c r="H481" s="3"/>
      <c r="I481" s="228"/>
      <c r="J481" s="3"/>
      <c r="K481" s="3"/>
      <c r="L481" s="3"/>
      <c r="M481" s="3"/>
      <c r="N481" s="3"/>
      <c r="O481" s="3"/>
      <c r="CL481" s="217"/>
      <c r="CM481" s="217"/>
      <c r="CN481" s="217"/>
      <c r="CO481" s="217"/>
      <c r="CP481" s="217"/>
      <c r="CQ481" s="217"/>
      <c r="CR481" s="217"/>
    </row>
    <row r="482" spans="5:96" ht="15.75" customHeight="1">
      <c r="E482" s="319"/>
      <c r="F482" s="320"/>
      <c r="G482" s="3"/>
      <c r="H482" s="3"/>
      <c r="I482" s="321"/>
      <c r="J482" s="3"/>
      <c r="K482" s="3"/>
      <c r="L482" s="3"/>
      <c r="M482" s="3"/>
      <c r="N482" s="3"/>
      <c r="O482" s="3"/>
      <c r="CL482" s="217"/>
      <c r="CM482" s="217"/>
      <c r="CN482" s="217"/>
      <c r="CO482" s="217"/>
      <c r="CP482" s="217"/>
      <c r="CQ482" s="217"/>
      <c r="CR482" s="217"/>
    </row>
    <row r="483" spans="5:96" ht="15.75" customHeight="1">
      <c r="E483" s="319"/>
      <c r="F483" s="320"/>
      <c r="G483" s="3"/>
      <c r="H483" s="3"/>
      <c r="I483" s="322"/>
      <c r="J483" s="3"/>
      <c r="K483" s="3"/>
      <c r="L483" s="3"/>
      <c r="M483" s="3"/>
      <c r="N483" s="3"/>
      <c r="O483" s="3"/>
      <c r="CL483" s="217"/>
      <c r="CM483" s="217"/>
      <c r="CN483" s="217"/>
      <c r="CO483" s="217"/>
      <c r="CP483" s="217"/>
      <c r="CQ483" s="217"/>
      <c r="CR483" s="217"/>
    </row>
    <row r="484" spans="5:96" ht="15.75" customHeight="1">
      <c r="E484" s="319"/>
      <c r="F484" s="320"/>
      <c r="G484" s="3"/>
      <c r="H484" s="3"/>
      <c r="I484" s="322"/>
      <c r="J484" s="3"/>
      <c r="K484" s="3"/>
      <c r="L484" s="3"/>
      <c r="M484" s="3"/>
      <c r="N484" s="3"/>
      <c r="O484" s="3"/>
      <c r="CL484" s="217"/>
      <c r="CM484" s="217"/>
      <c r="CN484" s="217"/>
      <c r="CO484" s="217"/>
      <c r="CP484" s="217"/>
      <c r="CQ484" s="217"/>
      <c r="CR484" s="217"/>
    </row>
    <row r="485" spans="5:96" ht="15.75" customHeight="1">
      <c r="E485" s="319"/>
      <c r="F485" s="320"/>
      <c r="G485" s="3"/>
      <c r="H485" s="3"/>
      <c r="I485" s="322"/>
      <c r="J485" s="3"/>
      <c r="K485" s="3"/>
      <c r="L485" s="3"/>
      <c r="M485" s="3"/>
      <c r="N485" s="3"/>
      <c r="O485" s="3"/>
      <c r="CL485" s="217"/>
      <c r="CM485" s="217"/>
      <c r="CN485" s="217"/>
      <c r="CO485" s="217"/>
      <c r="CP485" s="217"/>
      <c r="CQ485" s="217"/>
      <c r="CR485" s="217"/>
    </row>
    <row r="486" spans="5:96" ht="15.75" customHeight="1">
      <c r="E486" s="319"/>
      <c r="F486" s="3"/>
      <c r="G486" s="3"/>
      <c r="H486" s="3"/>
      <c r="I486" s="323"/>
      <c r="J486" s="3"/>
      <c r="K486" s="3"/>
      <c r="L486" s="3"/>
      <c r="M486" s="3"/>
      <c r="N486" s="3"/>
      <c r="O486" s="3"/>
      <c r="CL486" s="217"/>
      <c r="CM486" s="217"/>
      <c r="CN486" s="217"/>
      <c r="CO486" s="217"/>
      <c r="CP486" s="217"/>
      <c r="CQ486" s="217"/>
      <c r="CR486" s="217"/>
    </row>
    <row r="487" spans="5:96" ht="15.75" customHeight="1">
      <c r="E487" s="319"/>
      <c r="F487" s="320"/>
      <c r="G487" s="3"/>
      <c r="H487" s="3"/>
      <c r="I487" s="323"/>
      <c r="J487" s="3"/>
      <c r="K487" s="3"/>
      <c r="L487" s="3"/>
      <c r="M487" s="3"/>
      <c r="N487" s="3"/>
      <c r="O487" s="3"/>
      <c r="CL487" s="217"/>
      <c r="CM487" s="217"/>
      <c r="CN487" s="217"/>
      <c r="CO487" s="217"/>
      <c r="CP487" s="217"/>
      <c r="CQ487" s="217"/>
      <c r="CR487" s="217"/>
    </row>
    <row r="488" spans="5:96" ht="15.75" customHeight="1">
      <c r="E488" s="319"/>
      <c r="F488" s="320"/>
      <c r="G488" s="3"/>
      <c r="H488" s="3"/>
      <c r="I488" s="323"/>
      <c r="J488" s="3"/>
      <c r="K488" s="3"/>
      <c r="L488" s="3"/>
      <c r="M488" s="3"/>
      <c r="N488" s="3"/>
      <c r="O488" s="3"/>
      <c r="CL488" s="217"/>
      <c r="CM488" s="217"/>
      <c r="CN488" s="217"/>
      <c r="CO488" s="217"/>
      <c r="CP488" s="217"/>
      <c r="CQ488" s="217"/>
      <c r="CR488" s="217"/>
    </row>
    <row r="489" spans="5:96" ht="15.75" customHeight="1">
      <c r="E489" s="319"/>
      <c r="F489" s="319"/>
      <c r="G489" s="3"/>
      <c r="H489" s="3"/>
      <c r="I489" s="323"/>
      <c r="J489" s="3"/>
      <c r="K489" s="3"/>
      <c r="L489" s="3"/>
      <c r="M489" s="3"/>
      <c r="N489" s="3"/>
      <c r="O489" s="3"/>
      <c r="CL489" s="217"/>
      <c r="CM489" s="217"/>
      <c r="CN489" s="217"/>
      <c r="CO489" s="217"/>
      <c r="CP489" s="217"/>
      <c r="CQ489" s="217"/>
      <c r="CR489" s="217"/>
    </row>
    <row r="490" spans="5:96" ht="15.75" customHeight="1">
      <c r="E490" s="319"/>
      <c r="F490" s="320"/>
      <c r="G490" s="3"/>
      <c r="H490" s="3"/>
      <c r="I490" s="322"/>
      <c r="J490" s="3"/>
      <c r="K490" s="3"/>
      <c r="L490" s="3"/>
      <c r="M490" s="3"/>
      <c r="N490" s="3"/>
      <c r="O490" s="3"/>
      <c r="CL490" s="217"/>
      <c r="CM490" s="217"/>
      <c r="CN490" s="217"/>
      <c r="CO490" s="217"/>
      <c r="CP490" s="217"/>
      <c r="CQ490" s="217"/>
      <c r="CR490" s="217"/>
    </row>
    <row r="491" spans="5:96" ht="15.75" customHeight="1">
      <c r="E491" s="319"/>
      <c r="F491" s="320"/>
      <c r="G491" s="3"/>
      <c r="H491" s="3"/>
      <c r="I491" s="228"/>
      <c r="J491" s="3"/>
      <c r="K491" s="3"/>
      <c r="L491" s="3"/>
      <c r="M491" s="3"/>
      <c r="N491" s="3"/>
      <c r="O491" s="3"/>
      <c r="CL491" s="217"/>
      <c r="CM491" s="217"/>
      <c r="CN491" s="217"/>
      <c r="CO491" s="217"/>
      <c r="CP491" s="217"/>
      <c r="CQ491" s="217"/>
      <c r="CR491" s="217"/>
    </row>
    <row r="492" spans="5:96" ht="15.75" customHeight="1">
      <c r="E492" s="319"/>
      <c r="F492" s="320"/>
      <c r="G492" s="3"/>
      <c r="H492" s="3"/>
      <c r="I492" s="228"/>
      <c r="J492" s="3"/>
      <c r="K492" s="3"/>
      <c r="L492" s="3"/>
      <c r="M492" s="3"/>
      <c r="N492" s="3"/>
      <c r="O492" s="3"/>
      <c r="CL492" s="217"/>
      <c r="CM492" s="217"/>
      <c r="CN492" s="217"/>
      <c r="CO492" s="217"/>
      <c r="CP492" s="217"/>
      <c r="CQ492" s="217"/>
      <c r="CR492" s="217"/>
    </row>
    <row r="493" spans="5:96" ht="15.75" customHeight="1">
      <c r="E493" s="319"/>
      <c r="F493" s="319"/>
      <c r="G493" s="3"/>
      <c r="H493" s="3"/>
      <c r="I493" s="321"/>
      <c r="J493" s="3"/>
      <c r="K493" s="3"/>
      <c r="L493" s="3"/>
      <c r="M493" s="3"/>
      <c r="N493" s="3"/>
      <c r="O493" s="3"/>
      <c r="CL493" s="217"/>
      <c r="CM493" s="217"/>
      <c r="CN493" s="217"/>
      <c r="CO493" s="217"/>
      <c r="CP493" s="217"/>
      <c r="CQ493" s="217"/>
      <c r="CR493" s="217"/>
    </row>
    <row r="494" spans="5:96" ht="15.75" customHeight="1">
      <c r="E494" s="324"/>
      <c r="F494" s="325"/>
      <c r="G494" s="228"/>
      <c r="H494" s="228"/>
      <c r="I494" s="228"/>
      <c r="J494" s="3"/>
      <c r="K494" s="3"/>
      <c r="L494" s="3"/>
      <c r="M494" s="3"/>
      <c r="N494" s="3"/>
      <c r="O494" s="3"/>
      <c r="CL494" s="217"/>
      <c r="CM494" s="217"/>
      <c r="CN494" s="217"/>
      <c r="CO494" s="217"/>
      <c r="CP494" s="217"/>
      <c r="CQ494" s="217"/>
      <c r="CR494" s="217"/>
    </row>
    <row r="495" spans="5:96" ht="15.75" customHeight="1">
      <c r="E495" s="324"/>
      <c r="F495" s="325"/>
      <c r="G495" s="325"/>
      <c r="H495" s="325"/>
      <c r="I495" s="321"/>
      <c r="J495" s="3"/>
      <c r="K495" s="3"/>
      <c r="L495" s="3"/>
      <c r="M495" s="3"/>
      <c r="N495" s="3"/>
      <c r="O495" s="3"/>
    </row>
    <row r="496" spans="5:96" ht="15.75" customHeight="1">
      <c r="E496" s="324"/>
      <c r="F496" s="325"/>
      <c r="G496" s="326"/>
      <c r="H496" s="326"/>
      <c r="I496" s="322"/>
      <c r="J496" s="3"/>
      <c r="K496" s="3"/>
      <c r="L496" s="3"/>
      <c r="M496" s="3"/>
      <c r="N496" s="3"/>
      <c r="O496" s="3"/>
    </row>
    <row r="497" spans="5:15" ht="15.75" customHeight="1">
      <c r="E497" s="324"/>
      <c r="F497" s="325"/>
      <c r="G497" s="326"/>
      <c r="H497" s="326"/>
      <c r="I497" s="322"/>
      <c r="J497" s="3"/>
      <c r="K497" s="3"/>
      <c r="L497" s="3"/>
      <c r="M497" s="3"/>
      <c r="N497" s="3"/>
      <c r="O497" s="3"/>
    </row>
    <row r="498" spans="5:15" ht="15.75" customHeight="1">
      <c r="E498" s="324"/>
      <c r="F498" s="325"/>
      <c r="G498" s="326"/>
      <c r="H498" s="326"/>
      <c r="I498" s="322"/>
      <c r="J498" s="3"/>
      <c r="K498" s="3"/>
      <c r="L498" s="3"/>
      <c r="M498" s="3"/>
      <c r="N498" s="3"/>
      <c r="O498" s="3"/>
    </row>
    <row r="499" spans="5:15" ht="15.75" customHeight="1">
      <c r="E499" s="324"/>
      <c r="F499" s="228"/>
      <c r="G499" s="326"/>
      <c r="H499" s="326"/>
      <c r="I499" s="323"/>
      <c r="J499" s="3"/>
      <c r="K499" s="3"/>
      <c r="L499" s="3"/>
      <c r="M499" s="3"/>
      <c r="N499" s="3"/>
      <c r="O499" s="3"/>
    </row>
    <row r="500" spans="5:15" ht="15.75" customHeight="1">
      <c r="E500" s="327"/>
      <c r="F500" s="325"/>
      <c r="G500" s="326"/>
      <c r="H500" s="326"/>
      <c r="I500" s="322"/>
      <c r="J500" s="3"/>
      <c r="K500" s="3"/>
      <c r="L500" s="3"/>
      <c r="M500" s="3"/>
      <c r="N500" s="3"/>
      <c r="O500" s="3"/>
    </row>
    <row r="501" spans="5:15" ht="15.75" customHeight="1">
      <c r="E501" s="324"/>
      <c r="F501" s="325"/>
      <c r="G501" s="228"/>
      <c r="H501" s="228"/>
      <c r="I501" s="228"/>
      <c r="J501" s="3"/>
      <c r="K501" s="3"/>
      <c r="L501" s="3"/>
      <c r="M501" s="3"/>
      <c r="N501" s="3"/>
      <c r="O501" s="3"/>
    </row>
    <row r="502" spans="5:15" ht="15.75" customHeight="1">
      <c r="E502" s="324"/>
      <c r="F502" s="228"/>
      <c r="G502" s="325"/>
      <c r="H502" s="325"/>
      <c r="I502" s="228"/>
      <c r="J502" s="3"/>
      <c r="K502" s="3"/>
      <c r="L502" s="3"/>
      <c r="M502" s="3"/>
      <c r="N502" s="3"/>
      <c r="O502" s="3"/>
    </row>
    <row r="503" spans="5:15" ht="15.75" customHeight="1">
      <c r="E503" s="324"/>
      <c r="F503" s="325"/>
      <c r="G503" s="325"/>
      <c r="H503" s="325"/>
      <c r="I503" s="321"/>
      <c r="J503" s="3"/>
      <c r="K503" s="3"/>
      <c r="L503" s="3"/>
      <c r="M503" s="3"/>
      <c r="N503" s="3"/>
      <c r="O503" s="3"/>
    </row>
    <row r="504" spans="5:15" ht="15.75" customHeight="1">
      <c r="E504" s="324"/>
      <c r="F504" s="325"/>
      <c r="G504" s="228"/>
      <c r="H504" s="228"/>
      <c r="I504" s="228"/>
      <c r="J504" s="3"/>
      <c r="K504" s="3"/>
      <c r="L504" s="3"/>
      <c r="M504" s="3"/>
      <c r="N504" s="3"/>
      <c r="O504" s="3"/>
    </row>
    <row r="505" spans="5:15" ht="15.75" customHeight="1">
      <c r="E505" s="324"/>
      <c r="F505" s="325"/>
      <c r="G505" s="326"/>
      <c r="H505" s="326"/>
      <c r="I505" s="322"/>
      <c r="J505" s="3"/>
      <c r="K505" s="3"/>
      <c r="L505" s="3"/>
      <c r="M505" s="3"/>
      <c r="N505" s="3"/>
      <c r="O505" s="3"/>
    </row>
    <row r="506" spans="5:15" ht="15.75" customHeight="1">
      <c r="E506" s="324"/>
      <c r="F506" s="325"/>
      <c r="G506" s="326"/>
      <c r="H506" s="326"/>
      <c r="I506" s="322"/>
      <c r="J506" s="3"/>
      <c r="K506" s="3"/>
      <c r="L506" s="3"/>
      <c r="M506" s="3"/>
      <c r="N506" s="3"/>
      <c r="O506" s="3"/>
    </row>
    <row r="507" spans="5:15" ht="15.75" customHeight="1">
      <c r="E507" s="324"/>
      <c r="F507" s="325"/>
      <c r="G507" s="326"/>
      <c r="H507" s="326"/>
      <c r="I507" s="322"/>
      <c r="J507" s="3"/>
      <c r="K507" s="3"/>
      <c r="L507" s="3"/>
      <c r="M507" s="3"/>
      <c r="N507" s="3"/>
      <c r="O507" s="3"/>
    </row>
    <row r="508" spans="5:15" ht="15.75" customHeight="1">
      <c r="E508" s="324"/>
      <c r="F508" s="228"/>
      <c r="G508" s="326"/>
      <c r="H508" s="326"/>
      <c r="I508" s="323"/>
      <c r="J508" s="3"/>
      <c r="K508" s="3"/>
      <c r="L508" s="3"/>
      <c r="M508" s="3"/>
      <c r="N508" s="3"/>
      <c r="O508" s="3"/>
    </row>
    <row r="509" spans="5:15" ht="15.75" customHeight="1">
      <c r="E509" s="327"/>
      <c r="F509" s="325"/>
      <c r="G509" s="326"/>
      <c r="H509" s="326"/>
      <c r="I509" s="322"/>
      <c r="J509" s="3"/>
      <c r="K509" s="3"/>
      <c r="L509" s="3"/>
      <c r="M509" s="3"/>
      <c r="N509" s="3"/>
      <c r="O509" s="3"/>
    </row>
    <row r="510" spans="5:15" ht="15.75" customHeight="1">
      <c r="E510" s="324"/>
      <c r="F510" s="325"/>
      <c r="G510" s="228"/>
      <c r="H510" s="228"/>
      <c r="I510" s="228"/>
      <c r="J510" s="3"/>
      <c r="K510" s="3"/>
      <c r="L510" s="3"/>
      <c r="M510" s="3"/>
      <c r="N510" s="3"/>
      <c r="O510" s="3"/>
    </row>
    <row r="511" spans="5:15" ht="15.75" customHeight="1">
      <c r="E511" s="324"/>
      <c r="F511" s="228"/>
      <c r="G511" s="325"/>
      <c r="H511" s="325"/>
      <c r="I511" s="228"/>
      <c r="J511" s="3"/>
      <c r="K511" s="3"/>
      <c r="L511" s="3"/>
      <c r="M511" s="3"/>
      <c r="N511" s="3"/>
      <c r="O511" s="3"/>
    </row>
    <row r="512" spans="5:15" ht="15.75" customHeight="1">
      <c r="E512" s="324"/>
      <c r="F512" s="325"/>
      <c r="G512" s="325"/>
      <c r="H512" s="325"/>
      <c r="I512" s="321"/>
      <c r="J512" s="3"/>
      <c r="K512" s="3"/>
      <c r="L512" s="3"/>
      <c r="M512" s="3"/>
      <c r="N512" s="3"/>
      <c r="O512" s="3"/>
    </row>
    <row r="513" spans="5:15" ht="15.75" customHeight="1">
      <c r="E513" s="324"/>
      <c r="F513" s="325"/>
      <c r="G513" s="228"/>
      <c r="H513" s="228"/>
      <c r="I513" s="228"/>
      <c r="J513" s="3"/>
      <c r="K513" s="3"/>
      <c r="L513" s="3"/>
      <c r="M513" s="3"/>
      <c r="N513" s="3"/>
      <c r="O513" s="3"/>
    </row>
    <row r="514" spans="5:15" ht="15.75" customHeight="1">
      <c r="E514" s="324"/>
      <c r="F514" s="325"/>
      <c r="G514" s="326"/>
      <c r="H514" s="326"/>
      <c r="I514" s="322"/>
      <c r="J514" s="3"/>
      <c r="K514" s="3"/>
      <c r="L514" s="3"/>
      <c r="M514" s="3"/>
      <c r="N514" s="3"/>
      <c r="O514" s="3"/>
    </row>
    <row r="515" spans="5:15" ht="15.75" customHeight="1">
      <c r="E515" s="324"/>
      <c r="F515" s="325"/>
      <c r="G515" s="326"/>
      <c r="H515" s="326"/>
      <c r="I515" s="322"/>
      <c r="J515" s="3"/>
      <c r="K515" s="3"/>
      <c r="L515" s="3"/>
      <c r="M515" s="3"/>
      <c r="N515" s="3"/>
      <c r="O515" s="3"/>
    </row>
    <row r="516" spans="5:15" ht="15.75" customHeight="1">
      <c r="E516" s="324"/>
      <c r="F516" s="325"/>
      <c r="G516" s="326"/>
      <c r="H516" s="326"/>
      <c r="I516" s="322"/>
      <c r="J516" s="3"/>
      <c r="K516" s="3"/>
      <c r="L516" s="3"/>
      <c r="M516" s="3"/>
      <c r="N516" s="3"/>
      <c r="O516" s="3"/>
    </row>
    <row r="517" spans="5:15" ht="15.75" customHeight="1">
      <c r="E517" s="324"/>
      <c r="F517" s="228"/>
      <c r="G517" s="326"/>
      <c r="H517" s="326"/>
      <c r="I517" s="323"/>
      <c r="J517" s="3"/>
      <c r="K517" s="3"/>
      <c r="L517" s="3"/>
      <c r="M517" s="3"/>
      <c r="N517" s="3"/>
      <c r="O517" s="3"/>
    </row>
    <row r="518" spans="5:15" ht="15.75" customHeight="1">
      <c r="E518" s="327"/>
      <c r="F518" s="325"/>
      <c r="G518" s="326"/>
      <c r="H518" s="326"/>
      <c r="I518" s="322"/>
      <c r="J518" s="3"/>
      <c r="K518" s="3"/>
      <c r="L518" s="3"/>
      <c r="M518" s="3"/>
      <c r="N518" s="3"/>
      <c r="O518" s="3"/>
    </row>
    <row r="519" spans="5:15" ht="15.75" customHeight="1">
      <c r="E519" s="324"/>
      <c r="F519" s="325"/>
      <c r="G519" s="228"/>
      <c r="H519" s="228"/>
      <c r="I519" s="228"/>
      <c r="J519" s="3"/>
      <c r="K519" s="3"/>
      <c r="L519" s="3"/>
      <c r="M519" s="3"/>
      <c r="N519" s="3"/>
      <c r="O519" s="3"/>
    </row>
    <row r="520" spans="5:15" ht="15.75" customHeight="1">
      <c r="E520" s="324"/>
      <c r="F520" s="228"/>
      <c r="G520" s="325"/>
      <c r="H520" s="325"/>
      <c r="I520" s="228"/>
      <c r="J520" s="3"/>
      <c r="K520" s="3"/>
      <c r="L520" s="3"/>
      <c r="M520" s="3"/>
      <c r="N520" s="3"/>
      <c r="O520" s="3"/>
    </row>
    <row r="521" spans="5:15" ht="15.75" customHeight="1">
      <c r="E521" s="324"/>
      <c r="F521" s="325"/>
      <c r="G521" s="325"/>
      <c r="H521" s="325"/>
      <c r="I521" s="321"/>
      <c r="J521" s="3"/>
      <c r="K521" s="3"/>
      <c r="L521" s="3"/>
      <c r="M521" s="3"/>
      <c r="N521" s="3"/>
      <c r="O521" s="3"/>
    </row>
    <row r="522" spans="5:15" ht="15.75" customHeight="1">
      <c r="E522" s="324"/>
      <c r="F522" s="325"/>
      <c r="G522" s="228"/>
      <c r="H522" s="228"/>
      <c r="I522" s="228"/>
      <c r="J522" s="3"/>
      <c r="K522" s="3"/>
      <c r="L522" s="3"/>
      <c r="M522" s="3"/>
      <c r="N522" s="3"/>
      <c r="O522" s="3"/>
    </row>
    <row r="523" spans="5:15" ht="15.75" customHeight="1">
      <c r="E523" s="324"/>
      <c r="F523" s="228"/>
      <c r="G523" s="326"/>
      <c r="H523" s="326"/>
      <c r="I523" s="323"/>
      <c r="J523" s="3"/>
      <c r="K523" s="3"/>
      <c r="L523" s="3"/>
      <c r="M523" s="3"/>
      <c r="N523" s="3"/>
      <c r="O523" s="3"/>
    </row>
    <row r="524" spans="5:15" ht="15.75" customHeight="1">
      <c r="E524" s="327"/>
      <c r="F524" s="325"/>
      <c r="G524" s="326"/>
      <c r="H524" s="326"/>
      <c r="I524" s="322"/>
      <c r="J524" s="3"/>
      <c r="K524" s="3"/>
      <c r="L524" s="3"/>
      <c r="M524" s="3"/>
      <c r="N524" s="3"/>
      <c r="O524" s="3"/>
    </row>
    <row r="525" spans="5:15" ht="15.75" customHeight="1">
      <c r="E525" s="324"/>
      <c r="F525" s="325"/>
      <c r="G525" s="228"/>
      <c r="H525" s="228"/>
      <c r="I525" s="228"/>
      <c r="J525" s="3"/>
      <c r="K525" s="3"/>
      <c r="L525" s="3"/>
      <c r="M525" s="3"/>
      <c r="N525" s="3"/>
      <c r="O525" s="3"/>
    </row>
    <row r="526" spans="5:15" ht="15.75" customHeight="1">
      <c r="E526" s="324"/>
      <c r="F526" s="228"/>
      <c r="G526" s="325"/>
      <c r="H526" s="325"/>
      <c r="I526" s="228"/>
      <c r="J526" s="3"/>
      <c r="K526" s="3"/>
      <c r="L526" s="3"/>
      <c r="M526" s="3"/>
      <c r="N526" s="3"/>
      <c r="O526" s="3"/>
    </row>
    <row r="527" spans="5:15" ht="15.75" customHeight="1">
      <c r="E527" s="324"/>
      <c r="F527" s="325"/>
      <c r="G527" s="228"/>
      <c r="H527" s="228"/>
      <c r="I527" s="228"/>
      <c r="J527" s="3"/>
      <c r="K527" s="3"/>
      <c r="L527" s="3"/>
      <c r="M527" s="3"/>
      <c r="N527" s="3"/>
      <c r="O527" s="3"/>
    </row>
    <row r="528" spans="5:15" ht="15.75" customHeight="1">
      <c r="E528" s="324"/>
      <c r="F528" s="228"/>
      <c r="G528" s="326"/>
      <c r="H528" s="326"/>
      <c r="I528" s="323"/>
      <c r="J528" s="3"/>
      <c r="K528" s="3"/>
      <c r="L528" s="3"/>
      <c r="M528" s="3"/>
      <c r="N528" s="3"/>
      <c r="O528" s="3"/>
    </row>
    <row r="529" spans="5:15" ht="15.75" customHeight="1">
      <c r="E529" s="327"/>
      <c r="F529" s="325"/>
      <c r="G529" s="326"/>
      <c r="H529" s="326"/>
      <c r="I529" s="322"/>
      <c r="J529" s="3"/>
      <c r="K529" s="3"/>
      <c r="L529" s="3"/>
      <c r="M529" s="3"/>
      <c r="N529" s="3"/>
      <c r="O529" s="3"/>
    </row>
    <row r="530" spans="5:15" ht="15.75" customHeight="1">
      <c r="E530" s="328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5:15" ht="15.75" customHeight="1">
      <c r="E531" s="328"/>
      <c r="F531" s="213"/>
      <c r="G531" s="213"/>
      <c r="H531" s="329"/>
      <c r="I531" s="330"/>
      <c r="J531" s="331"/>
      <c r="K531" s="3"/>
      <c r="L531" s="3"/>
      <c r="M531" s="3"/>
      <c r="N531" s="3"/>
      <c r="O531" s="3"/>
    </row>
    <row r="532" spans="5:15" ht="15.75" customHeight="1">
      <c r="E532" s="328"/>
      <c r="F532" s="213"/>
      <c r="G532" s="213"/>
      <c r="H532" s="329"/>
      <c r="I532" s="330"/>
      <c r="J532" s="331"/>
      <c r="K532" s="3"/>
      <c r="L532" s="3"/>
      <c r="M532" s="3"/>
      <c r="N532" s="3"/>
      <c r="O532" s="3"/>
    </row>
    <row r="533" spans="5:15" ht="15.75" customHeight="1">
      <c r="E533" s="328"/>
      <c r="F533" s="213"/>
      <c r="G533" s="213"/>
      <c r="H533" s="329"/>
      <c r="I533" s="330"/>
      <c r="J533" s="331"/>
      <c r="K533" s="3"/>
      <c r="L533" s="3"/>
      <c r="M533" s="3"/>
      <c r="N533" s="3"/>
      <c r="O533" s="3"/>
    </row>
    <row r="534" spans="5:15" ht="15.75" customHeight="1">
      <c r="E534" s="328"/>
      <c r="F534" s="213"/>
      <c r="G534" s="213"/>
      <c r="H534" s="329"/>
      <c r="I534" s="330"/>
      <c r="J534" s="331"/>
      <c r="K534" s="3"/>
      <c r="L534" s="3"/>
      <c r="M534" s="3"/>
      <c r="N534" s="3"/>
      <c r="O534" s="3"/>
    </row>
    <row r="535" spans="5:15" ht="15.75" customHeight="1">
      <c r="E535" s="328"/>
      <c r="F535" s="213"/>
      <c r="G535" s="213"/>
      <c r="H535" s="332"/>
      <c r="I535" s="333"/>
      <c r="J535" s="332"/>
      <c r="K535" s="3"/>
      <c r="L535" s="3"/>
      <c r="M535" s="3"/>
      <c r="N535" s="3"/>
      <c r="O535" s="3"/>
    </row>
    <row r="536" spans="5:15" ht="15.75" customHeight="1">
      <c r="E536" s="328"/>
      <c r="F536" s="213"/>
      <c r="G536" s="213"/>
      <c r="H536" s="329"/>
      <c r="I536" s="333"/>
      <c r="J536" s="332"/>
      <c r="K536" s="3"/>
      <c r="L536" s="3"/>
      <c r="M536" s="3"/>
      <c r="N536" s="3"/>
      <c r="O536" s="3"/>
    </row>
    <row r="537" spans="5:15" ht="15.75" customHeight="1">
      <c r="E537" s="328"/>
      <c r="F537" s="213"/>
      <c r="G537" s="3"/>
      <c r="H537" s="3"/>
      <c r="I537" s="3"/>
      <c r="J537" s="3"/>
      <c r="K537" s="3"/>
      <c r="L537" s="3"/>
      <c r="M537" s="3"/>
      <c r="N537" s="3"/>
      <c r="O537" s="3"/>
    </row>
    <row r="538" spans="5:15" ht="15.75" customHeight="1">
      <c r="E538" s="328"/>
      <c r="F538" s="213"/>
      <c r="G538" s="213"/>
      <c r="H538" s="329"/>
      <c r="I538" s="333"/>
      <c r="J538" s="332"/>
      <c r="K538" s="3"/>
      <c r="L538" s="3"/>
      <c r="M538" s="3"/>
      <c r="N538" s="3"/>
      <c r="O538" s="3"/>
    </row>
    <row r="539" spans="5:15" ht="15.75" customHeight="1">
      <c r="E539" s="328"/>
      <c r="F539" s="334"/>
      <c r="G539" s="213"/>
      <c r="H539" s="329"/>
      <c r="I539" s="333"/>
      <c r="J539" s="332"/>
      <c r="K539" s="3"/>
      <c r="L539" s="3"/>
      <c r="M539" s="3"/>
      <c r="N539" s="3"/>
      <c r="O539" s="3"/>
    </row>
    <row r="540" spans="5:15" ht="15.75" customHeight="1">
      <c r="E540" s="335"/>
      <c r="F540" s="213"/>
      <c r="G540" s="213"/>
      <c r="H540" s="329"/>
      <c r="I540" s="333"/>
      <c r="J540" s="332"/>
      <c r="K540" s="3"/>
      <c r="L540" s="3"/>
      <c r="M540" s="3"/>
      <c r="N540" s="3"/>
      <c r="O540" s="3"/>
    </row>
    <row r="541" spans="5:15" ht="15.75" customHeight="1">
      <c r="E541" s="336"/>
      <c r="F541" s="213"/>
      <c r="G541" s="213"/>
      <c r="H541" s="329"/>
      <c r="I541" s="330"/>
      <c r="J541" s="331"/>
      <c r="K541" s="3"/>
      <c r="L541" s="3"/>
      <c r="M541" s="3"/>
      <c r="N541" s="3"/>
      <c r="O541" s="3"/>
    </row>
    <row r="542" spans="5:15" ht="15.75" customHeight="1">
      <c r="E542" s="328"/>
      <c r="F542" s="337"/>
      <c r="G542" s="213"/>
      <c r="H542" s="332"/>
      <c r="I542" s="333"/>
      <c r="J542" s="332"/>
      <c r="K542" s="3"/>
      <c r="L542" s="3"/>
      <c r="M542" s="3"/>
      <c r="N542" s="3"/>
      <c r="O542" s="3"/>
    </row>
    <row r="543" spans="5:15" ht="15.75" customHeight="1">
      <c r="E543" s="328"/>
      <c r="F543" s="213"/>
      <c r="G543" s="213"/>
      <c r="H543" s="329"/>
      <c r="I543" s="333"/>
      <c r="J543" s="332"/>
      <c r="K543" s="3"/>
      <c r="L543" s="3"/>
      <c r="M543" s="3"/>
      <c r="N543" s="3"/>
      <c r="O543" s="3"/>
    </row>
    <row r="544" spans="5:15" ht="15.75" customHeight="1">
      <c r="E544" s="328"/>
      <c r="F544" s="213"/>
      <c r="G544" s="213"/>
      <c r="H544" s="329"/>
      <c r="I544" s="333"/>
      <c r="J544" s="333"/>
      <c r="K544" s="3"/>
      <c r="L544" s="3"/>
      <c r="M544" s="3"/>
      <c r="N544" s="3"/>
      <c r="O544" s="3"/>
    </row>
    <row r="545" spans="4:15" ht="15.75" customHeight="1">
      <c r="E545" s="328"/>
      <c r="F545" s="213"/>
      <c r="G545" s="213"/>
      <c r="H545" s="329"/>
      <c r="I545" s="333"/>
      <c r="J545" s="332"/>
      <c r="K545" s="3"/>
      <c r="L545" s="3"/>
      <c r="M545" s="3"/>
      <c r="N545" s="3"/>
      <c r="O545" s="3"/>
    </row>
    <row r="546" spans="4:15" ht="15.75" customHeight="1">
      <c r="E546" s="328"/>
      <c r="F546" s="213"/>
      <c r="G546" s="213"/>
      <c r="H546" s="329"/>
      <c r="I546" s="333"/>
      <c r="J546" s="332"/>
      <c r="K546" s="3"/>
      <c r="L546" s="3"/>
      <c r="M546" s="3"/>
      <c r="N546" s="3"/>
      <c r="O546" s="3"/>
    </row>
    <row r="547" spans="4:15" ht="15.75" customHeight="1">
      <c r="E547" s="328"/>
      <c r="F547" s="213"/>
      <c r="G547" s="213"/>
      <c r="H547" s="329"/>
      <c r="I547" s="330"/>
      <c r="J547" s="331"/>
      <c r="K547" s="3"/>
      <c r="L547" s="3"/>
      <c r="M547" s="3"/>
      <c r="N547" s="3"/>
      <c r="O547" s="3"/>
    </row>
    <row r="548" spans="4:15" ht="15.75" customHeight="1">
      <c r="E548" s="328"/>
      <c r="F548" s="213"/>
      <c r="G548" s="213"/>
      <c r="H548" s="329"/>
      <c r="I548" s="330"/>
      <c r="J548" s="331"/>
      <c r="K548" s="3"/>
      <c r="L548" s="3"/>
      <c r="M548" s="3"/>
      <c r="N548" s="3"/>
      <c r="O548" s="3"/>
    </row>
    <row r="549" spans="4:15" ht="15.75" customHeight="1">
      <c r="E549" s="328"/>
      <c r="F549" s="213"/>
      <c r="G549" s="213"/>
      <c r="H549" s="329"/>
      <c r="I549" s="330"/>
      <c r="J549" s="331"/>
      <c r="K549" s="3"/>
      <c r="L549" s="3"/>
      <c r="M549" s="3"/>
      <c r="N549" s="3"/>
      <c r="O549" s="3"/>
    </row>
    <row r="550" spans="4:15" ht="15.75" customHeight="1">
      <c r="E550" s="328"/>
      <c r="F550" s="213"/>
      <c r="G550" s="213"/>
      <c r="H550" s="329"/>
      <c r="I550" s="330"/>
      <c r="J550" s="331"/>
      <c r="K550" s="3"/>
      <c r="L550" s="3"/>
      <c r="M550" s="3"/>
      <c r="N550" s="3"/>
      <c r="O550" s="3"/>
    </row>
    <row r="551" spans="4:15" ht="15.75" customHeight="1">
      <c r="E551" s="328"/>
      <c r="F551" s="213"/>
      <c r="G551" s="213"/>
      <c r="H551" s="329"/>
      <c r="I551" s="330"/>
      <c r="J551" s="331"/>
      <c r="K551" s="3"/>
      <c r="L551" s="3"/>
      <c r="M551" s="3"/>
      <c r="N551" s="3"/>
      <c r="O551" s="3"/>
    </row>
    <row r="552" spans="4:15" ht="15.75" customHeight="1">
      <c r="E552" s="328"/>
      <c r="F552" s="213"/>
      <c r="G552" s="213"/>
      <c r="H552" s="332"/>
      <c r="I552" s="333"/>
      <c r="J552" s="332"/>
      <c r="K552" s="3"/>
      <c r="L552" s="3"/>
      <c r="M552" s="3"/>
      <c r="N552" s="3"/>
      <c r="O552" s="3"/>
    </row>
    <row r="553" spans="4:15" ht="15.75" customHeight="1">
      <c r="E553" s="328"/>
      <c r="F553" s="213"/>
      <c r="G553" s="213"/>
      <c r="H553" s="329"/>
      <c r="I553" s="333"/>
      <c r="J553" s="332"/>
      <c r="K553" s="3"/>
      <c r="L553" s="3"/>
      <c r="M553" s="3"/>
      <c r="N553" s="3"/>
      <c r="O553" s="3"/>
    </row>
    <row r="554" spans="4:15" ht="15.75" customHeight="1">
      <c r="E554" s="328"/>
      <c r="F554" s="213"/>
      <c r="G554" s="3"/>
      <c r="H554" s="3"/>
      <c r="I554" s="3"/>
      <c r="J554" s="3"/>
      <c r="K554" s="3"/>
      <c r="L554" s="3"/>
      <c r="M554" s="3"/>
      <c r="N554" s="3"/>
      <c r="O554" s="3"/>
    </row>
    <row r="555" spans="4:15" ht="15.75" customHeight="1">
      <c r="E555" s="328"/>
      <c r="F555" s="213"/>
      <c r="G555" s="213"/>
      <c r="H555" s="329"/>
      <c r="I555" s="333"/>
      <c r="J555" s="332"/>
      <c r="K555" s="3"/>
      <c r="L555" s="3"/>
      <c r="M555" s="3"/>
      <c r="N555" s="3"/>
      <c r="O555" s="3"/>
    </row>
    <row r="556" spans="4:15" ht="15.75" customHeight="1">
      <c r="E556" s="328"/>
      <c r="F556" s="334"/>
      <c r="G556" s="213"/>
      <c r="H556" s="329"/>
      <c r="I556" s="333"/>
      <c r="J556" s="332"/>
      <c r="K556" s="3"/>
      <c r="L556" s="3"/>
      <c r="M556" s="3"/>
      <c r="N556" s="3"/>
      <c r="O556" s="3"/>
    </row>
    <row r="557" spans="4:15" ht="15.75" customHeight="1">
      <c r="D557" s="338"/>
      <c r="E557" s="328"/>
      <c r="F557" s="213"/>
      <c r="G557" s="213"/>
      <c r="H557" s="329"/>
      <c r="I557" s="333"/>
      <c r="J557" s="332"/>
      <c r="K557" s="3"/>
      <c r="L557" s="3"/>
      <c r="M557" s="3"/>
      <c r="N557" s="3"/>
      <c r="O557" s="3"/>
    </row>
    <row r="558" spans="4:15" ht="15.75" customHeight="1">
      <c r="D558" s="338"/>
      <c r="E558" s="328"/>
      <c r="F558" s="337"/>
      <c r="G558" s="213"/>
      <c r="H558" s="332"/>
      <c r="I558" s="333"/>
      <c r="J558" s="332"/>
      <c r="K558" s="3"/>
      <c r="L558" s="3"/>
      <c r="M558" s="3"/>
      <c r="N558" s="3"/>
      <c r="O558" s="3"/>
    </row>
    <row r="559" spans="4:15" ht="15.75" customHeight="1">
      <c r="D559" s="3"/>
      <c r="E559" s="339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4:15" ht="15.75" customHeight="1">
      <c r="D560" s="3"/>
      <c r="E560" s="339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4:15" ht="15.75" customHeight="1">
      <c r="D561" s="3"/>
      <c r="E561" s="339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4:15" ht="15.75" customHeight="1">
      <c r="D562" s="3"/>
      <c r="E562" s="340"/>
      <c r="F562" s="341"/>
      <c r="G562" s="332"/>
      <c r="H562" s="332"/>
      <c r="I562" s="332"/>
      <c r="J562" s="3"/>
      <c r="K562" s="3"/>
      <c r="L562" s="3"/>
      <c r="M562" s="3"/>
      <c r="N562" s="3"/>
      <c r="O562" s="3"/>
    </row>
    <row r="563" spans="4:15" ht="15.75" customHeight="1">
      <c r="D563" s="3"/>
      <c r="E563" s="339"/>
      <c r="F563" s="341"/>
      <c r="G563" s="342"/>
      <c r="H563" s="342"/>
      <c r="I563" s="342"/>
      <c r="J563" s="3"/>
      <c r="K563" s="3"/>
      <c r="L563" s="3"/>
      <c r="M563" s="3"/>
      <c r="N563" s="3"/>
      <c r="O563" s="3"/>
    </row>
    <row r="564" spans="4:15" ht="15.75" customHeight="1">
      <c r="D564" s="3"/>
      <c r="E564" s="339"/>
      <c r="F564" s="341"/>
      <c r="G564" s="332"/>
      <c r="H564" s="332"/>
      <c r="I564" s="332"/>
      <c r="J564" s="3"/>
      <c r="K564" s="3"/>
      <c r="L564" s="3"/>
      <c r="M564" s="3"/>
      <c r="N564" s="3"/>
      <c r="O564" s="3"/>
    </row>
    <row r="565" spans="4:15" ht="15.75" customHeight="1">
      <c r="D565" s="3"/>
      <c r="E565" s="339"/>
      <c r="F565" s="341"/>
      <c r="G565" s="343"/>
      <c r="H565" s="343"/>
      <c r="I565" s="343"/>
      <c r="J565" s="3"/>
      <c r="K565" s="3"/>
      <c r="L565" s="3"/>
      <c r="M565" s="3"/>
      <c r="N565" s="3"/>
      <c r="O565" s="3"/>
    </row>
    <row r="566" spans="4:15" ht="15.75" customHeight="1">
      <c r="D566" s="3"/>
      <c r="E566" s="339"/>
      <c r="F566" s="341"/>
      <c r="G566" s="343"/>
      <c r="H566" s="343"/>
      <c r="I566" s="343"/>
      <c r="J566" s="3"/>
      <c r="K566" s="3"/>
      <c r="L566" s="3"/>
      <c r="M566" s="3"/>
      <c r="N566" s="3"/>
      <c r="O566" s="3"/>
    </row>
    <row r="567" spans="4:15" ht="15.75" customHeight="1">
      <c r="D567" s="3"/>
      <c r="E567" s="339"/>
      <c r="F567" s="341"/>
      <c r="G567" s="343"/>
      <c r="H567" s="343"/>
      <c r="I567" s="343"/>
      <c r="J567" s="3"/>
      <c r="K567" s="3"/>
      <c r="L567" s="3"/>
      <c r="M567" s="3"/>
      <c r="N567" s="3"/>
      <c r="O567" s="3"/>
    </row>
    <row r="568" spans="4:15" ht="15.75" customHeight="1">
      <c r="D568" s="3"/>
      <c r="E568" s="339"/>
      <c r="F568" s="341"/>
      <c r="G568" s="343"/>
      <c r="H568" s="343"/>
      <c r="I568" s="343"/>
      <c r="J568" s="3"/>
      <c r="K568" s="3"/>
      <c r="L568" s="3"/>
      <c r="M568" s="3"/>
      <c r="N568" s="3"/>
      <c r="O568" s="3"/>
    </row>
    <row r="569" spans="4:15" ht="15.75" customHeight="1">
      <c r="D569" s="3"/>
      <c r="E569" s="339"/>
      <c r="F569" s="341"/>
      <c r="G569" s="343"/>
      <c r="H569" s="343"/>
      <c r="I569" s="343"/>
      <c r="J569" s="3"/>
      <c r="K569" s="3"/>
      <c r="L569" s="3"/>
      <c r="M569" s="3"/>
      <c r="N569" s="3"/>
      <c r="O569" s="3"/>
    </row>
    <row r="570" spans="4:15" ht="15.75" customHeight="1">
      <c r="D570" s="3"/>
      <c r="E570" s="339"/>
      <c r="F570" s="341"/>
      <c r="G570" s="343"/>
      <c r="H570" s="343"/>
      <c r="I570" s="343"/>
      <c r="J570" s="3"/>
      <c r="K570" s="3"/>
      <c r="L570" s="3"/>
      <c r="M570" s="3"/>
      <c r="N570" s="3"/>
      <c r="O570" s="3"/>
    </row>
    <row r="571" spans="4:15" ht="15.75" customHeight="1">
      <c r="D571" s="3"/>
      <c r="E571" s="339"/>
      <c r="F571" s="344"/>
      <c r="G571" s="331"/>
      <c r="H571" s="331"/>
      <c r="I571" s="331"/>
      <c r="J571" s="3"/>
      <c r="K571" s="3"/>
      <c r="L571" s="3"/>
      <c r="M571" s="3"/>
      <c r="N571" s="3"/>
      <c r="O571" s="3"/>
    </row>
    <row r="572" spans="4:15" ht="15.75" customHeight="1">
      <c r="E572" s="339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4:15" ht="15.75" customHeight="1">
      <c r="E573" s="339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4:15" ht="15.75" customHeight="1">
      <c r="E574" s="339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4:15" ht="15.75" customHeight="1">
      <c r="E575" s="339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4:15" ht="15.75" customHeight="1">
      <c r="E576" s="340"/>
      <c r="F576" s="341"/>
      <c r="G576" s="332"/>
      <c r="H576" s="332"/>
      <c r="I576" s="332"/>
      <c r="J576" s="3"/>
      <c r="K576" s="3"/>
      <c r="L576" s="3"/>
      <c r="M576" s="3"/>
      <c r="N576" s="3"/>
      <c r="O576" s="3"/>
    </row>
    <row r="577" spans="5:15" ht="15.75" customHeight="1">
      <c r="E577" s="339"/>
      <c r="F577" s="341"/>
      <c r="G577" s="342"/>
      <c r="H577" s="342"/>
      <c r="I577" s="342"/>
      <c r="J577" s="3"/>
      <c r="K577" s="3"/>
      <c r="L577" s="3"/>
      <c r="M577" s="3"/>
      <c r="N577" s="3"/>
      <c r="O577" s="3"/>
    </row>
    <row r="578" spans="5:15" ht="15.75" customHeight="1">
      <c r="E578" s="339"/>
      <c r="F578" s="341"/>
      <c r="G578" s="332"/>
      <c r="H578" s="332"/>
      <c r="I578" s="332"/>
      <c r="J578" s="3"/>
      <c r="K578" s="3"/>
      <c r="L578" s="3"/>
      <c r="M578" s="3"/>
      <c r="N578" s="3"/>
      <c r="O578" s="3"/>
    </row>
    <row r="579" spans="5:15" ht="15.75" customHeight="1">
      <c r="E579" s="339"/>
      <c r="F579" s="341"/>
      <c r="G579" s="342"/>
      <c r="H579" s="342"/>
      <c r="I579" s="342"/>
      <c r="J579" s="3"/>
      <c r="K579" s="3"/>
      <c r="L579" s="3"/>
      <c r="M579" s="3"/>
      <c r="N579" s="3"/>
      <c r="O579" s="3"/>
    </row>
    <row r="580" spans="5:15" ht="15.75" customHeight="1">
      <c r="E580" s="339"/>
      <c r="F580" s="341"/>
      <c r="G580" s="342"/>
      <c r="H580" s="342"/>
      <c r="I580" s="342"/>
      <c r="J580" s="3"/>
      <c r="K580" s="3"/>
      <c r="L580" s="3"/>
      <c r="M580" s="3"/>
      <c r="N580" s="3"/>
      <c r="O580" s="3"/>
    </row>
    <row r="581" spans="5:15" ht="15.75" customHeight="1">
      <c r="E581" s="339"/>
      <c r="F581" s="341"/>
      <c r="G581" s="342"/>
      <c r="H581" s="342"/>
      <c r="I581" s="342"/>
      <c r="J581" s="3"/>
      <c r="K581" s="3"/>
      <c r="L581" s="3"/>
      <c r="M581" s="3"/>
      <c r="N581" s="3"/>
      <c r="O581" s="3"/>
    </row>
    <row r="582" spans="5:15" ht="15.75" customHeight="1">
      <c r="E582" s="339"/>
      <c r="F582" s="341"/>
      <c r="G582" s="342"/>
      <c r="H582" s="342"/>
      <c r="I582" s="342"/>
      <c r="J582" s="3"/>
      <c r="K582" s="3"/>
      <c r="L582" s="3"/>
      <c r="M582" s="3"/>
      <c r="N582" s="3"/>
      <c r="O582" s="3"/>
    </row>
    <row r="583" spans="5:15" ht="15.75" customHeight="1">
      <c r="E583" s="339"/>
      <c r="F583" s="341"/>
      <c r="G583" s="342"/>
      <c r="H583" s="342"/>
      <c r="I583" s="342"/>
      <c r="J583" s="3"/>
      <c r="K583" s="3"/>
      <c r="L583" s="3"/>
      <c r="M583" s="3"/>
      <c r="N583" s="3"/>
      <c r="O583" s="3"/>
    </row>
    <row r="584" spans="5:15" ht="15.75" customHeight="1">
      <c r="E584" s="339"/>
      <c r="F584" s="341"/>
      <c r="G584" s="342"/>
      <c r="H584" s="342"/>
      <c r="I584" s="342"/>
      <c r="J584" s="3"/>
      <c r="K584" s="3"/>
      <c r="L584" s="3"/>
      <c r="M584" s="3"/>
      <c r="N584" s="3"/>
      <c r="O584" s="3"/>
    </row>
    <row r="585" spans="5:15" ht="15.75" customHeight="1">
      <c r="E585" s="339"/>
      <c r="F585" s="344"/>
      <c r="G585" s="332"/>
      <c r="H585" s="332"/>
      <c r="I585" s="332"/>
      <c r="J585" s="3"/>
      <c r="K585" s="3"/>
      <c r="L585" s="3"/>
      <c r="M585" s="3"/>
      <c r="N585" s="3"/>
      <c r="O585" s="3"/>
    </row>
    <row r="586" spans="5:15" ht="15.75" customHeight="1">
      <c r="E586" s="339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5:15" ht="15.75" customHeight="1">
      <c r="E587" s="339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5:15" ht="15.75" customHeight="1">
      <c r="E588" s="339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5:15" ht="15.75" customHeight="1">
      <c r="E589" s="339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5:15" ht="15.75" customHeight="1">
      <c r="E590" s="340"/>
      <c r="F590" s="341"/>
      <c r="G590" s="332"/>
      <c r="H590" s="332"/>
      <c r="I590" s="332"/>
      <c r="J590" s="3"/>
      <c r="K590" s="3"/>
      <c r="L590" s="3"/>
      <c r="M590" s="3"/>
      <c r="N590" s="3"/>
      <c r="O590" s="3"/>
    </row>
    <row r="591" spans="5:15" ht="15.75" customHeight="1">
      <c r="E591" s="339"/>
      <c r="F591" s="341"/>
      <c r="G591" s="342"/>
      <c r="H591" s="342"/>
      <c r="I591" s="342"/>
      <c r="J591" s="3"/>
      <c r="K591" s="3"/>
      <c r="L591" s="3"/>
      <c r="M591" s="3"/>
      <c r="N591" s="3"/>
      <c r="O591" s="3"/>
    </row>
    <row r="592" spans="5:15" ht="15.75" customHeight="1">
      <c r="E592" s="339"/>
      <c r="F592" s="341"/>
      <c r="G592" s="332"/>
      <c r="H592" s="332"/>
      <c r="I592" s="332"/>
      <c r="J592" s="3"/>
      <c r="K592" s="3"/>
      <c r="L592" s="3"/>
      <c r="M592" s="3"/>
      <c r="N592" s="3"/>
      <c r="O592" s="3"/>
    </row>
    <row r="593" spans="5:15" ht="15.75" customHeight="1">
      <c r="E593" s="345"/>
      <c r="F593" s="346"/>
      <c r="G593" s="347"/>
      <c r="H593" s="347"/>
      <c r="I593" s="347"/>
      <c r="J593" s="3"/>
      <c r="K593" s="3"/>
      <c r="L593" s="3"/>
      <c r="M593" s="3"/>
      <c r="N593" s="3"/>
      <c r="O593" s="3"/>
    </row>
    <row r="594" spans="5:15" ht="15.75" customHeight="1">
      <c r="E594" s="28"/>
      <c r="F594" s="346"/>
      <c r="G594" s="347"/>
      <c r="H594" s="347"/>
      <c r="I594" s="347"/>
      <c r="J594" s="3"/>
      <c r="K594" s="3"/>
      <c r="L594" s="3"/>
      <c r="M594" s="3"/>
      <c r="N594" s="3"/>
      <c r="O594" s="3"/>
    </row>
    <row r="595" spans="5:15" ht="15.75" customHeight="1">
      <c r="E595" s="28"/>
      <c r="F595" s="346"/>
      <c r="G595" s="347"/>
      <c r="H595" s="347"/>
      <c r="I595" s="347"/>
      <c r="J595" s="3"/>
      <c r="K595" s="3"/>
      <c r="L595" s="3"/>
      <c r="M595" s="3"/>
      <c r="N595" s="3"/>
      <c r="O595" s="3"/>
    </row>
    <row r="596" spans="5:15" ht="15.75" customHeight="1">
      <c r="E596" s="28"/>
      <c r="F596" s="346"/>
      <c r="G596" s="347"/>
      <c r="H596" s="347"/>
      <c r="I596" s="347"/>
      <c r="J596" s="3"/>
      <c r="K596" s="3"/>
      <c r="L596" s="3"/>
      <c r="M596" s="3"/>
      <c r="N596" s="3"/>
      <c r="O596" s="3"/>
    </row>
    <row r="597" spans="5:15" ht="15.75" customHeight="1">
      <c r="E597" s="28"/>
      <c r="F597" s="346"/>
      <c r="G597" s="347"/>
      <c r="H597" s="347"/>
      <c r="I597" s="347"/>
      <c r="J597" s="3"/>
      <c r="K597" s="3"/>
      <c r="L597" s="3"/>
      <c r="M597" s="3"/>
      <c r="N597" s="3"/>
      <c r="O597" s="3"/>
    </row>
    <row r="598" spans="5:15" ht="15.75" customHeight="1">
      <c r="E598" s="28"/>
      <c r="F598" s="348"/>
      <c r="G598" s="349"/>
      <c r="H598" s="349"/>
      <c r="I598" s="349"/>
      <c r="J598" s="3"/>
      <c r="K598" s="3"/>
      <c r="L598" s="3"/>
      <c r="M598" s="3"/>
      <c r="N598" s="3"/>
      <c r="O598" s="3"/>
    </row>
    <row r="599" spans="5:15" ht="15.75" customHeight="1">
      <c r="E599" s="28"/>
      <c r="F599" s="350"/>
      <c r="G599" s="351"/>
      <c r="H599" s="351"/>
      <c r="I599" s="351"/>
      <c r="J599" s="3"/>
      <c r="K599" s="3"/>
      <c r="L599" s="3"/>
      <c r="M599" s="3"/>
      <c r="N599" s="3"/>
      <c r="O599" s="3"/>
    </row>
    <row r="600" spans="5:15" ht="15.75" customHeight="1">
      <c r="E600" s="28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5:15" ht="15.75" customHeight="1">
      <c r="E601" s="28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5:15" ht="15.75" customHeight="1">
      <c r="E602" s="28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5:15" ht="15.75" customHeight="1">
      <c r="E603" s="28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5:15" ht="15.75" customHeight="1"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5:15" ht="15.75" customHeight="1"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5:15" ht="15.75" customHeight="1"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5:15" ht="15.75" customHeight="1"/>
    <row r="608" spans="5:15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autoFilter ref="A1:DB468" xr:uid="{00000000-0001-0000-0000-000000000000}"/>
  <mergeCells count="22">
    <mergeCell ref="CS222:CS223"/>
    <mergeCell ref="CS292:CS293"/>
    <mergeCell ref="CS127:CS128"/>
    <mergeCell ref="CW292:CW293"/>
    <mergeCell ref="CX292:CX293"/>
    <mergeCell ref="CT222:CT223"/>
    <mergeCell ref="CU222:CU223"/>
    <mergeCell ref="CV222:CV223"/>
    <mergeCell ref="CW222:CW223"/>
    <mergeCell ref="CX222:CX223"/>
    <mergeCell ref="CU292:CU293"/>
    <mergeCell ref="CV292:CV293"/>
    <mergeCell ref="CT292:CT293"/>
    <mergeCell ref="G346:I346"/>
    <mergeCell ref="O474:O475"/>
    <mergeCell ref="I476:I477"/>
    <mergeCell ref="J476:J477"/>
    <mergeCell ref="K476:K477"/>
    <mergeCell ref="L476:L477"/>
    <mergeCell ref="M476:M477"/>
    <mergeCell ref="N476:N477"/>
    <mergeCell ref="O476:O477"/>
  </mergeCells>
  <pageMargins left="0.51180555555555596" right="0.51180555555555596" top="0.78749999999999998" bottom="0.78749999999999998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22"/>
  <sheetViews>
    <sheetView workbookViewId="0">
      <selection activeCell="I4" sqref="I4:I78"/>
    </sheetView>
  </sheetViews>
  <sheetFormatPr defaultColWidth="14.42578125" defaultRowHeight="15" customHeight="1"/>
  <cols>
    <col min="3" max="3" width="16.42578125" customWidth="1"/>
  </cols>
  <sheetData>
    <row r="1" spans="1:15">
      <c r="A1" s="479" t="s">
        <v>7</v>
      </c>
      <c r="B1" s="473"/>
      <c r="C1" s="473"/>
      <c r="D1" s="473"/>
      <c r="E1" s="473"/>
      <c r="F1" s="473"/>
      <c r="G1" s="473"/>
      <c r="H1" s="474"/>
    </row>
    <row r="2" spans="1:15">
      <c r="A2" s="7"/>
      <c r="B2" s="7"/>
      <c r="C2" s="7"/>
      <c r="D2" s="7"/>
      <c r="F2" s="480" t="s">
        <v>15</v>
      </c>
      <c r="G2" s="474"/>
    </row>
    <row r="3" spans="1:15" ht="30">
      <c r="A3" s="217"/>
      <c r="B3" s="352" t="s">
        <v>90</v>
      </c>
      <c r="C3" s="352" t="s">
        <v>93</v>
      </c>
      <c r="D3" s="7" t="s">
        <v>91</v>
      </c>
      <c r="E3" s="13" t="s">
        <v>92</v>
      </c>
      <c r="F3" s="14" t="s">
        <v>94</v>
      </c>
      <c r="G3" s="14" t="s">
        <v>95</v>
      </c>
      <c r="H3" s="13" t="s">
        <v>96</v>
      </c>
    </row>
    <row r="4" spans="1:15" ht="15.75">
      <c r="A4" s="353">
        <v>3150</v>
      </c>
      <c r="B4" s="354">
        <v>75.52</v>
      </c>
      <c r="C4" s="354">
        <v>50.85</v>
      </c>
      <c r="D4" s="231">
        <v>84.3</v>
      </c>
      <c r="E4" s="231">
        <v>181.5</v>
      </c>
      <c r="F4" s="231">
        <v>35</v>
      </c>
      <c r="G4" s="231">
        <v>37</v>
      </c>
      <c r="H4" s="305">
        <v>10.050000000000001</v>
      </c>
    </row>
    <row r="5" spans="1:15" ht="15.75">
      <c r="A5" s="44" t="s">
        <v>101</v>
      </c>
      <c r="B5" s="354">
        <v>69.489999999999995</v>
      </c>
      <c r="C5" s="354">
        <v>51.98</v>
      </c>
      <c r="D5" s="231">
        <v>75.900000000000006</v>
      </c>
      <c r="E5" s="231">
        <v>171</v>
      </c>
      <c r="F5" s="231">
        <v>42</v>
      </c>
      <c r="G5" s="231">
        <v>43</v>
      </c>
      <c r="H5" s="305">
        <v>6.08</v>
      </c>
      <c r="K5" s="355"/>
      <c r="N5" s="356"/>
      <c r="O5" s="356"/>
    </row>
    <row r="6" spans="1:15" ht="15.75">
      <c r="A6" s="44" t="s">
        <v>105</v>
      </c>
      <c r="B6" s="354">
        <v>72.069999999999993</v>
      </c>
      <c r="C6" s="354">
        <v>52.42</v>
      </c>
      <c r="D6" s="231">
        <v>79.2</v>
      </c>
      <c r="E6" s="231">
        <v>174</v>
      </c>
      <c r="F6" s="231">
        <v>49.5</v>
      </c>
      <c r="G6" s="231">
        <v>49.5</v>
      </c>
      <c r="H6" s="305">
        <v>8.7200000000000006</v>
      </c>
      <c r="K6" s="357"/>
      <c r="N6" s="356"/>
      <c r="O6" s="356"/>
    </row>
    <row r="7" spans="1:15" ht="15.75">
      <c r="A7" s="44" t="s">
        <v>109</v>
      </c>
      <c r="B7" s="354">
        <v>75.260000000000005</v>
      </c>
      <c r="C7" s="354">
        <v>50.68</v>
      </c>
      <c r="D7" s="231">
        <v>84.3</v>
      </c>
      <c r="E7" s="231">
        <v>178</v>
      </c>
      <c r="F7" s="231">
        <v>60</v>
      </c>
      <c r="G7" s="231">
        <v>57</v>
      </c>
      <c r="H7" s="305">
        <v>10.61</v>
      </c>
      <c r="K7" s="355"/>
      <c r="N7" s="356"/>
      <c r="O7" s="356"/>
    </row>
    <row r="8" spans="1:15" ht="15.75">
      <c r="A8" s="44" t="s">
        <v>113</v>
      </c>
      <c r="B8" s="354">
        <v>66.260000000000005</v>
      </c>
      <c r="C8" s="354">
        <v>47.64</v>
      </c>
      <c r="D8" s="231">
        <v>79.599999999999994</v>
      </c>
      <c r="E8" s="231">
        <v>182</v>
      </c>
      <c r="F8" s="231">
        <v>51</v>
      </c>
      <c r="G8" s="231">
        <v>49</v>
      </c>
      <c r="H8" s="305">
        <v>14.84</v>
      </c>
    </row>
    <row r="9" spans="1:15" ht="15.75">
      <c r="A9" s="44" t="s">
        <v>114</v>
      </c>
      <c r="B9" s="354">
        <v>73.989999999999995</v>
      </c>
      <c r="C9" s="354">
        <v>47.05</v>
      </c>
      <c r="D9" s="231">
        <v>90.2</v>
      </c>
      <c r="E9" s="231">
        <v>184.5</v>
      </c>
      <c r="F9" s="231">
        <v>54</v>
      </c>
      <c r="G9" s="231">
        <v>47</v>
      </c>
      <c r="H9" s="305">
        <v>16.899999999999999</v>
      </c>
    </row>
    <row r="10" spans="1:15" ht="15.75">
      <c r="A10" s="44" t="s">
        <v>115</v>
      </c>
      <c r="B10" s="354">
        <v>84.04</v>
      </c>
      <c r="C10" s="354">
        <v>46.55</v>
      </c>
      <c r="D10" s="231">
        <v>90.7</v>
      </c>
      <c r="E10" s="231">
        <v>191</v>
      </c>
      <c r="F10" s="231">
        <v>56.5</v>
      </c>
      <c r="G10" s="231">
        <v>54.5</v>
      </c>
      <c r="H10" s="305">
        <v>9.56</v>
      </c>
      <c r="K10" s="357"/>
      <c r="N10" s="356"/>
      <c r="O10" s="356"/>
    </row>
    <row r="11" spans="1:15" ht="15.75">
      <c r="A11" s="51" t="s">
        <v>116</v>
      </c>
      <c r="B11" s="354">
        <v>66.650000000000006</v>
      </c>
      <c r="C11" s="354">
        <v>49.78</v>
      </c>
      <c r="D11" s="231">
        <v>76.5</v>
      </c>
      <c r="E11" s="231">
        <v>177</v>
      </c>
      <c r="F11" s="231">
        <v>41</v>
      </c>
      <c r="G11" s="231">
        <v>38</v>
      </c>
      <c r="H11" s="305">
        <v>11.42</v>
      </c>
      <c r="K11" s="355"/>
      <c r="N11" s="356"/>
      <c r="O11" s="356"/>
    </row>
    <row r="12" spans="1:15" ht="15.75">
      <c r="A12" s="44" t="s">
        <v>117</v>
      </c>
      <c r="B12" s="354">
        <v>77.709999999999994</v>
      </c>
      <c r="C12" s="354">
        <v>48.34</v>
      </c>
      <c r="D12" s="231">
        <v>84.3</v>
      </c>
      <c r="E12" s="231">
        <v>190</v>
      </c>
      <c r="F12" s="231">
        <v>54.5</v>
      </c>
      <c r="G12" s="231">
        <v>50.5</v>
      </c>
      <c r="H12" s="305">
        <v>8.24</v>
      </c>
    </row>
    <row r="13" spans="1:15" ht="15.75">
      <c r="A13" s="44" t="s">
        <v>118</v>
      </c>
      <c r="B13" s="354">
        <v>80.25</v>
      </c>
      <c r="C13" s="354">
        <v>48.49</v>
      </c>
      <c r="D13" s="231">
        <v>92</v>
      </c>
      <c r="E13" s="231">
        <v>174.4</v>
      </c>
      <c r="F13" s="231">
        <v>55</v>
      </c>
      <c r="G13" s="231">
        <v>55.5</v>
      </c>
      <c r="H13" s="305">
        <v>10.39</v>
      </c>
      <c r="K13" s="355"/>
      <c r="N13" s="356"/>
      <c r="O13" s="356"/>
    </row>
    <row r="14" spans="1:15" ht="15.75">
      <c r="A14" s="44" t="s">
        <v>119</v>
      </c>
      <c r="B14" s="354">
        <v>66.430000000000007</v>
      </c>
      <c r="C14" s="354">
        <v>50.41</v>
      </c>
      <c r="D14" s="231">
        <v>75.2</v>
      </c>
      <c r="E14" s="231">
        <v>177.6</v>
      </c>
      <c r="F14" s="231">
        <v>47.5</v>
      </c>
      <c r="G14" s="231">
        <v>46</v>
      </c>
      <c r="H14" s="305">
        <v>8.9</v>
      </c>
      <c r="K14" s="355"/>
      <c r="N14" s="356"/>
      <c r="O14" s="356"/>
    </row>
    <row r="15" spans="1:15" ht="15.75">
      <c r="A15" s="44" t="s">
        <v>120</v>
      </c>
      <c r="B15" s="354">
        <v>69.260000000000005</v>
      </c>
      <c r="C15" s="354">
        <v>46.94</v>
      </c>
      <c r="D15" s="231">
        <v>78.3</v>
      </c>
      <c r="E15" s="231">
        <v>174</v>
      </c>
      <c r="F15" s="231">
        <v>52</v>
      </c>
      <c r="G15" s="231">
        <v>44.5</v>
      </c>
      <c r="H15" s="305">
        <v>14.51</v>
      </c>
      <c r="K15" s="355"/>
      <c r="N15" s="356"/>
      <c r="O15" s="356"/>
    </row>
    <row r="16" spans="1:15" ht="15.75">
      <c r="A16" s="44" t="s">
        <v>121</v>
      </c>
      <c r="B16" s="354">
        <v>73.040000000000006</v>
      </c>
      <c r="C16" s="354">
        <v>50.48</v>
      </c>
      <c r="D16" s="231">
        <v>78.900000000000006</v>
      </c>
      <c r="E16" s="231">
        <v>181.5</v>
      </c>
      <c r="F16" s="231">
        <v>47.5</v>
      </c>
      <c r="G16" s="231">
        <v>47.5</v>
      </c>
      <c r="H16" s="305">
        <v>7.32</v>
      </c>
    </row>
    <row r="17" spans="1:17" ht="15.75">
      <c r="A17" s="44" t="s">
        <v>122</v>
      </c>
      <c r="B17" s="354">
        <v>80</v>
      </c>
      <c r="C17" s="354">
        <v>50.84</v>
      </c>
      <c r="D17" s="231">
        <v>85.7</v>
      </c>
      <c r="E17" s="231">
        <v>185</v>
      </c>
      <c r="F17" s="231">
        <v>50</v>
      </c>
      <c r="G17" s="231">
        <v>50</v>
      </c>
      <c r="H17" s="305">
        <v>7.22</v>
      </c>
      <c r="K17" s="357"/>
      <c r="N17" s="356"/>
      <c r="O17" s="356"/>
    </row>
    <row r="18" spans="1:17" ht="15.75">
      <c r="A18" s="44" t="s">
        <v>123</v>
      </c>
      <c r="B18" s="354">
        <v>69.06</v>
      </c>
      <c r="C18" s="354">
        <v>51.18</v>
      </c>
      <c r="D18" s="231">
        <v>78.599999999999994</v>
      </c>
      <c r="E18" s="231">
        <v>179</v>
      </c>
      <c r="F18" s="231">
        <v>50</v>
      </c>
      <c r="G18" s="231">
        <v>44</v>
      </c>
      <c r="H18" s="305">
        <v>9.9700000000000006</v>
      </c>
      <c r="K18" s="355"/>
      <c r="N18" s="356"/>
      <c r="O18" s="356"/>
    </row>
    <row r="19" spans="1:17" ht="15.75">
      <c r="A19" s="44" t="s">
        <v>124</v>
      </c>
      <c r="B19" s="354">
        <v>70.709999999999994</v>
      </c>
      <c r="C19" s="354">
        <v>47.46</v>
      </c>
      <c r="D19" s="231">
        <v>81.5</v>
      </c>
      <c r="E19" s="231">
        <v>175</v>
      </c>
      <c r="F19" s="231">
        <v>49.5</v>
      </c>
      <c r="G19" s="231">
        <v>41</v>
      </c>
      <c r="H19" s="305">
        <v>11.47</v>
      </c>
    </row>
    <row r="20" spans="1:17" ht="15.75">
      <c r="A20" s="44" t="s">
        <v>125</v>
      </c>
      <c r="B20" s="354">
        <v>54.91</v>
      </c>
      <c r="C20" s="354">
        <v>52.49</v>
      </c>
      <c r="D20" s="231">
        <v>64.8</v>
      </c>
      <c r="E20" s="231">
        <v>175</v>
      </c>
      <c r="F20" s="231">
        <v>50</v>
      </c>
      <c r="G20" s="231">
        <v>46</v>
      </c>
      <c r="H20" s="305">
        <v>16.170000000000002</v>
      </c>
      <c r="K20" s="357"/>
      <c r="N20" s="356"/>
      <c r="O20" s="356"/>
    </row>
    <row r="21" spans="1:17" ht="15.75">
      <c r="A21" s="44" t="s">
        <v>126</v>
      </c>
      <c r="B21" s="354">
        <v>73.13</v>
      </c>
      <c r="C21" s="354">
        <v>49.51</v>
      </c>
      <c r="D21" s="231">
        <v>81.900000000000006</v>
      </c>
      <c r="E21" s="231">
        <v>180.5</v>
      </c>
      <c r="F21" s="231">
        <v>44.5</v>
      </c>
      <c r="G21" s="231">
        <v>46.5</v>
      </c>
      <c r="H21" s="305">
        <v>11.1</v>
      </c>
      <c r="K21" s="355"/>
      <c r="N21" s="356"/>
      <c r="O21" s="356"/>
    </row>
    <row r="22" spans="1:17" ht="15.75">
      <c r="A22" s="44" t="s">
        <v>127</v>
      </c>
      <c r="B22" s="354">
        <v>71</v>
      </c>
      <c r="C22" s="354">
        <v>50.57</v>
      </c>
      <c r="D22" s="231">
        <v>81.099999999999994</v>
      </c>
      <c r="E22" s="231">
        <v>178</v>
      </c>
      <c r="F22" s="231">
        <v>45.5</v>
      </c>
      <c r="G22" s="231">
        <v>43</v>
      </c>
      <c r="H22" s="305">
        <v>11.29</v>
      </c>
    </row>
    <row r="23" spans="1:17" ht="15.75">
      <c r="A23" s="44" t="s">
        <v>128</v>
      </c>
      <c r="B23" s="354">
        <v>62.76</v>
      </c>
      <c r="C23" s="354">
        <v>55.06</v>
      </c>
      <c r="D23" s="231">
        <v>68</v>
      </c>
      <c r="E23" s="231">
        <v>173</v>
      </c>
      <c r="F23" s="231">
        <v>39</v>
      </c>
      <c r="G23" s="231">
        <v>39</v>
      </c>
      <c r="H23" s="305">
        <v>8.0299999999999994</v>
      </c>
      <c r="K23" s="357"/>
      <c r="N23" s="356"/>
      <c r="O23" s="356"/>
    </row>
    <row r="24" spans="1:17" ht="15.75">
      <c r="A24" s="358" t="s">
        <v>129</v>
      </c>
      <c r="B24" s="354">
        <v>66.64</v>
      </c>
      <c r="C24" s="354">
        <v>49.86</v>
      </c>
      <c r="D24" s="231">
        <v>82.4</v>
      </c>
      <c r="E24" s="231">
        <v>168</v>
      </c>
      <c r="F24" s="231">
        <v>60</v>
      </c>
      <c r="G24" s="231">
        <v>58</v>
      </c>
      <c r="H24" s="305">
        <v>14.68</v>
      </c>
    </row>
    <row r="25" spans="1:17" ht="15.75">
      <c r="A25" s="123">
        <v>3236</v>
      </c>
      <c r="B25" s="354">
        <v>69.680000000000007</v>
      </c>
      <c r="C25" s="354">
        <v>49.62</v>
      </c>
      <c r="D25" s="305">
        <v>77.3</v>
      </c>
      <c r="E25" s="231">
        <v>170.3</v>
      </c>
      <c r="F25" s="231">
        <v>50</v>
      </c>
      <c r="G25" s="231">
        <v>52</v>
      </c>
      <c r="H25" s="305">
        <v>10.58</v>
      </c>
    </row>
    <row r="26" spans="1:17" ht="15.75">
      <c r="A26" s="123">
        <v>3237</v>
      </c>
      <c r="B26" s="354">
        <v>69.89</v>
      </c>
      <c r="C26" s="354">
        <v>53.68</v>
      </c>
      <c r="D26" s="305">
        <v>77.599999999999994</v>
      </c>
      <c r="E26" s="231">
        <v>178</v>
      </c>
      <c r="F26" s="231">
        <v>51</v>
      </c>
      <c r="G26" s="231">
        <v>51</v>
      </c>
      <c r="H26" s="305">
        <v>8.86</v>
      </c>
    </row>
    <row r="27" spans="1:17" ht="15.75">
      <c r="A27" s="123">
        <v>3238</v>
      </c>
      <c r="B27" s="354">
        <v>64.489999999999995</v>
      </c>
      <c r="C27" s="354">
        <v>55.35</v>
      </c>
      <c r="D27" s="305">
        <v>71.900000000000006</v>
      </c>
      <c r="E27" s="231">
        <v>173.5</v>
      </c>
      <c r="F27" s="231">
        <v>54</v>
      </c>
      <c r="G27" s="231">
        <v>56</v>
      </c>
      <c r="H27" s="305">
        <v>7.87</v>
      </c>
    </row>
    <row r="28" spans="1:17" ht="15.75">
      <c r="A28" s="123">
        <v>3239</v>
      </c>
      <c r="B28" s="354">
        <v>77.19</v>
      </c>
      <c r="C28" s="354">
        <v>0</v>
      </c>
      <c r="D28" s="305">
        <v>84.45</v>
      </c>
      <c r="E28" s="231">
        <v>187</v>
      </c>
      <c r="F28" s="231">
        <v>48</v>
      </c>
      <c r="G28" s="231">
        <v>52</v>
      </c>
      <c r="H28" s="305">
        <v>8.43</v>
      </c>
    </row>
    <row r="29" spans="1:17" ht="15.75">
      <c r="A29" s="123">
        <v>3240</v>
      </c>
      <c r="B29" s="354">
        <v>64.53</v>
      </c>
      <c r="C29" s="354">
        <v>47.49</v>
      </c>
      <c r="D29" s="305">
        <v>76.7</v>
      </c>
      <c r="E29" s="231">
        <v>171.5</v>
      </c>
      <c r="F29" s="231">
        <v>54</v>
      </c>
      <c r="G29" s="231">
        <v>48</v>
      </c>
      <c r="H29" s="305">
        <v>15.1</v>
      </c>
    </row>
    <row r="30" spans="1:17" ht="15.75">
      <c r="A30" s="123">
        <v>3241</v>
      </c>
      <c r="B30" s="354">
        <v>79.59</v>
      </c>
      <c r="C30" s="354">
        <v>46.18</v>
      </c>
      <c r="D30" s="305">
        <v>94</v>
      </c>
      <c r="E30" s="231">
        <v>176.5</v>
      </c>
      <c r="F30" s="231">
        <v>54</v>
      </c>
      <c r="G30" s="231">
        <v>60</v>
      </c>
      <c r="H30" s="305">
        <v>13.03</v>
      </c>
    </row>
    <row r="31" spans="1:17" ht="15.75">
      <c r="A31" s="123">
        <v>3242</v>
      </c>
      <c r="B31" s="354">
        <v>72.48</v>
      </c>
      <c r="C31" s="354">
        <v>44.53</v>
      </c>
      <c r="D31" s="305">
        <v>97.1</v>
      </c>
      <c r="E31" s="231">
        <v>181</v>
      </c>
      <c r="F31" s="231">
        <v>66</v>
      </c>
      <c r="G31" s="231">
        <v>65</v>
      </c>
      <c r="H31" s="305">
        <v>20.22</v>
      </c>
      <c r="N31" s="359"/>
      <c r="P31" s="356"/>
      <c r="Q31" s="356"/>
    </row>
    <row r="32" spans="1:17" ht="15.75">
      <c r="A32" s="123">
        <v>3243</v>
      </c>
      <c r="B32" s="354">
        <v>72.650000000000006</v>
      </c>
      <c r="C32" s="354">
        <v>54.09</v>
      </c>
      <c r="D32" s="305">
        <v>77.650000000000006</v>
      </c>
      <c r="E32" s="231">
        <v>184.2</v>
      </c>
      <c r="F32" s="231">
        <v>56</v>
      </c>
      <c r="G32" s="231">
        <v>52</v>
      </c>
      <c r="H32" s="305">
        <v>5.67</v>
      </c>
    </row>
    <row r="33" spans="1:17" ht="15.75">
      <c r="A33" s="123">
        <v>3244</v>
      </c>
      <c r="B33" s="354">
        <v>58.71</v>
      </c>
      <c r="C33" s="354">
        <v>53.38</v>
      </c>
      <c r="D33" s="305">
        <v>67.25</v>
      </c>
      <c r="E33" s="231">
        <v>168.5</v>
      </c>
      <c r="F33" s="231">
        <v>54</v>
      </c>
      <c r="G33" s="231">
        <v>54</v>
      </c>
      <c r="H33" s="305">
        <v>10.75</v>
      </c>
      <c r="N33" s="359"/>
      <c r="P33" s="356"/>
      <c r="Q33" s="356"/>
    </row>
    <row r="34" spans="1:17" ht="15.75">
      <c r="A34" s="123">
        <v>3245</v>
      </c>
      <c r="B34" s="354">
        <v>66.98</v>
      </c>
      <c r="C34" s="354">
        <v>45.46</v>
      </c>
      <c r="D34" s="305">
        <v>82.95</v>
      </c>
      <c r="E34" s="231">
        <v>171</v>
      </c>
      <c r="F34" s="231">
        <v>60</v>
      </c>
      <c r="G34" s="231">
        <v>65</v>
      </c>
      <c r="H34" s="305">
        <v>13.57</v>
      </c>
    </row>
    <row r="35" spans="1:17" ht="15.75">
      <c r="A35" s="123">
        <v>3246</v>
      </c>
      <c r="B35" s="354">
        <v>63.89</v>
      </c>
      <c r="C35" s="354">
        <v>52.98</v>
      </c>
      <c r="D35" s="305">
        <v>81.849999999999994</v>
      </c>
      <c r="E35" s="231">
        <v>181</v>
      </c>
      <c r="F35" s="231">
        <v>60</v>
      </c>
      <c r="G35" s="231">
        <v>60</v>
      </c>
      <c r="H35" s="305">
        <v>14.39</v>
      </c>
    </row>
    <row r="36" spans="1:17" ht="15.75">
      <c r="A36" s="123">
        <v>3247</v>
      </c>
      <c r="B36" s="354">
        <v>64.41</v>
      </c>
      <c r="C36" s="354">
        <v>50.61</v>
      </c>
      <c r="D36" s="305">
        <v>75.55</v>
      </c>
      <c r="E36" s="231">
        <v>177.5</v>
      </c>
      <c r="F36" s="231">
        <v>56</v>
      </c>
      <c r="G36" s="231">
        <v>50</v>
      </c>
      <c r="H36" s="305">
        <v>12.69</v>
      </c>
    </row>
    <row r="37" spans="1:17" ht="15.75">
      <c r="A37" s="123">
        <v>3248</v>
      </c>
      <c r="B37" s="354">
        <v>69.63</v>
      </c>
      <c r="C37" s="354">
        <v>51.8</v>
      </c>
      <c r="D37" s="305">
        <v>78.5</v>
      </c>
      <c r="E37" s="231">
        <v>173.5</v>
      </c>
      <c r="F37" s="231">
        <v>57</v>
      </c>
      <c r="G37" s="231">
        <v>60</v>
      </c>
      <c r="H37" s="305">
        <v>9.0399999999999991</v>
      </c>
      <c r="N37" s="359"/>
      <c r="P37" s="356"/>
      <c r="Q37" s="356"/>
    </row>
    <row r="38" spans="1:17" ht="15.75">
      <c r="A38" s="123">
        <v>3249</v>
      </c>
      <c r="B38" s="354">
        <v>67.489999999999995</v>
      </c>
      <c r="C38" s="354">
        <v>50.33</v>
      </c>
      <c r="D38" s="305">
        <v>82.5</v>
      </c>
      <c r="E38" s="231">
        <v>174</v>
      </c>
      <c r="F38" s="231">
        <v>56</v>
      </c>
      <c r="G38" s="231">
        <v>53</v>
      </c>
      <c r="H38" s="305">
        <v>13.25</v>
      </c>
      <c r="N38" s="359"/>
      <c r="P38" s="356"/>
      <c r="Q38" s="356"/>
    </row>
    <row r="39" spans="1:17" ht="15.75">
      <c r="A39" s="123">
        <v>3250</v>
      </c>
      <c r="B39" s="354">
        <v>60.91</v>
      </c>
      <c r="C39" s="354">
        <v>52.46</v>
      </c>
      <c r="D39" s="305">
        <v>74</v>
      </c>
      <c r="E39" s="231">
        <v>172</v>
      </c>
      <c r="F39" s="231">
        <v>60</v>
      </c>
      <c r="G39" s="231">
        <v>58</v>
      </c>
      <c r="H39" s="305">
        <v>13.03</v>
      </c>
    </row>
    <row r="40" spans="1:17" ht="15.75">
      <c r="A40" s="123">
        <v>3251</v>
      </c>
      <c r="B40" s="354">
        <v>74.459999999999994</v>
      </c>
      <c r="C40" s="354">
        <v>49.27</v>
      </c>
      <c r="D40" s="305">
        <v>81.2</v>
      </c>
      <c r="E40" s="231">
        <v>174</v>
      </c>
      <c r="F40" s="231">
        <v>64</v>
      </c>
      <c r="G40" s="231">
        <v>64</v>
      </c>
      <c r="H40" s="305">
        <v>6.97</v>
      </c>
    </row>
    <row r="41" spans="1:17" ht="15.75">
      <c r="A41" s="123">
        <v>3254</v>
      </c>
      <c r="B41" s="354">
        <v>65.349999999999994</v>
      </c>
      <c r="C41" s="354">
        <v>49.15</v>
      </c>
      <c r="D41" s="305">
        <v>74.55</v>
      </c>
      <c r="E41" s="231">
        <v>176.6</v>
      </c>
      <c r="F41" s="231">
        <v>58</v>
      </c>
      <c r="G41" s="231">
        <v>56</v>
      </c>
      <c r="H41" s="305">
        <v>13.42</v>
      </c>
      <c r="N41" s="359"/>
      <c r="P41" s="356"/>
      <c r="Q41" s="356"/>
    </row>
    <row r="42" spans="1:17" ht="15.75">
      <c r="A42" s="123">
        <v>3255</v>
      </c>
      <c r="B42" s="354">
        <v>69.16</v>
      </c>
      <c r="C42" s="354">
        <v>49.57</v>
      </c>
      <c r="D42" s="305">
        <v>80.25</v>
      </c>
      <c r="E42" s="231">
        <v>179</v>
      </c>
      <c r="F42" s="231">
        <v>57</v>
      </c>
      <c r="G42" s="231">
        <v>52</v>
      </c>
      <c r="H42" s="305">
        <v>11.51</v>
      </c>
    </row>
    <row r="43" spans="1:17" ht="15.75">
      <c r="A43" s="123">
        <v>3256</v>
      </c>
      <c r="B43" s="354">
        <v>69.510000000000005</v>
      </c>
      <c r="C43" s="354">
        <v>51.94</v>
      </c>
      <c r="D43" s="305">
        <v>83.55</v>
      </c>
      <c r="E43" s="231">
        <v>182.6</v>
      </c>
      <c r="F43" s="231">
        <v>56</v>
      </c>
      <c r="G43" s="231">
        <v>52</v>
      </c>
      <c r="H43" s="305">
        <v>14.36</v>
      </c>
      <c r="N43" s="359"/>
      <c r="P43" s="356"/>
      <c r="Q43" s="356"/>
    </row>
    <row r="44" spans="1:17" ht="15.75">
      <c r="A44" s="123">
        <v>3257</v>
      </c>
      <c r="B44" s="354">
        <v>80.319999999999993</v>
      </c>
      <c r="C44" s="354">
        <v>45.83</v>
      </c>
      <c r="D44" s="305">
        <v>92.55</v>
      </c>
      <c r="E44" s="231">
        <v>183.2</v>
      </c>
      <c r="F44" s="231">
        <v>58</v>
      </c>
      <c r="G44" s="231">
        <v>62</v>
      </c>
      <c r="H44" s="305">
        <v>14.36</v>
      </c>
    </row>
    <row r="45" spans="1:17" ht="15.75">
      <c r="A45" s="123">
        <v>3258</v>
      </c>
      <c r="B45" s="354">
        <v>73.78</v>
      </c>
      <c r="C45" s="354">
        <v>46.36</v>
      </c>
      <c r="D45" s="305">
        <v>87.05</v>
      </c>
      <c r="E45" s="231">
        <v>173.3</v>
      </c>
      <c r="F45" s="231">
        <v>50</v>
      </c>
      <c r="G45" s="231">
        <v>46</v>
      </c>
      <c r="H45" s="305">
        <v>17.04</v>
      </c>
    </row>
    <row r="46" spans="1:17" ht="15.75">
      <c r="A46" s="123">
        <v>3259</v>
      </c>
      <c r="B46" s="354">
        <v>63.63</v>
      </c>
      <c r="C46" s="354">
        <v>56.66</v>
      </c>
      <c r="D46" s="305">
        <v>71.05</v>
      </c>
      <c r="E46" s="231">
        <v>172.4</v>
      </c>
      <c r="F46" s="231">
        <v>58</v>
      </c>
      <c r="G46" s="231">
        <v>44</v>
      </c>
      <c r="H46" s="305">
        <v>6</v>
      </c>
    </row>
    <row r="47" spans="1:17" ht="15.75">
      <c r="A47" s="360">
        <v>3260</v>
      </c>
      <c r="B47" s="354">
        <v>70.37</v>
      </c>
      <c r="C47" s="354">
        <v>51.94</v>
      </c>
      <c r="D47" s="305">
        <v>78.2</v>
      </c>
      <c r="E47" s="231">
        <v>182.1</v>
      </c>
      <c r="F47" s="231">
        <v>62</v>
      </c>
      <c r="G47" s="231">
        <v>65</v>
      </c>
      <c r="H47" s="305">
        <v>7.67</v>
      </c>
      <c r="N47" s="359"/>
      <c r="P47" s="356"/>
      <c r="Q47" s="356"/>
    </row>
    <row r="48" spans="1:17">
      <c r="A48" s="191" t="s">
        <v>170</v>
      </c>
      <c r="B48" s="354">
        <v>66.8</v>
      </c>
      <c r="C48" s="354">
        <v>52.92</v>
      </c>
      <c r="D48" s="231">
        <v>70.900000000000006</v>
      </c>
      <c r="E48" s="231">
        <v>166</v>
      </c>
      <c r="F48" s="231">
        <v>54.5</v>
      </c>
      <c r="G48" s="231">
        <v>52.5</v>
      </c>
      <c r="H48" s="305">
        <v>5.79</v>
      </c>
      <c r="L48" s="361"/>
      <c r="M48" s="357"/>
      <c r="N48" s="359"/>
      <c r="P48" s="356"/>
      <c r="Q48" s="356"/>
    </row>
    <row r="49" spans="1:17">
      <c r="A49" s="191" t="s">
        <v>172</v>
      </c>
      <c r="B49" s="354">
        <v>64.760000000000005</v>
      </c>
      <c r="C49" s="354">
        <v>52.06</v>
      </c>
      <c r="D49" s="231">
        <v>73.900000000000006</v>
      </c>
      <c r="E49" s="231">
        <v>172.6</v>
      </c>
      <c r="F49" s="231">
        <v>42</v>
      </c>
      <c r="G49" s="231">
        <v>36.5</v>
      </c>
      <c r="H49" s="305">
        <v>12.37</v>
      </c>
      <c r="K49" s="476"/>
      <c r="L49" s="476"/>
      <c r="M49" s="357"/>
      <c r="N49" s="359"/>
      <c r="P49" s="356"/>
      <c r="Q49" s="356"/>
    </row>
    <row r="50" spans="1:17">
      <c r="A50" s="191" t="s">
        <v>173</v>
      </c>
      <c r="B50" s="354">
        <v>64.739999999999995</v>
      </c>
      <c r="C50" s="354">
        <v>52.21</v>
      </c>
      <c r="D50" s="231">
        <v>76.599999999999994</v>
      </c>
      <c r="E50" s="231">
        <v>177</v>
      </c>
      <c r="F50" s="231">
        <v>52</v>
      </c>
      <c r="G50" s="231">
        <v>49</v>
      </c>
      <c r="H50" s="305">
        <v>15.49</v>
      </c>
      <c r="N50" s="359"/>
      <c r="P50" s="356"/>
      <c r="Q50" s="356"/>
    </row>
    <row r="51" spans="1:17">
      <c r="A51" s="191" t="s">
        <v>174</v>
      </c>
      <c r="B51" s="354">
        <v>82.19</v>
      </c>
      <c r="C51" s="362">
        <v>0</v>
      </c>
      <c r="D51" s="231">
        <v>85.6</v>
      </c>
      <c r="E51" s="231">
        <v>192.5</v>
      </c>
      <c r="F51" s="231">
        <v>74</v>
      </c>
      <c r="G51" s="231">
        <v>70</v>
      </c>
      <c r="H51" s="305">
        <v>3.98</v>
      </c>
      <c r="N51" s="359"/>
      <c r="P51" s="356"/>
      <c r="Q51" s="356"/>
    </row>
    <row r="52" spans="1:17">
      <c r="A52" s="191" t="s">
        <v>175</v>
      </c>
      <c r="B52" s="354">
        <v>78.84</v>
      </c>
      <c r="C52" s="362">
        <v>50.17</v>
      </c>
      <c r="D52" s="231">
        <v>86.4</v>
      </c>
      <c r="E52" s="231">
        <v>184</v>
      </c>
      <c r="F52" s="231">
        <v>48</v>
      </c>
      <c r="G52" s="231">
        <v>42.5</v>
      </c>
      <c r="H52" s="305">
        <v>8.74</v>
      </c>
      <c r="N52" s="359"/>
      <c r="P52" s="356"/>
      <c r="Q52" s="356"/>
    </row>
    <row r="53" spans="1:17">
      <c r="A53" s="191" t="s">
        <v>176</v>
      </c>
      <c r="B53" s="354">
        <v>73.48</v>
      </c>
      <c r="C53" s="362">
        <v>49.59</v>
      </c>
      <c r="D53" s="231">
        <v>88.5</v>
      </c>
      <c r="E53" s="231">
        <v>187</v>
      </c>
      <c r="F53" s="231">
        <v>59.5</v>
      </c>
      <c r="G53" s="231">
        <v>0</v>
      </c>
      <c r="H53" s="305">
        <v>16.98</v>
      </c>
      <c r="N53" s="359"/>
      <c r="P53" s="356"/>
      <c r="Q53" s="356"/>
    </row>
    <row r="54" spans="1:17">
      <c r="A54" s="191" t="s">
        <v>177</v>
      </c>
      <c r="B54" s="354">
        <v>71.67</v>
      </c>
      <c r="C54" s="362">
        <v>51.33</v>
      </c>
      <c r="D54" s="231">
        <v>78.599999999999994</v>
      </c>
      <c r="E54" s="231">
        <v>172</v>
      </c>
      <c r="F54" s="231">
        <v>48</v>
      </c>
      <c r="G54" s="231">
        <v>49</v>
      </c>
      <c r="H54" s="305">
        <v>8.81</v>
      </c>
      <c r="N54" s="359"/>
      <c r="P54" s="356"/>
      <c r="Q54" s="356"/>
    </row>
    <row r="55" spans="1:17">
      <c r="A55" s="191" t="s">
        <v>178</v>
      </c>
      <c r="B55" s="354">
        <v>75.63</v>
      </c>
      <c r="C55" s="362">
        <v>47.54</v>
      </c>
      <c r="D55" s="231">
        <v>88.4</v>
      </c>
      <c r="E55" s="231">
        <v>179</v>
      </c>
      <c r="F55" s="231">
        <v>51.5</v>
      </c>
      <c r="G55" s="231">
        <v>50.5</v>
      </c>
      <c r="H55" s="305">
        <v>14.45</v>
      </c>
    </row>
    <row r="56" spans="1:17">
      <c r="A56" s="191" t="s">
        <v>179</v>
      </c>
      <c r="B56" s="354">
        <v>60.89</v>
      </c>
      <c r="C56" s="362">
        <v>53.35</v>
      </c>
      <c r="D56" s="231">
        <v>70</v>
      </c>
      <c r="E56" s="231">
        <v>167</v>
      </c>
      <c r="F56" s="231">
        <v>42.5</v>
      </c>
      <c r="G56" s="231">
        <v>38</v>
      </c>
      <c r="H56" s="305">
        <v>13.02</v>
      </c>
    </row>
    <row r="57" spans="1:17">
      <c r="A57" s="191" t="s">
        <v>180</v>
      </c>
      <c r="B57" s="354">
        <v>71.69</v>
      </c>
      <c r="C57" s="362">
        <v>51.6</v>
      </c>
      <c r="D57" s="231">
        <v>79.2</v>
      </c>
      <c r="E57" s="231">
        <v>172.6</v>
      </c>
      <c r="F57" s="231">
        <v>60</v>
      </c>
      <c r="G57" s="231">
        <v>54</v>
      </c>
      <c r="H57" s="305">
        <v>9.49</v>
      </c>
      <c r="N57" s="359"/>
      <c r="P57" s="356"/>
      <c r="Q57" s="356"/>
    </row>
    <row r="58" spans="1:17">
      <c r="A58" s="191" t="s">
        <v>181</v>
      </c>
      <c r="B58" s="354">
        <v>76.33</v>
      </c>
      <c r="C58" s="362">
        <v>50.68</v>
      </c>
      <c r="D58" s="231">
        <v>85</v>
      </c>
      <c r="E58" s="231">
        <v>181</v>
      </c>
      <c r="F58" s="231">
        <v>52</v>
      </c>
      <c r="G58" s="231">
        <v>55</v>
      </c>
      <c r="H58" s="305">
        <v>10.199999999999999</v>
      </c>
    </row>
    <row r="59" spans="1:17">
      <c r="A59" s="191" t="s">
        <v>182</v>
      </c>
      <c r="B59" s="354">
        <v>71.28</v>
      </c>
      <c r="C59" s="362">
        <v>51.35</v>
      </c>
      <c r="D59" s="231">
        <v>80.099999999999994</v>
      </c>
      <c r="E59" s="231">
        <v>184</v>
      </c>
      <c r="F59" s="231">
        <v>57</v>
      </c>
      <c r="G59" s="231">
        <v>55</v>
      </c>
      <c r="H59" s="305">
        <v>11.01</v>
      </c>
      <c r="M59" s="355"/>
    </row>
    <row r="60" spans="1:17">
      <c r="A60" s="191" t="s">
        <v>158</v>
      </c>
      <c r="B60" s="354">
        <v>66.36</v>
      </c>
      <c r="C60" s="362">
        <v>52.5</v>
      </c>
      <c r="D60" s="231">
        <v>72.599999999999994</v>
      </c>
      <c r="E60" s="231">
        <v>180</v>
      </c>
      <c r="F60" s="231">
        <v>45</v>
      </c>
      <c r="G60" s="231">
        <v>42</v>
      </c>
      <c r="H60" s="305">
        <v>8.59</v>
      </c>
      <c r="M60" s="355"/>
    </row>
    <row r="61" spans="1:17">
      <c r="A61" s="191" t="s">
        <v>160</v>
      </c>
      <c r="B61" s="354">
        <v>69.239999999999995</v>
      </c>
      <c r="C61" s="362">
        <v>53.28</v>
      </c>
      <c r="D61" s="231">
        <v>73.5</v>
      </c>
      <c r="E61" s="231">
        <v>177</v>
      </c>
      <c r="F61" s="231">
        <v>52.5</v>
      </c>
      <c r="G61" s="231">
        <v>50</v>
      </c>
      <c r="H61" s="305">
        <v>5.8</v>
      </c>
      <c r="M61" s="355"/>
    </row>
    <row r="62" spans="1:17">
      <c r="A62" s="201">
        <v>3123</v>
      </c>
      <c r="B62" s="354">
        <v>74.05</v>
      </c>
      <c r="C62" s="362">
        <v>45.45</v>
      </c>
      <c r="D62" s="231">
        <v>89.6</v>
      </c>
      <c r="E62" s="231">
        <v>176</v>
      </c>
      <c r="F62" s="231">
        <v>46.5</v>
      </c>
      <c r="G62" s="231">
        <v>42</v>
      </c>
      <c r="H62" s="305">
        <v>17.36</v>
      </c>
      <c r="M62" s="357"/>
    </row>
    <row r="63" spans="1:17">
      <c r="A63" s="191" t="s">
        <v>163</v>
      </c>
      <c r="B63" s="354">
        <v>63.74</v>
      </c>
      <c r="C63" s="362">
        <v>48.54</v>
      </c>
      <c r="D63" s="231">
        <v>72.900000000000006</v>
      </c>
      <c r="E63" s="231">
        <v>168.6</v>
      </c>
      <c r="F63" s="231">
        <v>50</v>
      </c>
      <c r="G63" s="231">
        <v>47</v>
      </c>
      <c r="H63" s="305">
        <v>12.56</v>
      </c>
    </row>
    <row r="64" spans="1:17">
      <c r="A64" s="191" t="s">
        <v>167</v>
      </c>
      <c r="B64" s="354">
        <v>70.599999999999994</v>
      </c>
      <c r="C64" s="362">
        <v>50.93</v>
      </c>
      <c r="D64" s="231">
        <v>80.7</v>
      </c>
      <c r="E64" s="231">
        <v>182.1</v>
      </c>
      <c r="F64" s="231">
        <v>56</v>
      </c>
      <c r="G64" s="231">
        <v>58</v>
      </c>
      <c r="H64" s="305">
        <v>12.52</v>
      </c>
      <c r="M64" s="355"/>
      <c r="P64" s="356"/>
      <c r="Q64" s="356"/>
    </row>
    <row r="65" spans="1:17" ht="15" customHeight="1">
      <c r="A65" s="363" t="s">
        <v>169</v>
      </c>
      <c r="B65" s="354">
        <v>70.25</v>
      </c>
      <c r="C65" s="362">
        <v>49.65</v>
      </c>
      <c r="D65" s="231">
        <v>85.4</v>
      </c>
      <c r="E65" s="231">
        <v>179.3</v>
      </c>
      <c r="F65" s="231">
        <v>44</v>
      </c>
      <c r="G65" s="231">
        <v>35</v>
      </c>
      <c r="H65" s="305">
        <v>17.739999999999998</v>
      </c>
    </row>
    <row r="66" spans="1:17">
      <c r="A66" s="222">
        <v>3197</v>
      </c>
      <c r="B66" s="354">
        <v>73.39</v>
      </c>
      <c r="C66" s="354">
        <v>51.46</v>
      </c>
      <c r="D66" s="231">
        <v>85.65</v>
      </c>
      <c r="E66" s="231">
        <v>177</v>
      </c>
      <c r="F66" s="231">
        <v>48</v>
      </c>
      <c r="G66" s="231">
        <v>52</v>
      </c>
      <c r="H66" s="305">
        <v>10.92</v>
      </c>
      <c r="P66" s="356"/>
      <c r="Q66" s="356"/>
    </row>
    <row r="67" spans="1:17">
      <c r="A67" s="222">
        <v>3200</v>
      </c>
      <c r="B67" s="354">
        <v>72.78</v>
      </c>
      <c r="C67" s="354">
        <v>0</v>
      </c>
      <c r="D67" s="231">
        <v>80</v>
      </c>
      <c r="E67" s="231">
        <v>177.5</v>
      </c>
      <c r="F67" s="231">
        <v>42</v>
      </c>
      <c r="G67" s="231">
        <v>42</v>
      </c>
      <c r="H67" s="305">
        <v>7.58</v>
      </c>
      <c r="P67" s="356"/>
      <c r="Q67" s="356"/>
    </row>
    <row r="68" spans="1:17">
      <c r="A68" s="222">
        <v>3202</v>
      </c>
      <c r="B68" s="354">
        <v>79.31</v>
      </c>
      <c r="C68" s="354">
        <v>49.69</v>
      </c>
      <c r="D68" s="231">
        <v>88.9</v>
      </c>
      <c r="E68" s="231">
        <v>184.5</v>
      </c>
      <c r="F68" s="231">
        <v>54</v>
      </c>
      <c r="G68" s="231">
        <v>50</v>
      </c>
      <c r="H68" s="305">
        <v>8.4600000000000009</v>
      </c>
      <c r="P68" s="356"/>
      <c r="Q68" s="356"/>
    </row>
    <row r="69" spans="1:17">
      <c r="A69" s="222">
        <v>3205</v>
      </c>
      <c r="B69" s="354">
        <v>69.7</v>
      </c>
      <c r="C69" s="354">
        <v>52.51</v>
      </c>
      <c r="D69" s="231">
        <v>79.5</v>
      </c>
      <c r="E69" s="231">
        <v>176.5</v>
      </c>
      <c r="F69" s="231">
        <v>48</v>
      </c>
      <c r="G69" s="231">
        <v>52</v>
      </c>
      <c r="H69" s="305">
        <v>11.47</v>
      </c>
      <c r="P69" s="356"/>
      <c r="Q69" s="356"/>
    </row>
    <row r="70" spans="1:17">
      <c r="A70" s="222">
        <v>3213</v>
      </c>
      <c r="B70" s="354">
        <v>69.959999999999994</v>
      </c>
      <c r="C70" s="354">
        <v>53.39</v>
      </c>
      <c r="D70" s="231">
        <v>77.400000000000006</v>
      </c>
      <c r="E70" s="231">
        <v>175</v>
      </c>
      <c r="F70" s="231">
        <v>48</v>
      </c>
      <c r="G70" s="231">
        <v>44</v>
      </c>
      <c r="H70" s="305">
        <v>7.77</v>
      </c>
      <c r="M70" s="356"/>
      <c r="N70" s="356"/>
      <c r="P70" s="356"/>
      <c r="Q70" s="356"/>
    </row>
    <row r="71" spans="1:17">
      <c r="A71" s="222">
        <v>3214</v>
      </c>
      <c r="B71" s="354">
        <v>71.819999999999993</v>
      </c>
      <c r="C71" s="354">
        <v>51.39</v>
      </c>
      <c r="D71" s="231">
        <v>80.25</v>
      </c>
      <c r="E71" s="231">
        <v>178</v>
      </c>
      <c r="F71" s="231">
        <v>48</v>
      </c>
      <c r="G71" s="231">
        <v>47</v>
      </c>
      <c r="H71" s="305">
        <v>12.24</v>
      </c>
      <c r="M71" s="356"/>
      <c r="N71" s="356"/>
    </row>
    <row r="72" spans="1:17">
      <c r="A72" s="222">
        <v>3215</v>
      </c>
      <c r="B72" s="354">
        <v>65.38</v>
      </c>
      <c r="C72" s="354">
        <v>50</v>
      </c>
      <c r="D72" s="231">
        <v>74.599999999999994</v>
      </c>
      <c r="E72" s="231">
        <v>178.5</v>
      </c>
      <c r="F72" s="231">
        <v>62</v>
      </c>
      <c r="G72" s="231">
        <v>58</v>
      </c>
      <c r="H72" s="305">
        <v>11.21</v>
      </c>
      <c r="M72" s="356"/>
      <c r="N72" s="356"/>
      <c r="P72" s="356"/>
      <c r="Q72" s="356"/>
    </row>
    <row r="73" spans="1:17">
      <c r="A73" s="233">
        <v>3216</v>
      </c>
      <c r="B73" s="354">
        <v>65.39</v>
      </c>
      <c r="C73" s="354">
        <v>54.55</v>
      </c>
      <c r="D73" s="231">
        <v>70.75</v>
      </c>
      <c r="E73" s="231">
        <v>181.5</v>
      </c>
      <c r="F73" s="231">
        <v>50</v>
      </c>
      <c r="G73" s="231">
        <v>42</v>
      </c>
      <c r="H73" s="305">
        <v>7.58</v>
      </c>
      <c r="P73" s="356"/>
      <c r="Q73" s="356"/>
    </row>
    <row r="74" spans="1:17">
      <c r="A74" s="222">
        <v>3219</v>
      </c>
      <c r="B74" s="354">
        <v>65.72</v>
      </c>
      <c r="C74" s="354">
        <v>49.68</v>
      </c>
      <c r="D74" s="231">
        <v>76.7</v>
      </c>
      <c r="E74" s="231">
        <v>165</v>
      </c>
      <c r="F74" s="231">
        <v>52</v>
      </c>
      <c r="G74" s="231">
        <v>52</v>
      </c>
      <c r="H74" s="305">
        <v>16.88</v>
      </c>
      <c r="P74" s="356"/>
      <c r="Q74" s="356"/>
    </row>
    <row r="75" spans="1:17">
      <c r="A75" s="222">
        <v>3221</v>
      </c>
      <c r="B75" s="354">
        <v>73.36</v>
      </c>
      <c r="C75" s="354">
        <v>47.04</v>
      </c>
      <c r="D75" s="231">
        <v>83.6</v>
      </c>
      <c r="E75" s="231">
        <v>174</v>
      </c>
      <c r="F75" s="231">
        <v>38</v>
      </c>
      <c r="G75" s="231">
        <v>32</v>
      </c>
      <c r="H75" s="305">
        <v>10.23</v>
      </c>
      <c r="P75" s="356"/>
      <c r="Q75" s="356"/>
    </row>
    <row r="76" spans="1:17">
      <c r="A76" s="222">
        <v>3222</v>
      </c>
      <c r="B76" s="354">
        <v>53.7</v>
      </c>
      <c r="C76" s="354">
        <v>52.58</v>
      </c>
      <c r="D76" s="231">
        <v>62.35</v>
      </c>
      <c r="E76" s="231">
        <v>169</v>
      </c>
      <c r="F76" s="231">
        <v>44</v>
      </c>
      <c r="G76" s="231">
        <v>38</v>
      </c>
      <c r="H76" s="305">
        <v>9.73</v>
      </c>
      <c r="P76" s="356"/>
      <c r="Q76" s="356"/>
    </row>
    <row r="77" spans="1:17">
      <c r="A77" s="222">
        <v>3229</v>
      </c>
      <c r="B77" s="354">
        <v>74.12</v>
      </c>
      <c r="C77" s="354">
        <v>51.33</v>
      </c>
      <c r="D77" s="231">
        <v>79.2</v>
      </c>
      <c r="E77" s="231">
        <v>173</v>
      </c>
      <c r="F77" s="231">
        <v>58</v>
      </c>
      <c r="G77" s="231">
        <v>58</v>
      </c>
      <c r="H77" s="305">
        <v>5.32</v>
      </c>
      <c r="P77" s="356"/>
      <c r="Q77" s="356"/>
    </row>
    <row r="78" spans="1:17" ht="18">
      <c r="A78" s="237">
        <v>3235</v>
      </c>
      <c r="B78" s="354">
        <v>74.2</v>
      </c>
      <c r="C78" s="354">
        <v>50.56</v>
      </c>
      <c r="D78" s="231">
        <v>83.6</v>
      </c>
      <c r="E78" s="231">
        <v>175</v>
      </c>
      <c r="F78" s="231">
        <v>54</v>
      </c>
      <c r="G78" s="231">
        <v>42</v>
      </c>
      <c r="H78" s="305">
        <v>8.43</v>
      </c>
    </row>
    <row r="79" spans="1:17" ht="15.75">
      <c r="A79" s="122"/>
      <c r="D79" s="85"/>
      <c r="E79" s="85"/>
      <c r="F79" s="85"/>
      <c r="G79" s="85"/>
      <c r="H79" s="85"/>
      <c r="I79" s="85"/>
      <c r="J79" s="85"/>
      <c r="P79" s="356"/>
      <c r="Q79" s="356"/>
    </row>
    <row r="80" spans="1:17" ht="15.75">
      <c r="A80" s="122"/>
      <c r="D80" s="85"/>
      <c r="E80" s="85"/>
      <c r="F80" s="85"/>
      <c r="G80" s="85"/>
      <c r="H80" s="85"/>
      <c r="I80" s="85"/>
      <c r="J80" s="85"/>
      <c r="M80" s="356"/>
      <c r="N80" s="356"/>
      <c r="P80" s="356"/>
      <c r="Q80" s="356"/>
    </row>
    <row r="81" spans="1:17" ht="15.75">
      <c r="A81" s="122"/>
      <c r="D81" s="85"/>
      <c r="E81" s="85"/>
      <c r="F81" s="85"/>
      <c r="G81" s="85"/>
      <c r="H81" s="85"/>
      <c r="I81" s="85"/>
      <c r="J81" s="85"/>
      <c r="P81" s="356"/>
      <c r="Q81" s="356"/>
    </row>
    <row r="82" spans="1:17" ht="15.75">
      <c r="A82" s="122"/>
      <c r="D82" s="85"/>
      <c r="E82" s="85"/>
      <c r="F82" s="85"/>
      <c r="G82" s="85"/>
      <c r="H82" s="85"/>
      <c r="I82" s="85"/>
      <c r="J82" s="85"/>
      <c r="M82" s="356"/>
      <c r="N82" s="356"/>
    </row>
    <row r="83" spans="1:17" ht="15.75">
      <c r="A83" s="122"/>
      <c r="D83" s="85"/>
      <c r="E83" s="85"/>
      <c r="F83" s="85"/>
      <c r="G83" s="85"/>
      <c r="H83" s="85"/>
      <c r="I83" s="85"/>
      <c r="J83" s="85"/>
      <c r="M83" s="356"/>
      <c r="N83" s="356"/>
      <c r="P83" s="356"/>
      <c r="Q83" s="356"/>
    </row>
    <row r="84" spans="1:17" ht="15.75">
      <c r="A84" s="122"/>
      <c r="D84" s="85"/>
      <c r="E84" s="85"/>
      <c r="F84" s="85"/>
      <c r="G84" s="85"/>
      <c r="H84" s="85"/>
      <c r="I84" s="85"/>
      <c r="J84" s="85"/>
      <c r="M84" s="356"/>
      <c r="N84" s="356"/>
      <c r="P84" s="356"/>
      <c r="Q84" s="356"/>
    </row>
    <row r="85" spans="1:17" ht="15.75">
      <c r="A85" s="144"/>
      <c r="D85" s="85"/>
      <c r="E85" s="85"/>
      <c r="F85" s="85"/>
      <c r="G85" s="85"/>
      <c r="H85" s="85"/>
      <c r="I85" s="85"/>
      <c r="J85" s="85"/>
      <c r="M85" s="356"/>
      <c r="N85" s="356"/>
      <c r="P85" s="356"/>
      <c r="Q85" s="356"/>
    </row>
    <row r="86" spans="1:17" ht="15.75">
      <c r="A86" s="144"/>
      <c r="D86" s="85"/>
      <c r="E86" s="85"/>
      <c r="F86" s="85"/>
      <c r="G86" s="85"/>
      <c r="H86" s="85"/>
      <c r="I86" s="85"/>
      <c r="J86" s="85"/>
      <c r="P86" s="356"/>
      <c r="Q86" s="356"/>
    </row>
    <row r="87" spans="1:17" ht="15.75">
      <c r="A87" s="144"/>
      <c r="D87" s="85"/>
      <c r="E87" s="85"/>
      <c r="F87" s="85"/>
      <c r="G87" s="85"/>
      <c r="H87" s="85"/>
      <c r="I87" s="85"/>
      <c r="J87" s="85"/>
    </row>
    <row r="88" spans="1:17" ht="15.75">
      <c r="A88" s="144"/>
      <c r="D88" s="85"/>
      <c r="E88" s="85"/>
      <c r="F88" s="85"/>
      <c r="G88" s="85"/>
      <c r="H88" s="85"/>
      <c r="I88" s="85"/>
      <c r="J88" s="85"/>
      <c r="P88" s="356"/>
      <c r="Q88" s="356"/>
    </row>
    <row r="89" spans="1:17" ht="15.75">
      <c r="A89" s="144"/>
      <c r="D89" s="85"/>
      <c r="E89" s="85"/>
      <c r="F89" s="85"/>
      <c r="G89" s="85"/>
      <c r="H89" s="85"/>
      <c r="I89" s="85"/>
      <c r="J89" s="85"/>
      <c r="M89" s="355"/>
      <c r="P89" s="356"/>
      <c r="Q89" s="356"/>
    </row>
    <row r="90" spans="1:17" ht="15.75">
      <c r="A90" s="144"/>
      <c r="D90" s="85"/>
      <c r="E90" s="85"/>
      <c r="F90" s="85"/>
      <c r="G90" s="85"/>
      <c r="H90" s="85"/>
      <c r="I90" s="85"/>
      <c r="J90" s="85"/>
      <c r="M90" s="355"/>
      <c r="P90" s="356"/>
      <c r="Q90" s="356"/>
    </row>
    <row r="91" spans="1:17" ht="15.75">
      <c r="A91" s="144"/>
      <c r="D91" s="85"/>
      <c r="E91" s="85"/>
      <c r="F91" s="85"/>
      <c r="G91" s="85"/>
      <c r="H91" s="85"/>
      <c r="I91" s="85"/>
      <c r="J91" s="85"/>
    </row>
    <row r="92" spans="1:17" ht="15.75">
      <c r="A92" s="144"/>
      <c r="D92" s="85"/>
      <c r="E92" s="85"/>
      <c r="F92" s="85"/>
      <c r="G92" s="85"/>
      <c r="H92" s="85"/>
      <c r="I92" s="85"/>
      <c r="J92" s="85"/>
      <c r="M92" s="355"/>
      <c r="P92" s="356"/>
      <c r="Q92" s="356"/>
    </row>
    <row r="93" spans="1:17" ht="15.75">
      <c r="A93" s="144"/>
      <c r="D93" s="85"/>
      <c r="E93" s="85"/>
      <c r="F93" s="85"/>
      <c r="G93" s="85"/>
      <c r="H93" s="85"/>
      <c r="I93" s="85"/>
      <c r="J93" s="85"/>
      <c r="M93" s="355"/>
      <c r="P93" s="356"/>
      <c r="Q93" s="356"/>
    </row>
    <row r="94" spans="1:17" ht="15.75">
      <c r="A94" s="144"/>
      <c r="D94" s="85"/>
      <c r="E94" s="85"/>
      <c r="F94" s="85"/>
      <c r="G94" s="85"/>
      <c r="H94" s="85"/>
      <c r="I94" s="85"/>
      <c r="J94" s="85"/>
      <c r="M94" s="357"/>
      <c r="P94" s="356"/>
      <c r="Q94" s="356"/>
    </row>
    <row r="95" spans="1:17" ht="15.75">
      <c r="A95" s="183"/>
      <c r="D95" s="85"/>
      <c r="E95" s="85"/>
      <c r="F95" s="85"/>
      <c r="G95" s="85"/>
      <c r="H95" s="85"/>
      <c r="I95" s="85"/>
      <c r="J95" s="85"/>
      <c r="M95" s="355"/>
      <c r="P95" s="356"/>
      <c r="Q95" s="356"/>
    </row>
    <row r="96" spans="1:17" ht="15.75">
      <c r="A96" s="144"/>
      <c r="D96" s="85"/>
      <c r="E96" s="85"/>
      <c r="F96" s="85"/>
      <c r="G96" s="85"/>
      <c r="H96" s="85"/>
      <c r="I96" s="85"/>
      <c r="J96" s="85"/>
      <c r="M96" s="355"/>
      <c r="P96" s="356"/>
      <c r="Q96" s="356"/>
    </row>
    <row r="97" spans="1:17" ht="15.75">
      <c r="A97" s="144"/>
      <c r="D97" s="85"/>
      <c r="E97" s="85"/>
      <c r="F97" s="85"/>
      <c r="G97" s="85"/>
      <c r="H97" s="85"/>
      <c r="I97" s="85"/>
      <c r="J97" s="85"/>
      <c r="M97" s="355"/>
      <c r="P97" s="356"/>
      <c r="Q97" s="356"/>
    </row>
    <row r="98" spans="1:17" ht="15.75">
      <c r="A98" s="144"/>
      <c r="D98" s="85"/>
      <c r="E98" s="85"/>
      <c r="F98" s="85"/>
      <c r="G98" s="85"/>
      <c r="H98" s="85"/>
      <c r="I98" s="85"/>
      <c r="J98" s="85"/>
      <c r="M98" s="355"/>
      <c r="P98" s="356"/>
      <c r="Q98" s="356"/>
    </row>
    <row r="99" spans="1:17" ht="15.75">
      <c r="A99" s="144"/>
      <c r="D99" s="85"/>
      <c r="E99" s="85"/>
      <c r="F99" s="85"/>
      <c r="G99" s="85"/>
      <c r="H99" s="85"/>
      <c r="I99" s="85"/>
      <c r="J99" s="85"/>
      <c r="M99" s="357"/>
      <c r="P99" s="356"/>
      <c r="Q99" s="356"/>
    </row>
    <row r="100" spans="1:17" ht="15.75">
      <c r="A100" s="144"/>
      <c r="D100" s="85"/>
      <c r="E100" s="85"/>
      <c r="F100" s="85"/>
      <c r="G100" s="85"/>
      <c r="H100" s="85"/>
      <c r="I100" s="85"/>
      <c r="J100" s="85"/>
      <c r="M100" s="355"/>
      <c r="P100" s="356"/>
      <c r="Q100" s="356"/>
    </row>
    <row r="101" spans="1:17" ht="15.75">
      <c r="A101" s="144"/>
      <c r="D101" s="85"/>
      <c r="E101" s="85"/>
      <c r="F101" s="85"/>
      <c r="G101" s="85"/>
      <c r="H101" s="85"/>
      <c r="I101" s="85"/>
      <c r="J101" s="85"/>
      <c r="M101" s="355"/>
      <c r="P101" s="356"/>
      <c r="Q101" s="356"/>
    </row>
    <row r="102" spans="1:17" ht="15.75">
      <c r="A102" s="144"/>
      <c r="D102" s="85"/>
      <c r="E102" s="85"/>
      <c r="F102" s="85"/>
      <c r="G102" s="85"/>
      <c r="H102" s="85"/>
      <c r="I102" s="85"/>
      <c r="J102" s="85"/>
      <c r="M102" s="355"/>
      <c r="P102" s="356"/>
      <c r="Q102" s="356"/>
    </row>
    <row r="103" spans="1:17" ht="15.75">
      <c r="A103" s="144"/>
      <c r="D103" s="85"/>
      <c r="E103" s="85"/>
      <c r="F103" s="85"/>
      <c r="G103" s="85"/>
      <c r="H103" s="85"/>
      <c r="I103" s="85"/>
      <c r="J103" s="85"/>
      <c r="M103" s="355"/>
      <c r="P103" s="356"/>
      <c r="Q103" s="356"/>
    </row>
    <row r="104" spans="1:17" ht="15.75">
      <c r="A104" s="364"/>
      <c r="D104" s="85"/>
      <c r="E104" s="85"/>
      <c r="F104" s="85"/>
      <c r="G104" s="85"/>
      <c r="H104" s="85"/>
      <c r="I104" s="85"/>
      <c r="J104" s="85"/>
      <c r="M104" s="355"/>
      <c r="P104" s="356"/>
      <c r="Q104" s="356"/>
    </row>
    <row r="105" spans="1:17" ht="15.75">
      <c r="A105" s="364"/>
      <c r="D105" s="85"/>
      <c r="E105" s="85"/>
      <c r="F105" s="85"/>
      <c r="G105" s="85"/>
      <c r="H105" s="85"/>
      <c r="I105" s="85"/>
      <c r="J105" s="85"/>
      <c r="M105" s="357"/>
      <c r="P105" s="356"/>
      <c r="Q105" s="356"/>
    </row>
    <row r="106" spans="1:17" ht="15.75">
      <c r="A106" s="364"/>
      <c r="D106" s="85"/>
      <c r="E106" s="85"/>
      <c r="F106" s="85"/>
      <c r="G106" s="85"/>
      <c r="H106" s="85"/>
      <c r="I106" s="85"/>
      <c r="J106" s="85"/>
      <c r="M106" s="357"/>
      <c r="P106" s="356"/>
      <c r="Q106" s="356"/>
    </row>
    <row r="107" spans="1:17" ht="15.75">
      <c r="A107" s="364"/>
      <c r="D107" s="85"/>
      <c r="E107" s="85"/>
      <c r="F107" s="85"/>
      <c r="G107" s="85"/>
      <c r="H107" s="85"/>
      <c r="I107" s="85"/>
      <c r="J107" s="85"/>
    </row>
    <row r="108" spans="1:17" ht="15.75">
      <c r="A108" s="364"/>
      <c r="D108" s="85"/>
      <c r="E108" s="85"/>
      <c r="F108" s="85"/>
      <c r="G108" s="85"/>
      <c r="H108" s="85"/>
      <c r="I108" s="85"/>
      <c r="J108" s="85"/>
    </row>
    <row r="109" spans="1:17" ht="15.75">
      <c r="A109" s="364"/>
      <c r="D109" s="85"/>
      <c r="E109" s="85"/>
      <c r="F109" s="85"/>
      <c r="G109" s="85"/>
      <c r="H109" s="85"/>
      <c r="I109" s="85"/>
      <c r="J109" s="85"/>
    </row>
    <row r="110" spans="1:17" ht="15.75">
      <c r="A110" s="364"/>
      <c r="D110" s="85"/>
      <c r="E110" s="85"/>
      <c r="F110" s="85"/>
      <c r="G110" s="85"/>
      <c r="H110" s="85"/>
      <c r="I110" s="85"/>
      <c r="J110" s="85"/>
    </row>
    <row r="111" spans="1:17" ht="15.75">
      <c r="A111" s="364"/>
      <c r="D111" s="85"/>
      <c r="E111" s="85"/>
      <c r="F111" s="85"/>
      <c r="G111" s="85"/>
      <c r="H111" s="85"/>
      <c r="I111" s="85"/>
      <c r="J111" s="85"/>
    </row>
    <row r="112" spans="1:17" ht="15.75">
      <c r="A112" s="364"/>
      <c r="D112" s="85"/>
      <c r="E112" s="85"/>
      <c r="F112" s="85"/>
      <c r="G112" s="85"/>
      <c r="H112" s="85"/>
      <c r="I112" s="85"/>
      <c r="J112" s="85"/>
    </row>
    <row r="113" spans="1:10" ht="15.75">
      <c r="A113" s="364"/>
      <c r="D113" s="85"/>
      <c r="E113" s="85"/>
      <c r="F113" s="85"/>
      <c r="G113" s="85"/>
      <c r="H113" s="85"/>
      <c r="I113" s="85"/>
      <c r="J113" s="85"/>
    </row>
    <row r="114" spans="1:10" ht="15.75">
      <c r="A114" s="364"/>
      <c r="D114" s="85"/>
      <c r="E114" s="85"/>
      <c r="F114" s="85"/>
      <c r="G114" s="85"/>
      <c r="H114" s="85"/>
      <c r="I114" s="85"/>
      <c r="J114" s="85"/>
    </row>
    <row r="115" spans="1:10" ht="15.75">
      <c r="A115" s="364"/>
      <c r="D115" s="85"/>
      <c r="E115" s="85"/>
      <c r="F115" s="85"/>
      <c r="G115" s="85"/>
      <c r="H115" s="85"/>
      <c r="I115" s="85"/>
      <c r="J115" s="85"/>
    </row>
    <row r="116" spans="1:10" ht="15.75">
      <c r="A116" s="364"/>
      <c r="D116" s="85"/>
      <c r="E116" s="85"/>
      <c r="F116" s="85"/>
      <c r="G116" s="85"/>
      <c r="H116" s="85"/>
      <c r="I116" s="85"/>
      <c r="J116" s="85"/>
    </row>
    <row r="117" spans="1:10" ht="15.75">
      <c r="A117" s="364"/>
      <c r="D117" s="85"/>
      <c r="E117" s="85"/>
      <c r="F117" s="85"/>
      <c r="G117" s="85"/>
      <c r="H117" s="85"/>
      <c r="I117" s="85"/>
      <c r="J117" s="85"/>
    </row>
    <row r="118" spans="1:10" ht="15.75">
      <c r="A118" s="364"/>
    </row>
    <row r="119" spans="1:10" ht="15.75">
      <c r="A119" s="364"/>
    </row>
    <row r="120" spans="1:10" ht="15.75">
      <c r="A120" s="364"/>
    </row>
    <row r="121" spans="1:10" ht="15.75">
      <c r="A121" s="364"/>
    </row>
    <row r="122" spans="1:10" ht="15.75">
      <c r="A122" s="364"/>
    </row>
  </sheetData>
  <mergeCells count="3">
    <mergeCell ref="A1:H1"/>
    <mergeCell ref="F2:G2"/>
    <mergeCell ref="K49:L4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R34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" customHeight="1"/>
  <sheetData>
    <row r="2" spans="1:44" ht="15.75">
      <c r="A2" s="365"/>
    </row>
    <row r="3" spans="1:44">
      <c r="A3" s="143"/>
      <c r="B3" s="481" t="s">
        <v>1</v>
      </c>
      <c r="C3" s="473"/>
      <c r="D3" s="473"/>
      <c r="E3" s="473"/>
      <c r="F3" s="473"/>
      <c r="G3" s="481" t="s">
        <v>2</v>
      </c>
      <c r="H3" s="473"/>
      <c r="I3" s="473"/>
      <c r="J3" s="481" t="s">
        <v>378</v>
      </c>
      <c r="K3" s="473"/>
      <c r="L3" s="473"/>
      <c r="M3" s="473"/>
      <c r="N3" s="473"/>
      <c r="O3" s="473"/>
      <c r="P3" s="481" t="s">
        <v>3</v>
      </c>
      <c r="Q3" s="473"/>
      <c r="R3" s="473"/>
      <c r="S3" s="473"/>
      <c r="T3" s="473"/>
      <c r="U3" s="473"/>
      <c r="V3" s="473"/>
      <c r="W3" s="1"/>
      <c r="X3" s="481" t="s">
        <v>4</v>
      </c>
      <c r="Y3" s="473"/>
      <c r="Z3" s="473"/>
      <c r="AA3" s="473"/>
      <c r="AB3" s="473"/>
      <c r="AC3" s="473"/>
      <c r="AD3" s="473"/>
      <c r="AE3" s="473"/>
      <c r="AF3" s="473"/>
      <c r="AG3" s="481" t="s">
        <v>5</v>
      </c>
      <c r="AH3" s="473"/>
      <c r="AI3" s="473"/>
      <c r="AJ3" s="473"/>
      <c r="AK3" s="473"/>
      <c r="AL3" s="473"/>
      <c r="AM3" s="366"/>
      <c r="AN3" s="366"/>
      <c r="AO3" s="366"/>
      <c r="AP3" s="366"/>
      <c r="AQ3" s="366"/>
      <c r="AR3" s="367"/>
    </row>
    <row r="4" spans="1:44" ht="15.75">
      <c r="A4" s="2" t="s">
        <v>8</v>
      </c>
      <c r="B4" s="8" t="s">
        <v>19</v>
      </c>
      <c r="C4" s="9" t="s">
        <v>21</v>
      </c>
      <c r="D4" s="368" t="s">
        <v>379</v>
      </c>
      <c r="E4" s="9" t="s">
        <v>25</v>
      </c>
      <c r="F4" s="11" t="s">
        <v>27</v>
      </c>
      <c r="G4" s="9" t="s">
        <v>380</v>
      </c>
      <c r="H4" s="11" t="s">
        <v>31</v>
      </c>
      <c r="I4" s="9" t="s">
        <v>33</v>
      </c>
      <c r="J4" s="10" t="s">
        <v>381</v>
      </c>
      <c r="K4" s="12" t="s">
        <v>382</v>
      </c>
      <c r="L4" s="10" t="s">
        <v>39</v>
      </c>
      <c r="M4" s="9" t="s">
        <v>383</v>
      </c>
      <c r="N4" s="10" t="s">
        <v>384</v>
      </c>
      <c r="O4" s="9" t="s">
        <v>48</v>
      </c>
      <c r="P4" s="10" t="s">
        <v>50</v>
      </c>
      <c r="Q4" s="4" t="s">
        <v>385</v>
      </c>
      <c r="R4" s="10" t="s">
        <v>386</v>
      </c>
      <c r="S4" s="10" t="s">
        <v>387</v>
      </c>
      <c r="T4" s="4" t="s">
        <v>388</v>
      </c>
      <c r="U4" s="10" t="s">
        <v>389</v>
      </c>
      <c r="V4" s="9" t="s">
        <v>390</v>
      </c>
      <c r="W4" s="9" t="s">
        <v>391</v>
      </c>
      <c r="X4" s="10" t="s">
        <v>392</v>
      </c>
      <c r="Y4" s="9" t="s">
        <v>393</v>
      </c>
      <c r="Z4" s="10" t="s">
        <v>64</v>
      </c>
      <c r="AA4" s="9" t="s">
        <v>394</v>
      </c>
      <c r="AB4" s="10" t="s">
        <v>68</v>
      </c>
      <c r="AC4" s="9" t="s">
        <v>70</v>
      </c>
      <c r="AD4" s="10" t="s">
        <v>72</v>
      </c>
      <c r="AE4" s="9" t="s">
        <v>74</v>
      </c>
      <c r="AF4" s="10" t="s">
        <v>76</v>
      </c>
      <c r="AG4" s="9" t="s">
        <v>395</v>
      </c>
      <c r="AH4" s="10" t="s">
        <v>80</v>
      </c>
      <c r="AI4" s="9" t="s">
        <v>82</v>
      </c>
      <c r="AJ4" s="10" t="s">
        <v>84</v>
      </c>
      <c r="AK4" s="9" t="s">
        <v>86</v>
      </c>
      <c r="AL4" s="10" t="s">
        <v>88</v>
      </c>
      <c r="AM4" s="369"/>
      <c r="AN4" s="369"/>
      <c r="AO4" s="369"/>
      <c r="AP4" s="369"/>
      <c r="AQ4" s="369"/>
      <c r="AR4" s="369"/>
    </row>
    <row r="5" spans="1:44" ht="15.75">
      <c r="A5" s="16">
        <v>3150</v>
      </c>
      <c r="B5" s="8">
        <v>337</v>
      </c>
      <c r="C5" s="9">
        <v>3</v>
      </c>
      <c r="D5" s="10">
        <v>0</v>
      </c>
      <c r="E5" s="9">
        <v>629</v>
      </c>
      <c r="F5" s="11">
        <v>33</v>
      </c>
      <c r="G5" s="9">
        <v>4.5999999999999996</v>
      </c>
      <c r="H5" s="11">
        <v>37</v>
      </c>
      <c r="I5" s="9">
        <v>16</v>
      </c>
      <c r="J5" s="10">
        <v>5.0999999999999996</v>
      </c>
      <c r="K5" s="370">
        <v>90.9</v>
      </c>
      <c r="L5" s="10">
        <v>39</v>
      </c>
      <c r="M5" s="9">
        <v>1.1000000000000001</v>
      </c>
      <c r="N5" s="10">
        <v>3.6</v>
      </c>
      <c r="O5" s="9">
        <v>0</v>
      </c>
      <c r="P5" s="10">
        <v>9.9</v>
      </c>
      <c r="Q5" s="4">
        <v>6.8</v>
      </c>
      <c r="R5" s="10">
        <v>5.2</v>
      </c>
      <c r="S5" s="22">
        <v>103</v>
      </c>
      <c r="T5" s="4">
        <v>145</v>
      </c>
      <c r="U5" s="10">
        <v>2</v>
      </c>
      <c r="V5" s="9">
        <v>103</v>
      </c>
      <c r="W5" s="371">
        <v>306.45255555555559</v>
      </c>
      <c r="X5" s="10">
        <v>4.38</v>
      </c>
      <c r="Y5" s="9">
        <v>13.5</v>
      </c>
      <c r="Z5" s="10">
        <v>40.9</v>
      </c>
      <c r="AA5" s="9">
        <v>93.4</v>
      </c>
      <c r="AB5" s="10">
        <v>30.8</v>
      </c>
      <c r="AC5" s="9">
        <v>33</v>
      </c>
      <c r="AD5" s="10">
        <v>299</v>
      </c>
      <c r="AE5" s="9">
        <v>12.8</v>
      </c>
      <c r="AF5" s="10">
        <v>1.83</v>
      </c>
      <c r="AG5" s="9">
        <v>7.38</v>
      </c>
      <c r="AH5" s="10">
        <v>49.1</v>
      </c>
      <c r="AI5" s="9">
        <v>39</v>
      </c>
      <c r="AJ5" s="10">
        <v>8.3000000000000007</v>
      </c>
      <c r="AK5" s="9">
        <v>3.3</v>
      </c>
      <c r="AL5" s="10">
        <v>0.3</v>
      </c>
      <c r="AM5" s="369"/>
      <c r="AN5" s="369"/>
      <c r="AO5" s="369"/>
      <c r="AP5" s="369"/>
      <c r="AQ5" s="369"/>
      <c r="AR5" s="369"/>
    </row>
    <row r="6" spans="1:44" ht="15.75">
      <c r="A6" s="33" t="s">
        <v>101</v>
      </c>
      <c r="B6" s="8">
        <v>687</v>
      </c>
      <c r="C6" s="9">
        <v>6</v>
      </c>
      <c r="D6" s="37">
        <v>0</v>
      </c>
      <c r="E6" s="9">
        <v>720</v>
      </c>
      <c r="F6" s="11">
        <v>49</v>
      </c>
      <c r="G6" s="9">
        <v>4.9000000000000004</v>
      </c>
      <c r="H6" s="11">
        <v>57</v>
      </c>
      <c r="I6" s="9">
        <v>38</v>
      </c>
      <c r="J6" s="10">
        <v>3.6</v>
      </c>
      <c r="K6" s="372">
        <v>120</v>
      </c>
      <c r="L6" s="10">
        <v>57</v>
      </c>
      <c r="M6" s="9">
        <v>0.9</v>
      </c>
      <c r="N6" s="10">
        <v>4</v>
      </c>
      <c r="O6" s="40">
        <v>0</v>
      </c>
      <c r="P6" s="10">
        <v>10.1</v>
      </c>
      <c r="Q6" s="9">
        <v>7.9</v>
      </c>
      <c r="R6" s="10">
        <v>4.5999999999999996</v>
      </c>
      <c r="S6" s="22">
        <v>95</v>
      </c>
      <c r="T6" s="4">
        <v>142</v>
      </c>
      <c r="U6" s="10">
        <v>2.2000000000000002</v>
      </c>
      <c r="V6" s="9">
        <v>102</v>
      </c>
      <c r="W6" s="371">
        <v>302.24544444444444</v>
      </c>
      <c r="X6" s="10">
        <v>0</v>
      </c>
      <c r="Y6" s="9">
        <v>0</v>
      </c>
      <c r="Z6" s="10">
        <v>0</v>
      </c>
      <c r="AA6" s="9">
        <v>0</v>
      </c>
      <c r="AB6" s="10">
        <v>0</v>
      </c>
      <c r="AC6" s="9">
        <v>0</v>
      </c>
      <c r="AD6" s="10">
        <v>268</v>
      </c>
      <c r="AE6" s="9">
        <v>0</v>
      </c>
      <c r="AF6" s="10">
        <v>0</v>
      </c>
      <c r="AG6" s="9">
        <v>0</v>
      </c>
      <c r="AH6" s="10">
        <v>0</v>
      </c>
      <c r="AI6" s="9">
        <v>0</v>
      </c>
      <c r="AJ6" s="10">
        <v>0</v>
      </c>
      <c r="AK6" s="9">
        <v>0</v>
      </c>
      <c r="AL6" s="10">
        <v>0</v>
      </c>
      <c r="AM6" s="369"/>
      <c r="AN6" s="369"/>
      <c r="AO6" s="369"/>
      <c r="AP6" s="369"/>
      <c r="AQ6" s="369"/>
      <c r="AR6" s="369"/>
    </row>
    <row r="7" spans="1:44" ht="15.75">
      <c r="A7" s="33" t="s">
        <v>105</v>
      </c>
      <c r="B7" s="8">
        <v>841</v>
      </c>
      <c r="C7" s="9">
        <v>43</v>
      </c>
      <c r="D7" s="37">
        <v>0</v>
      </c>
      <c r="E7" s="9">
        <v>895</v>
      </c>
      <c r="F7" s="11">
        <v>57</v>
      </c>
      <c r="G7" s="9">
        <v>4.9000000000000004</v>
      </c>
      <c r="H7" s="11">
        <v>58</v>
      </c>
      <c r="I7" s="9">
        <v>26</v>
      </c>
      <c r="J7" s="10">
        <v>3.9</v>
      </c>
      <c r="K7" s="372">
        <v>85</v>
      </c>
      <c r="L7" s="10">
        <v>50</v>
      </c>
      <c r="M7" s="9">
        <v>1.2</v>
      </c>
      <c r="N7" s="10">
        <v>3.2</v>
      </c>
      <c r="O7" s="40">
        <v>0</v>
      </c>
      <c r="P7" s="10">
        <v>9.6999999999999993</v>
      </c>
      <c r="Q7" s="9">
        <v>7.8</v>
      </c>
      <c r="R7" s="10">
        <v>5.2</v>
      </c>
      <c r="S7" s="22">
        <v>99</v>
      </c>
      <c r="T7" s="4">
        <v>145</v>
      </c>
      <c r="U7" s="10">
        <v>2.2000000000000002</v>
      </c>
      <c r="V7" s="9">
        <v>105</v>
      </c>
      <c r="W7" s="371">
        <v>308.03033333333332</v>
      </c>
      <c r="X7" s="10">
        <v>0</v>
      </c>
      <c r="Y7" s="9">
        <v>0</v>
      </c>
      <c r="Z7" s="10">
        <v>0</v>
      </c>
      <c r="AA7" s="9">
        <v>0</v>
      </c>
      <c r="AB7" s="10">
        <v>0</v>
      </c>
      <c r="AC7" s="9">
        <v>0</v>
      </c>
      <c r="AD7" s="10">
        <v>0</v>
      </c>
      <c r="AE7" s="9">
        <v>0</v>
      </c>
      <c r="AF7" s="10">
        <v>0</v>
      </c>
      <c r="AG7" s="9">
        <v>0</v>
      </c>
      <c r="AH7" s="10">
        <v>0</v>
      </c>
      <c r="AI7" s="9">
        <v>0</v>
      </c>
      <c r="AJ7" s="10">
        <v>0</v>
      </c>
      <c r="AK7" s="9">
        <v>0</v>
      </c>
      <c r="AL7" s="10">
        <v>0</v>
      </c>
      <c r="AM7" s="369"/>
      <c r="AN7" s="369"/>
      <c r="AO7" s="369"/>
      <c r="AP7" s="369"/>
      <c r="AQ7" s="369"/>
      <c r="AR7" s="369"/>
    </row>
    <row r="8" spans="1:44" ht="15.75">
      <c r="A8" s="33" t="s">
        <v>109</v>
      </c>
      <c r="B8" s="8">
        <v>363</v>
      </c>
      <c r="C8" s="9">
        <v>5</v>
      </c>
      <c r="D8" s="37">
        <v>0</v>
      </c>
      <c r="E8" s="9">
        <v>349</v>
      </c>
      <c r="F8" s="11">
        <v>46</v>
      </c>
      <c r="G8" s="9">
        <v>4.8</v>
      </c>
      <c r="H8" s="11">
        <v>42</v>
      </c>
      <c r="I8" s="9">
        <v>13</v>
      </c>
      <c r="J8" s="10">
        <v>5.4</v>
      </c>
      <c r="K8" s="372">
        <v>77.7</v>
      </c>
      <c r="L8" s="10">
        <v>49</v>
      </c>
      <c r="M8" s="9">
        <v>1.3</v>
      </c>
      <c r="N8" s="10">
        <v>4.0999999999999996</v>
      </c>
      <c r="O8" s="40">
        <v>0</v>
      </c>
      <c r="P8" s="10">
        <v>10</v>
      </c>
      <c r="Q8" s="9">
        <v>7.7</v>
      </c>
      <c r="R8" s="10">
        <v>6.2</v>
      </c>
      <c r="S8" s="22">
        <v>94</v>
      </c>
      <c r="T8" s="9">
        <v>144</v>
      </c>
      <c r="U8" s="10">
        <v>2.1</v>
      </c>
      <c r="V8" s="9">
        <v>106</v>
      </c>
      <c r="W8" s="371">
        <v>307.54422222222223</v>
      </c>
      <c r="X8" s="10">
        <v>5.22</v>
      </c>
      <c r="Y8" s="9">
        <v>14.9</v>
      </c>
      <c r="Z8" s="10">
        <v>47.7</v>
      </c>
      <c r="AA8" s="9">
        <v>91.4</v>
      </c>
      <c r="AB8" s="10">
        <v>28.5</v>
      </c>
      <c r="AC8" s="9">
        <v>31.2</v>
      </c>
      <c r="AD8" s="10">
        <v>242</v>
      </c>
      <c r="AE8" s="9">
        <v>12.9</v>
      </c>
      <c r="AF8" s="10">
        <v>0</v>
      </c>
      <c r="AG8" s="9">
        <v>4.91</v>
      </c>
      <c r="AH8" s="10">
        <v>52</v>
      </c>
      <c r="AI8" s="9">
        <v>34.6</v>
      </c>
      <c r="AJ8" s="10">
        <v>11.2</v>
      </c>
      <c r="AK8" s="9">
        <v>1.2</v>
      </c>
      <c r="AL8" s="10">
        <v>1</v>
      </c>
      <c r="AM8" s="369"/>
      <c r="AN8" s="369"/>
      <c r="AO8" s="369"/>
      <c r="AP8" s="369"/>
      <c r="AQ8" s="369"/>
      <c r="AR8" s="369"/>
    </row>
    <row r="9" spans="1:44" ht="15.75">
      <c r="A9" s="44" t="s">
        <v>113</v>
      </c>
      <c r="B9" s="8">
        <v>192</v>
      </c>
      <c r="C9" s="9">
        <v>3</v>
      </c>
      <c r="D9" s="37">
        <v>0</v>
      </c>
      <c r="E9" s="9">
        <v>643</v>
      </c>
      <c r="F9" s="11">
        <v>32</v>
      </c>
      <c r="G9" s="9">
        <v>4.8</v>
      </c>
      <c r="H9" s="11">
        <v>32</v>
      </c>
      <c r="I9" s="9">
        <v>39</v>
      </c>
      <c r="J9" s="10">
        <v>5.7</v>
      </c>
      <c r="K9" s="372">
        <v>101.3</v>
      </c>
      <c r="L9" s="10">
        <v>43</v>
      </c>
      <c r="M9" s="9">
        <v>1</v>
      </c>
      <c r="N9" s="10">
        <v>3.6</v>
      </c>
      <c r="O9" s="40">
        <v>0</v>
      </c>
      <c r="P9" s="10">
        <v>9.3000000000000007</v>
      </c>
      <c r="Q9" s="9">
        <v>7.7</v>
      </c>
      <c r="R9" s="10">
        <v>4.8</v>
      </c>
      <c r="S9" s="22">
        <v>96</v>
      </c>
      <c r="T9" s="9">
        <v>142</v>
      </c>
      <c r="U9" s="10">
        <v>2</v>
      </c>
      <c r="V9" s="9">
        <v>102</v>
      </c>
      <c r="W9" s="371">
        <v>300.34800000000007</v>
      </c>
      <c r="X9" s="10">
        <v>4.37</v>
      </c>
      <c r="Y9" s="9">
        <v>13.3</v>
      </c>
      <c r="Z9" s="10">
        <v>41.9</v>
      </c>
      <c r="AA9" s="9">
        <v>95.9</v>
      </c>
      <c r="AB9" s="10">
        <v>30.4</v>
      </c>
      <c r="AC9" s="9">
        <v>31.7</v>
      </c>
      <c r="AD9" s="10">
        <v>192</v>
      </c>
      <c r="AE9" s="9">
        <v>11.7</v>
      </c>
      <c r="AF9" s="10">
        <v>0</v>
      </c>
      <c r="AG9" s="9">
        <v>6.31</v>
      </c>
      <c r="AH9" s="10">
        <v>79.099999999999994</v>
      </c>
      <c r="AI9" s="9">
        <v>15.2</v>
      </c>
      <c r="AJ9" s="10">
        <v>4.0999999999999996</v>
      </c>
      <c r="AK9" s="9">
        <v>1.1000000000000001</v>
      </c>
      <c r="AL9" s="10">
        <v>0.5</v>
      </c>
      <c r="AM9" s="369"/>
      <c r="AN9" s="369"/>
      <c r="AO9" s="369"/>
      <c r="AP9" s="369"/>
      <c r="AQ9" s="369"/>
      <c r="AR9" s="369"/>
    </row>
    <row r="10" spans="1:44" ht="15.75">
      <c r="A10" s="33" t="s">
        <v>114</v>
      </c>
      <c r="B10" s="8">
        <v>437</v>
      </c>
      <c r="C10" s="9">
        <v>4</v>
      </c>
      <c r="D10" s="37">
        <v>0</v>
      </c>
      <c r="E10" s="9">
        <v>685</v>
      </c>
      <c r="F10" s="11">
        <v>65</v>
      </c>
      <c r="G10" s="9">
        <v>4.9000000000000004</v>
      </c>
      <c r="H10" s="11">
        <v>54</v>
      </c>
      <c r="I10" s="9">
        <v>20</v>
      </c>
      <c r="J10" s="10">
        <v>7.9</v>
      </c>
      <c r="K10" s="372">
        <v>82.4</v>
      </c>
      <c r="L10" s="10">
        <v>37</v>
      </c>
      <c r="M10" s="9">
        <v>1.2</v>
      </c>
      <c r="N10" s="10">
        <v>3.1</v>
      </c>
      <c r="O10" s="40">
        <v>0</v>
      </c>
      <c r="P10" s="10">
        <v>9.8000000000000007</v>
      </c>
      <c r="Q10" s="9">
        <v>8.5</v>
      </c>
      <c r="R10" s="10">
        <v>5.6</v>
      </c>
      <c r="S10" s="22">
        <v>110</v>
      </c>
      <c r="T10" s="9">
        <v>146</v>
      </c>
      <c r="U10" s="10">
        <v>2.1</v>
      </c>
      <c r="V10" s="9">
        <v>105</v>
      </c>
      <c r="W10" s="371">
        <v>309.17044444444446</v>
      </c>
      <c r="X10" s="10">
        <v>4.62</v>
      </c>
      <c r="Y10" s="9">
        <v>13.6</v>
      </c>
      <c r="Z10" s="10">
        <v>43.7</v>
      </c>
      <c r="AA10" s="9">
        <v>94.6</v>
      </c>
      <c r="AB10" s="10">
        <v>29.4</v>
      </c>
      <c r="AC10" s="9">
        <v>31.1</v>
      </c>
      <c r="AD10" s="10">
        <v>279</v>
      </c>
      <c r="AE10" s="9">
        <v>13.1</v>
      </c>
      <c r="AF10" s="10">
        <v>0</v>
      </c>
      <c r="AG10" s="9">
        <v>9.18</v>
      </c>
      <c r="AH10" s="10">
        <v>80.900000000000006</v>
      </c>
      <c r="AI10" s="9">
        <v>13.4</v>
      </c>
      <c r="AJ10" s="10">
        <v>5.2</v>
      </c>
      <c r="AK10" s="9">
        <v>0.1</v>
      </c>
      <c r="AL10" s="10">
        <v>0.4</v>
      </c>
      <c r="AM10" s="369"/>
      <c r="AN10" s="369"/>
      <c r="AO10" s="369"/>
      <c r="AP10" s="369"/>
      <c r="AQ10" s="369"/>
      <c r="AR10" s="369"/>
    </row>
    <row r="11" spans="1:44" ht="15.75">
      <c r="A11" s="33" t="s">
        <v>115</v>
      </c>
      <c r="B11" s="8">
        <v>719</v>
      </c>
      <c r="C11" s="9">
        <v>15</v>
      </c>
      <c r="D11" s="37">
        <v>0</v>
      </c>
      <c r="E11" s="9">
        <v>694</v>
      </c>
      <c r="F11" s="11">
        <v>61</v>
      </c>
      <c r="G11" s="9">
        <v>5</v>
      </c>
      <c r="H11" s="11">
        <v>57</v>
      </c>
      <c r="I11" s="9">
        <v>26</v>
      </c>
      <c r="J11" s="10">
        <v>4.7</v>
      </c>
      <c r="K11" s="372">
        <v>91.5</v>
      </c>
      <c r="L11" s="10">
        <v>50</v>
      </c>
      <c r="M11" s="9">
        <v>1.1000000000000001</v>
      </c>
      <c r="N11" s="10">
        <v>4</v>
      </c>
      <c r="O11" s="40">
        <v>0</v>
      </c>
      <c r="P11" s="10">
        <v>10.199999999999999</v>
      </c>
      <c r="Q11" s="9">
        <v>8.6</v>
      </c>
      <c r="R11" s="10">
        <v>5.3</v>
      </c>
      <c r="S11" s="22">
        <v>99</v>
      </c>
      <c r="T11" s="9">
        <v>143</v>
      </c>
      <c r="U11" s="10">
        <v>2</v>
      </c>
      <c r="V11" s="9">
        <v>105</v>
      </c>
      <c r="W11" s="371">
        <v>304.49633333333333</v>
      </c>
      <c r="X11" s="10">
        <v>4.8899999999999997</v>
      </c>
      <c r="Y11" s="9">
        <v>14.5</v>
      </c>
      <c r="Z11" s="10">
        <v>46.1</v>
      </c>
      <c r="AA11" s="9">
        <v>94.3</v>
      </c>
      <c r="AB11" s="10">
        <v>29.7</v>
      </c>
      <c r="AC11" s="9">
        <v>31.5</v>
      </c>
      <c r="AD11" s="10">
        <v>154</v>
      </c>
      <c r="AE11" s="9">
        <v>12.8</v>
      </c>
      <c r="AF11" s="10">
        <v>0</v>
      </c>
      <c r="AG11" s="9">
        <v>2.0699999999999998</v>
      </c>
      <c r="AH11" s="10">
        <v>49.7</v>
      </c>
      <c r="AI11" s="9">
        <v>38.200000000000003</v>
      </c>
      <c r="AJ11" s="10">
        <v>9.6999999999999993</v>
      </c>
      <c r="AK11" s="9">
        <v>1</v>
      </c>
      <c r="AL11" s="10">
        <v>1.4</v>
      </c>
      <c r="AM11" s="369"/>
      <c r="AN11" s="369"/>
      <c r="AO11" s="369"/>
      <c r="AP11" s="369"/>
      <c r="AQ11" s="369"/>
      <c r="AR11" s="369"/>
    </row>
    <row r="12" spans="1:44" ht="15.75">
      <c r="A12" s="51" t="s">
        <v>116</v>
      </c>
      <c r="B12" s="8">
        <v>605</v>
      </c>
      <c r="C12" s="9">
        <v>3</v>
      </c>
      <c r="D12" s="37">
        <v>0</v>
      </c>
      <c r="E12" s="9">
        <v>583</v>
      </c>
      <c r="F12" s="11">
        <v>46</v>
      </c>
      <c r="G12" s="9">
        <v>4.7</v>
      </c>
      <c r="H12" s="11">
        <v>39</v>
      </c>
      <c r="I12" s="9">
        <v>14</v>
      </c>
      <c r="J12" s="10">
        <v>4.5999999999999996</v>
      </c>
      <c r="K12" s="372">
        <v>93.8</v>
      </c>
      <c r="L12" s="10">
        <v>35</v>
      </c>
      <c r="M12" s="9">
        <v>1.1000000000000001</v>
      </c>
      <c r="N12" s="10">
        <v>3.3</v>
      </c>
      <c r="O12" s="40">
        <v>0</v>
      </c>
      <c r="P12" s="10">
        <v>9.4</v>
      </c>
      <c r="Q12" s="9">
        <v>7.2</v>
      </c>
      <c r="R12" s="10">
        <v>5.0999999999999996</v>
      </c>
      <c r="S12" s="22">
        <v>106</v>
      </c>
      <c r="T12" s="9">
        <v>143</v>
      </c>
      <c r="U12" s="10">
        <v>2</v>
      </c>
      <c r="V12" s="9">
        <v>105</v>
      </c>
      <c r="W12" s="371">
        <v>302.07155555555556</v>
      </c>
      <c r="X12" s="10">
        <v>4.9800000000000004</v>
      </c>
      <c r="Y12" s="9">
        <v>15.1</v>
      </c>
      <c r="Z12" s="10">
        <v>46.6</v>
      </c>
      <c r="AA12" s="9">
        <v>93.6</v>
      </c>
      <c r="AB12" s="10">
        <v>30.3</v>
      </c>
      <c r="AC12" s="9">
        <v>32.4</v>
      </c>
      <c r="AD12" s="10">
        <v>168</v>
      </c>
      <c r="AE12" s="9">
        <v>13.4</v>
      </c>
      <c r="AF12" s="10">
        <v>0</v>
      </c>
      <c r="AG12" s="9">
        <v>8.6999999999999993</v>
      </c>
      <c r="AH12" s="10">
        <v>78.900000000000006</v>
      </c>
      <c r="AI12" s="9">
        <v>15.3</v>
      </c>
      <c r="AJ12" s="10">
        <v>5.2</v>
      </c>
      <c r="AK12" s="9">
        <v>0.1</v>
      </c>
      <c r="AL12" s="10">
        <v>0.5</v>
      </c>
      <c r="AM12" s="369"/>
      <c r="AN12" s="369"/>
      <c r="AO12" s="369"/>
      <c r="AP12" s="369"/>
      <c r="AQ12" s="369"/>
      <c r="AR12" s="369"/>
    </row>
    <row r="13" spans="1:44" ht="15.75">
      <c r="A13" s="44" t="s">
        <v>117</v>
      </c>
      <c r="B13" s="8">
        <v>792</v>
      </c>
      <c r="C13" s="9">
        <v>57</v>
      </c>
      <c r="D13" s="37">
        <v>0</v>
      </c>
      <c r="E13" s="9">
        <v>1471</v>
      </c>
      <c r="F13" s="11">
        <v>123</v>
      </c>
      <c r="G13" s="9">
        <v>4.8</v>
      </c>
      <c r="H13" s="11">
        <v>56</v>
      </c>
      <c r="I13" s="9">
        <v>21</v>
      </c>
      <c r="J13" s="10">
        <v>4.8</v>
      </c>
      <c r="K13" s="372">
        <v>70.2</v>
      </c>
      <c r="L13" s="10">
        <v>47</v>
      </c>
      <c r="M13" s="9">
        <v>1.4</v>
      </c>
      <c r="N13" s="10">
        <v>3.6</v>
      </c>
      <c r="O13" s="40">
        <v>0</v>
      </c>
      <c r="P13" s="10">
        <v>9.9</v>
      </c>
      <c r="Q13" s="9">
        <v>7.7</v>
      </c>
      <c r="R13" s="10">
        <v>5.5</v>
      </c>
      <c r="S13" s="22">
        <v>106</v>
      </c>
      <c r="T13" s="9">
        <v>145</v>
      </c>
      <c r="U13" s="10">
        <v>2.1</v>
      </c>
      <c r="V13" s="9">
        <v>105</v>
      </c>
      <c r="W13" s="371">
        <v>308.53555555555556</v>
      </c>
      <c r="X13" s="10">
        <v>5.14</v>
      </c>
      <c r="Y13" s="9">
        <v>15.4</v>
      </c>
      <c r="Z13" s="10">
        <v>48.6</v>
      </c>
      <c r="AA13" s="9">
        <v>94.6</v>
      </c>
      <c r="AB13" s="10">
        <v>30</v>
      </c>
      <c r="AC13" s="9">
        <v>31.7</v>
      </c>
      <c r="AD13" s="10">
        <v>265</v>
      </c>
      <c r="AE13" s="9">
        <v>12.7</v>
      </c>
      <c r="AF13" s="10">
        <v>0</v>
      </c>
      <c r="AG13" s="9">
        <v>14.07</v>
      </c>
      <c r="AH13" s="10">
        <v>0</v>
      </c>
      <c r="AI13" s="9">
        <v>0</v>
      </c>
      <c r="AJ13" s="10">
        <v>3</v>
      </c>
      <c r="AK13" s="9">
        <v>0.5</v>
      </c>
      <c r="AL13" s="10">
        <v>0.1</v>
      </c>
      <c r="AM13" s="369"/>
      <c r="AN13" s="369"/>
      <c r="AO13" s="369"/>
      <c r="AP13" s="369"/>
      <c r="AQ13" s="369"/>
      <c r="AR13" s="369"/>
    </row>
    <row r="14" spans="1:44" ht="15.75">
      <c r="A14" s="44" t="s">
        <v>118</v>
      </c>
      <c r="B14" s="8">
        <v>494</v>
      </c>
      <c r="C14" s="9">
        <v>3</v>
      </c>
      <c r="D14" s="37">
        <v>0</v>
      </c>
      <c r="E14" s="9">
        <v>659</v>
      </c>
      <c r="F14" s="11">
        <v>41</v>
      </c>
      <c r="G14" s="9">
        <v>4.8</v>
      </c>
      <c r="H14" s="11">
        <v>42</v>
      </c>
      <c r="I14" s="9">
        <v>21</v>
      </c>
      <c r="J14" s="10">
        <v>4.7</v>
      </c>
      <c r="K14" s="372">
        <v>105.8</v>
      </c>
      <c r="L14" s="10">
        <v>36</v>
      </c>
      <c r="M14" s="9">
        <v>1</v>
      </c>
      <c r="N14" s="10">
        <v>4.2</v>
      </c>
      <c r="O14" s="40">
        <v>0</v>
      </c>
      <c r="P14" s="10">
        <v>9.6</v>
      </c>
      <c r="Q14" s="9">
        <v>8.3000000000000007</v>
      </c>
      <c r="R14" s="10">
        <v>5.4</v>
      </c>
      <c r="S14" s="22">
        <v>89</v>
      </c>
      <c r="T14" s="9">
        <v>142</v>
      </c>
      <c r="U14" s="10">
        <v>2.1</v>
      </c>
      <c r="V14" s="9">
        <v>102</v>
      </c>
      <c r="W14" s="371">
        <v>299.85011111111118</v>
      </c>
      <c r="X14" s="10">
        <v>4.99</v>
      </c>
      <c r="Y14" s="9">
        <v>15.1</v>
      </c>
      <c r="Z14" s="10">
        <v>47.3</v>
      </c>
      <c r="AA14" s="9">
        <v>94.8</v>
      </c>
      <c r="AB14" s="10">
        <v>30.3</v>
      </c>
      <c r="AC14" s="9">
        <v>31.9</v>
      </c>
      <c r="AD14" s="10">
        <v>302</v>
      </c>
      <c r="AE14" s="9">
        <v>12.3</v>
      </c>
      <c r="AF14" s="10">
        <v>0</v>
      </c>
      <c r="AG14" s="9">
        <v>9.2200000000000006</v>
      </c>
      <c r="AH14" s="10">
        <v>78</v>
      </c>
      <c r="AI14" s="9">
        <v>15.2</v>
      </c>
      <c r="AJ14" s="10">
        <v>5.3</v>
      </c>
      <c r="AK14" s="9">
        <v>1.4</v>
      </c>
      <c r="AL14" s="10">
        <v>0.1</v>
      </c>
      <c r="AM14" s="369"/>
      <c r="AN14" s="369"/>
      <c r="AO14" s="369"/>
      <c r="AP14" s="369"/>
      <c r="AQ14" s="369"/>
      <c r="AR14" s="369"/>
    </row>
    <row r="15" spans="1:44" ht="15.75">
      <c r="A15" s="44" t="s">
        <v>119</v>
      </c>
      <c r="B15" s="8">
        <v>410</v>
      </c>
      <c r="C15" s="9">
        <v>3</v>
      </c>
      <c r="D15" s="37">
        <v>0</v>
      </c>
      <c r="E15" s="9">
        <v>733</v>
      </c>
      <c r="F15" s="11">
        <v>36</v>
      </c>
      <c r="G15" s="9">
        <v>5.0999999999999996</v>
      </c>
      <c r="H15" s="11">
        <v>44</v>
      </c>
      <c r="I15" s="9">
        <v>65</v>
      </c>
      <c r="J15" s="10">
        <v>4.8</v>
      </c>
      <c r="K15" s="372">
        <v>74.900000000000006</v>
      </c>
      <c r="L15" s="10">
        <v>37</v>
      </c>
      <c r="M15" s="9">
        <v>1.3</v>
      </c>
      <c r="N15" s="10">
        <v>3.1</v>
      </c>
      <c r="O15" s="40">
        <v>0</v>
      </c>
      <c r="P15" s="10">
        <v>10.199999999999999</v>
      </c>
      <c r="Q15" s="9">
        <v>8.5</v>
      </c>
      <c r="R15" s="10">
        <v>4.9000000000000004</v>
      </c>
      <c r="S15" s="22">
        <v>105</v>
      </c>
      <c r="T15" s="9">
        <v>146</v>
      </c>
      <c r="U15" s="10">
        <v>2</v>
      </c>
      <c r="V15" s="9">
        <v>103</v>
      </c>
      <c r="W15" s="371">
        <v>307.54900000000004</v>
      </c>
      <c r="X15" s="10">
        <v>5.43</v>
      </c>
      <c r="Y15" s="9">
        <v>14.6</v>
      </c>
      <c r="Z15" s="10">
        <v>46</v>
      </c>
      <c r="AA15" s="9">
        <v>84.7</v>
      </c>
      <c r="AB15" s="10">
        <v>26.9</v>
      </c>
      <c r="AC15" s="9">
        <v>31.7</v>
      </c>
      <c r="AD15" s="10">
        <v>186</v>
      </c>
      <c r="AE15" s="9">
        <v>14.9</v>
      </c>
      <c r="AF15" s="10">
        <v>0</v>
      </c>
      <c r="AG15" s="9">
        <v>9.42</v>
      </c>
      <c r="AH15" s="10">
        <v>76.900000000000006</v>
      </c>
      <c r="AI15" s="9">
        <v>11</v>
      </c>
      <c r="AJ15" s="10">
        <v>11.9</v>
      </c>
      <c r="AK15" s="9">
        <v>0</v>
      </c>
      <c r="AL15" s="10">
        <v>0.2</v>
      </c>
      <c r="AM15" s="369"/>
      <c r="AN15" s="369"/>
      <c r="AO15" s="369"/>
      <c r="AP15" s="369"/>
      <c r="AQ15" s="369"/>
      <c r="AR15" s="369"/>
    </row>
    <row r="16" spans="1:44" ht="15.75">
      <c r="A16" s="44" t="s">
        <v>120</v>
      </c>
      <c r="B16" s="8">
        <v>211</v>
      </c>
      <c r="C16" s="9">
        <v>3</v>
      </c>
      <c r="D16" s="37">
        <v>0</v>
      </c>
      <c r="E16" s="9">
        <v>672</v>
      </c>
      <c r="F16" s="11">
        <v>50</v>
      </c>
      <c r="G16" s="9">
        <v>5.2</v>
      </c>
      <c r="H16" s="11">
        <v>54</v>
      </c>
      <c r="I16" s="9">
        <v>44</v>
      </c>
      <c r="J16" s="10">
        <v>5.8</v>
      </c>
      <c r="K16" s="372">
        <v>92.6</v>
      </c>
      <c r="L16" s="10">
        <v>44</v>
      </c>
      <c r="M16" s="9">
        <v>1.1000000000000001</v>
      </c>
      <c r="N16" s="10">
        <v>3.5</v>
      </c>
      <c r="O16" s="40">
        <v>0</v>
      </c>
      <c r="P16" s="10">
        <v>10.199999999999999</v>
      </c>
      <c r="Q16" s="9">
        <v>7.8</v>
      </c>
      <c r="R16" s="10">
        <v>5.8</v>
      </c>
      <c r="S16" s="22">
        <v>98</v>
      </c>
      <c r="T16" s="9">
        <v>143</v>
      </c>
      <c r="U16" s="10">
        <v>2</v>
      </c>
      <c r="V16" s="9">
        <v>104</v>
      </c>
      <c r="W16" s="371">
        <v>304.36244444444446</v>
      </c>
      <c r="X16" s="10">
        <v>4.25</v>
      </c>
      <c r="Y16" s="9">
        <v>14.3</v>
      </c>
      <c r="Z16" s="10">
        <v>44.7</v>
      </c>
      <c r="AA16" s="9">
        <v>105.2</v>
      </c>
      <c r="AB16" s="10">
        <v>33.6</v>
      </c>
      <c r="AC16" s="9">
        <v>32</v>
      </c>
      <c r="AD16" s="10">
        <v>186</v>
      </c>
      <c r="AE16" s="9">
        <v>12.5</v>
      </c>
      <c r="AF16" s="10">
        <v>0</v>
      </c>
      <c r="AG16" s="9">
        <v>9.3800000000000008</v>
      </c>
      <c r="AH16" s="10">
        <v>85.1</v>
      </c>
      <c r="AI16" s="9">
        <v>10.3</v>
      </c>
      <c r="AJ16" s="10">
        <v>4.0999999999999996</v>
      </c>
      <c r="AK16" s="9">
        <v>0.3</v>
      </c>
      <c r="AL16" s="10">
        <v>0.2</v>
      </c>
      <c r="AM16" s="369"/>
      <c r="AN16" s="369"/>
      <c r="AO16" s="369"/>
      <c r="AP16" s="369"/>
      <c r="AQ16" s="369"/>
      <c r="AR16" s="369"/>
    </row>
    <row r="17" spans="1:44" ht="15.75">
      <c r="A17" s="44" t="s">
        <v>121</v>
      </c>
      <c r="B17" s="8">
        <v>652</v>
      </c>
      <c r="C17" s="9">
        <v>8</v>
      </c>
      <c r="D17" s="37">
        <v>0</v>
      </c>
      <c r="E17" s="9">
        <v>669</v>
      </c>
      <c r="F17" s="11">
        <v>55</v>
      </c>
      <c r="G17" s="9">
        <v>5</v>
      </c>
      <c r="H17" s="11">
        <v>44</v>
      </c>
      <c r="I17" s="9">
        <v>29</v>
      </c>
      <c r="J17" s="10">
        <v>4.7</v>
      </c>
      <c r="K17" s="372">
        <v>93.8</v>
      </c>
      <c r="L17" s="10">
        <v>39</v>
      </c>
      <c r="M17" s="9">
        <v>1.1000000000000001</v>
      </c>
      <c r="N17" s="10">
        <v>4.0999999999999996</v>
      </c>
      <c r="O17" s="40">
        <v>0</v>
      </c>
      <c r="P17" s="10">
        <v>10.6</v>
      </c>
      <c r="Q17" s="9">
        <v>8.3000000000000007</v>
      </c>
      <c r="R17" s="10">
        <v>4.9000000000000004</v>
      </c>
      <c r="S17" s="22">
        <v>99</v>
      </c>
      <c r="T17" s="9">
        <v>144</v>
      </c>
      <c r="U17" s="10">
        <v>2.1</v>
      </c>
      <c r="V17" s="9">
        <v>100</v>
      </c>
      <c r="W17" s="371">
        <v>303.779</v>
      </c>
      <c r="X17" s="10">
        <v>5.01</v>
      </c>
      <c r="Y17" s="9">
        <v>14.2</v>
      </c>
      <c r="Z17" s="10">
        <v>45.5</v>
      </c>
      <c r="AA17" s="9">
        <v>90.8</v>
      </c>
      <c r="AB17" s="10">
        <v>28.3</v>
      </c>
      <c r="AC17" s="9">
        <v>31.2</v>
      </c>
      <c r="AD17" s="10">
        <v>251</v>
      </c>
      <c r="AE17" s="9">
        <v>13.2</v>
      </c>
      <c r="AF17" s="10">
        <v>0</v>
      </c>
      <c r="AG17" s="9">
        <v>8.56</v>
      </c>
      <c r="AH17" s="10">
        <v>72.8</v>
      </c>
      <c r="AI17" s="9">
        <v>19.5</v>
      </c>
      <c r="AJ17" s="10">
        <v>6.8</v>
      </c>
      <c r="AK17" s="9">
        <v>0.7</v>
      </c>
      <c r="AL17" s="10">
        <v>0.2</v>
      </c>
      <c r="AM17" s="369"/>
      <c r="AN17" s="369"/>
      <c r="AO17" s="369"/>
      <c r="AP17" s="369"/>
      <c r="AQ17" s="369"/>
      <c r="AR17" s="369"/>
    </row>
    <row r="18" spans="1:44" ht="15.75">
      <c r="A18" s="44" t="s">
        <v>122</v>
      </c>
      <c r="B18" s="8">
        <v>944</v>
      </c>
      <c r="C18" s="9">
        <v>3</v>
      </c>
      <c r="D18" s="37">
        <v>0</v>
      </c>
      <c r="E18" s="9">
        <v>664</v>
      </c>
      <c r="F18" s="11">
        <v>57</v>
      </c>
      <c r="G18" s="9">
        <v>5.0999999999999996</v>
      </c>
      <c r="H18" s="11">
        <v>45</v>
      </c>
      <c r="I18" s="9">
        <v>33</v>
      </c>
      <c r="J18" s="10">
        <v>0</v>
      </c>
      <c r="K18" s="372">
        <v>85.5</v>
      </c>
      <c r="L18" s="10">
        <v>42</v>
      </c>
      <c r="M18" s="9">
        <v>1.2</v>
      </c>
      <c r="N18" s="10">
        <v>4.7</v>
      </c>
      <c r="O18" s="40">
        <v>0</v>
      </c>
      <c r="P18" s="10">
        <v>10.4</v>
      </c>
      <c r="Q18" s="9">
        <v>8.5</v>
      </c>
      <c r="R18" s="10">
        <v>6</v>
      </c>
      <c r="S18" s="22">
        <v>100</v>
      </c>
      <c r="T18" s="9">
        <v>144</v>
      </c>
      <c r="U18" s="10">
        <v>0</v>
      </c>
      <c r="V18" s="9">
        <v>0</v>
      </c>
      <c r="W18" s="371">
        <v>306.38888888888891</v>
      </c>
      <c r="X18" s="10">
        <v>4.84</v>
      </c>
      <c r="Y18" s="9">
        <v>14.3</v>
      </c>
      <c r="Z18" s="10">
        <v>44.1</v>
      </c>
      <c r="AA18" s="9">
        <v>91.1</v>
      </c>
      <c r="AB18" s="10">
        <v>29.5</v>
      </c>
      <c r="AC18" s="9">
        <v>32.4</v>
      </c>
      <c r="AD18" s="10">
        <v>209</v>
      </c>
      <c r="AE18" s="9">
        <v>12.8</v>
      </c>
      <c r="AF18" s="10">
        <v>0</v>
      </c>
      <c r="AG18" s="9">
        <v>3.7</v>
      </c>
      <c r="AH18" s="10">
        <v>53.8</v>
      </c>
      <c r="AI18" s="9">
        <v>32.700000000000003</v>
      </c>
      <c r="AJ18" s="10">
        <v>8.6</v>
      </c>
      <c r="AK18" s="9">
        <v>4.0999999999999996</v>
      </c>
      <c r="AL18" s="10">
        <v>0.8</v>
      </c>
      <c r="AM18" s="369"/>
      <c r="AN18" s="369"/>
      <c r="AO18" s="369"/>
      <c r="AP18" s="369"/>
      <c r="AQ18" s="369"/>
      <c r="AR18" s="369"/>
    </row>
    <row r="19" spans="1:44" ht="15.75">
      <c r="A19" s="44" t="s">
        <v>123</v>
      </c>
      <c r="B19" s="8">
        <v>168</v>
      </c>
      <c r="C19" s="9">
        <v>8</v>
      </c>
      <c r="D19" s="37">
        <v>0</v>
      </c>
      <c r="E19" s="9">
        <v>831</v>
      </c>
      <c r="F19" s="11">
        <v>60</v>
      </c>
      <c r="G19" s="9">
        <v>5.2</v>
      </c>
      <c r="H19" s="11">
        <v>67</v>
      </c>
      <c r="I19" s="9">
        <v>82</v>
      </c>
      <c r="J19" s="10">
        <v>6.9</v>
      </c>
      <c r="K19" s="372">
        <v>84</v>
      </c>
      <c r="L19" s="10">
        <v>42</v>
      </c>
      <c r="M19" s="9">
        <v>1.2</v>
      </c>
      <c r="N19" s="10">
        <v>5.0999999999999996</v>
      </c>
      <c r="O19" s="40">
        <v>0</v>
      </c>
      <c r="P19" s="10">
        <v>10.3</v>
      </c>
      <c r="Q19" s="9">
        <v>8.4</v>
      </c>
      <c r="R19" s="10">
        <v>5.9</v>
      </c>
      <c r="S19" s="22">
        <v>95</v>
      </c>
      <c r="T19" s="9">
        <v>143</v>
      </c>
      <c r="U19" s="10">
        <v>2.1</v>
      </c>
      <c r="V19" s="9">
        <v>101</v>
      </c>
      <c r="W19" s="371">
        <v>304.02344444444446</v>
      </c>
      <c r="X19" s="10">
        <v>4.9800000000000004</v>
      </c>
      <c r="Y19" s="9">
        <v>15.6</v>
      </c>
      <c r="Z19" s="10">
        <v>48.6</v>
      </c>
      <c r="AA19" s="9">
        <v>97.6</v>
      </c>
      <c r="AB19" s="10">
        <v>31.3</v>
      </c>
      <c r="AC19" s="9">
        <v>32.1</v>
      </c>
      <c r="AD19" s="10">
        <v>205</v>
      </c>
      <c r="AE19" s="9">
        <v>13.3</v>
      </c>
      <c r="AF19" s="10">
        <v>0</v>
      </c>
      <c r="AG19" s="9">
        <v>10.09</v>
      </c>
      <c r="AH19" s="10">
        <v>72.900000000000006</v>
      </c>
      <c r="AI19" s="9">
        <v>18.3</v>
      </c>
      <c r="AJ19" s="10">
        <v>7.4</v>
      </c>
      <c r="AK19" s="9">
        <v>1.2</v>
      </c>
      <c r="AL19" s="10">
        <v>0.2</v>
      </c>
      <c r="AM19" s="369"/>
      <c r="AN19" s="369"/>
      <c r="AO19" s="369"/>
      <c r="AP19" s="369"/>
      <c r="AQ19" s="369"/>
      <c r="AR19" s="369"/>
    </row>
    <row r="20" spans="1:44" ht="15.75">
      <c r="A20" s="44" t="s">
        <v>124</v>
      </c>
      <c r="B20" s="8">
        <v>257</v>
      </c>
      <c r="C20" s="9">
        <v>17</v>
      </c>
      <c r="D20" s="37">
        <v>0</v>
      </c>
      <c r="E20" s="9">
        <v>1039</v>
      </c>
      <c r="F20" s="11">
        <v>89</v>
      </c>
      <c r="G20" s="9">
        <v>4.8</v>
      </c>
      <c r="H20" s="11">
        <v>67</v>
      </c>
      <c r="I20" s="9">
        <v>40</v>
      </c>
      <c r="J20" s="10">
        <v>4.5999999999999996</v>
      </c>
      <c r="K20" s="372">
        <v>118.6</v>
      </c>
      <c r="L20" s="10">
        <v>37</v>
      </c>
      <c r="M20" s="9">
        <v>0.9</v>
      </c>
      <c r="N20" s="10">
        <v>3.4</v>
      </c>
      <c r="O20" s="40">
        <v>0</v>
      </c>
      <c r="P20" s="10">
        <v>9.6999999999999993</v>
      </c>
      <c r="Q20" s="9">
        <v>8</v>
      </c>
      <c r="R20" s="10">
        <v>5.4</v>
      </c>
      <c r="S20" s="22">
        <v>96</v>
      </c>
      <c r="T20" s="9">
        <v>141</v>
      </c>
      <c r="U20" s="10">
        <v>2.1</v>
      </c>
      <c r="V20" s="9">
        <v>102</v>
      </c>
      <c r="W20" s="371">
        <v>298.60400000000004</v>
      </c>
      <c r="X20" s="10">
        <v>4.34</v>
      </c>
      <c r="Y20" s="9">
        <v>13.2</v>
      </c>
      <c r="Z20" s="10">
        <v>41.6</v>
      </c>
      <c r="AA20" s="9">
        <v>95.9</v>
      </c>
      <c r="AB20" s="10">
        <v>30.4</v>
      </c>
      <c r="AC20" s="9">
        <v>31.7</v>
      </c>
      <c r="AD20" s="10">
        <v>268</v>
      </c>
      <c r="AE20" s="9">
        <v>13.6</v>
      </c>
      <c r="AF20" s="10">
        <v>0</v>
      </c>
      <c r="AG20" s="9">
        <v>8.77</v>
      </c>
      <c r="AH20" s="10">
        <v>81.8</v>
      </c>
      <c r="AI20" s="9">
        <v>12</v>
      </c>
      <c r="AJ20" s="10">
        <v>5.8</v>
      </c>
      <c r="AK20" s="9">
        <v>0.2</v>
      </c>
      <c r="AL20" s="10">
        <v>0.2</v>
      </c>
      <c r="AM20" s="369"/>
      <c r="AN20" s="369"/>
      <c r="AO20" s="369"/>
      <c r="AP20" s="369"/>
      <c r="AQ20" s="369"/>
      <c r="AR20" s="369"/>
    </row>
    <row r="21" spans="1:44" ht="15.75">
      <c r="A21" s="44" t="s">
        <v>125</v>
      </c>
      <c r="B21" s="8">
        <v>298</v>
      </c>
      <c r="C21" s="9">
        <v>25</v>
      </c>
      <c r="D21" s="37">
        <v>0</v>
      </c>
      <c r="E21" s="9">
        <v>639</v>
      </c>
      <c r="F21" s="11">
        <v>67</v>
      </c>
      <c r="G21" s="9">
        <v>5.0999999999999996</v>
      </c>
      <c r="H21" s="11">
        <v>55</v>
      </c>
      <c r="I21" s="9">
        <v>57</v>
      </c>
      <c r="J21" s="10">
        <v>5.4</v>
      </c>
      <c r="K21" s="372">
        <v>104.5</v>
      </c>
      <c r="L21" s="10">
        <v>39</v>
      </c>
      <c r="M21" s="9">
        <v>1</v>
      </c>
      <c r="N21" s="10">
        <v>3.7</v>
      </c>
      <c r="O21" s="40">
        <v>0</v>
      </c>
      <c r="P21" s="10">
        <v>9.4</v>
      </c>
      <c r="Q21" s="9">
        <v>8.5</v>
      </c>
      <c r="R21" s="10">
        <v>4.7</v>
      </c>
      <c r="S21" s="22">
        <v>0</v>
      </c>
      <c r="T21" s="9">
        <v>139</v>
      </c>
      <c r="U21" s="10">
        <v>2.2000000000000002</v>
      </c>
      <c r="V21" s="9">
        <v>98</v>
      </c>
      <c r="W21" s="371">
        <v>287.78199999999998</v>
      </c>
      <c r="X21" s="10">
        <v>4.67</v>
      </c>
      <c r="Y21" s="9">
        <v>14.3</v>
      </c>
      <c r="Z21" s="10">
        <v>45.6</v>
      </c>
      <c r="AA21" s="9">
        <v>97.6</v>
      </c>
      <c r="AB21" s="10">
        <v>30.6</v>
      </c>
      <c r="AC21" s="9">
        <v>31.4</v>
      </c>
      <c r="AD21" s="10">
        <v>189</v>
      </c>
      <c r="AE21" s="9">
        <v>12.1</v>
      </c>
      <c r="AF21" s="10">
        <v>0</v>
      </c>
      <c r="AG21" s="9">
        <v>6.89</v>
      </c>
      <c r="AH21" s="10">
        <v>83</v>
      </c>
      <c r="AI21" s="9">
        <v>9.1</v>
      </c>
      <c r="AJ21" s="10">
        <v>7.5</v>
      </c>
      <c r="AK21" s="9">
        <v>0.3</v>
      </c>
      <c r="AL21" s="10">
        <v>0.1</v>
      </c>
      <c r="AM21" s="369"/>
      <c r="AN21" s="369"/>
      <c r="AO21" s="369"/>
      <c r="AP21" s="369"/>
      <c r="AQ21" s="369"/>
      <c r="AR21" s="369"/>
    </row>
    <row r="22" spans="1:44" ht="15.75">
      <c r="A22" s="44" t="s">
        <v>126</v>
      </c>
      <c r="B22" s="8">
        <v>84</v>
      </c>
      <c r="C22" s="9">
        <v>3</v>
      </c>
      <c r="D22" s="37">
        <v>0</v>
      </c>
      <c r="E22" s="9">
        <v>471</v>
      </c>
      <c r="F22" s="11">
        <v>26</v>
      </c>
      <c r="G22" s="9">
        <v>4.9000000000000004</v>
      </c>
      <c r="H22" s="11">
        <v>23</v>
      </c>
      <c r="I22" s="9">
        <v>17</v>
      </c>
      <c r="J22" s="10">
        <v>5.6</v>
      </c>
      <c r="K22" s="372">
        <v>92.6</v>
      </c>
      <c r="L22" s="10">
        <v>38</v>
      </c>
      <c r="M22" s="9">
        <v>1.1000000000000001</v>
      </c>
      <c r="N22" s="10">
        <v>4.3</v>
      </c>
      <c r="O22" s="40">
        <v>0</v>
      </c>
      <c r="P22" s="10">
        <v>9.8000000000000007</v>
      </c>
      <c r="Q22" s="9">
        <v>8.1999999999999993</v>
      </c>
      <c r="R22" s="10">
        <v>6</v>
      </c>
      <c r="S22" s="22">
        <v>99</v>
      </c>
      <c r="T22" s="9">
        <v>145</v>
      </c>
      <c r="U22" s="10">
        <v>2.2000000000000002</v>
      </c>
      <c r="V22" s="9">
        <v>104</v>
      </c>
      <c r="W22" s="371">
        <v>307.51833333333332</v>
      </c>
      <c r="X22" s="10">
        <v>4.5</v>
      </c>
      <c r="Y22" s="9">
        <v>13.5</v>
      </c>
      <c r="Z22" s="10">
        <v>42.4</v>
      </c>
      <c r="AA22" s="9">
        <v>94.2</v>
      </c>
      <c r="AB22" s="10">
        <v>30</v>
      </c>
      <c r="AC22" s="9">
        <v>31.8</v>
      </c>
      <c r="AD22" s="10">
        <v>300</v>
      </c>
      <c r="AE22" s="9">
        <v>12.6</v>
      </c>
      <c r="AF22" s="10">
        <v>0</v>
      </c>
      <c r="AG22" s="9">
        <v>8.11</v>
      </c>
      <c r="AH22" s="10">
        <v>73.099999999999994</v>
      </c>
      <c r="AI22" s="9">
        <v>18.899999999999999</v>
      </c>
      <c r="AJ22" s="10">
        <v>7.5</v>
      </c>
      <c r="AK22" s="9">
        <v>0.4</v>
      </c>
      <c r="AL22" s="10">
        <v>0.1</v>
      </c>
      <c r="AM22" s="369"/>
      <c r="AN22" s="369"/>
      <c r="AO22" s="369"/>
      <c r="AP22" s="369"/>
      <c r="AQ22" s="369"/>
      <c r="AR22" s="369"/>
    </row>
    <row r="23" spans="1:44" ht="15.75">
      <c r="A23" s="44" t="s">
        <v>127</v>
      </c>
      <c r="B23" s="8">
        <v>113</v>
      </c>
      <c r="C23" s="9">
        <v>3</v>
      </c>
      <c r="D23" s="37">
        <v>0</v>
      </c>
      <c r="E23" s="9">
        <v>526</v>
      </c>
      <c r="F23" s="11">
        <v>38</v>
      </c>
      <c r="G23" s="9">
        <v>4.8</v>
      </c>
      <c r="H23" s="11">
        <v>18</v>
      </c>
      <c r="I23" s="9">
        <v>11</v>
      </c>
      <c r="J23" s="10">
        <v>6.8</v>
      </c>
      <c r="K23" s="372">
        <v>93.2</v>
      </c>
      <c r="L23" s="10">
        <v>37</v>
      </c>
      <c r="M23" s="9">
        <v>1.1000000000000001</v>
      </c>
      <c r="N23" s="10">
        <v>3.6</v>
      </c>
      <c r="O23" s="40">
        <v>0</v>
      </c>
      <c r="P23" s="10">
        <v>9.6999999999999993</v>
      </c>
      <c r="Q23" s="9">
        <v>8.3000000000000007</v>
      </c>
      <c r="R23" s="10">
        <v>4.9000000000000004</v>
      </c>
      <c r="S23" s="22">
        <v>99</v>
      </c>
      <c r="T23" s="9">
        <v>141</v>
      </c>
      <c r="U23" s="10">
        <v>2.2000000000000002</v>
      </c>
      <c r="V23" s="9">
        <v>101</v>
      </c>
      <c r="W23" s="371">
        <v>297.8656666666667</v>
      </c>
      <c r="X23" s="10">
        <v>4.91</v>
      </c>
      <c r="Y23" s="9">
        <v>14.4</v>
      </c>
      <c r="Z23" s="10">
        <v>45</v>
      </c>
      <c r="AA23" s="9">
        <v>91.6</v>
      </c>
      <c r="AB23" s="10">
        <v>29.3</v>
      </c>
      <c r="AC23" s="9">
        <v>32</v>
      </c>
      <c r="AD23" s="10">
        <v>292</v>
      </c>
      <c r="AE23" s="9">
        <v>13.5</v>
      </c>
      <c r="AF23" s="10">
        <v>0</v>
      </c>
      <c r="AG23" s="9">
        <v>7.67</v>
      </c>
      <c r="AH23" s="10">
        <v>76.3</v>
      </c>
      <c r="AI23" s="9">
        <v>15.1</v>
      </c>
      <c r="AJ23" s="10">
        <v>8.1</v>
      </c>
      <c r="AK23" s="9">
        <v>0.4</v>
      </c>
      <c r="AL23" s="10">
        <v>0.1</v>
      </c>
      <c r="AM23" s="369"/>
      <c r="AN23" s="369"/>
      <c r="AO23" s="369"/>
      <c r="AP23" s="369"/>
      <c r="AQ23" s="369"/>
      <c r="AR23" s="369"/>
    </row>
    <row r="24" spans="1:44" ht="15.75">
      <c r="A24" s="44" t="s">
        <v>128</v>
      </c>
      <c r="B24" s="8">
        <v>432</v>
      </c>
      <c r="C24" s="9">
        <v>3</v>
      </c>
      <c r="D24" s="37">
        <v>0</v>
      </c>
      <c r="E24" s="9">
        <v>531</v>
      </c>
      <c r="F24" s="11">
        <v>36</v>
      </c>
      <c r="G24" s="9">
        <v>5.0999999999999996</v>
      </c>
      <c r="H24" s="11">
        <v>34</v>
      </c>
      <c r="I24" s="9">
        <v>20</v>
      </c>
      <c r="J24" s="10">
        <v>4.5999999999999996</v>
      </c>
      <c r="K24" s="372">
        <v>125.2</v>
      </c>
      <c r="L24" s="10">
        <v>27</v>
      </c>
      <c r="M24" s="9">
        <v>0.8</v>
      </c>
      <c r="N24" s="10">
        <v>3.6</v>
      </c>
      <c r="O24" s="40">
        <v>0</v>
      </c>
      <c r="P24" s="10">
        <v>9.6</v>
      </c>
      <c r="Q24" s="4">
        <v>8.6999999999999993</v>
      </c>
      <c r="R24" s="10">
        <v>4.4000000000000004</v>
      </c>
      <c r="S24" s="22">
        <v>98</v>
      </c>
      <c r="T24" s="9">
        <v>145</v>
      </c>
      <c r="U24" s="10">
        <v>2.1</v>
      </c>
      <c r="V24" s="9">
        <v>99</v>
      </c>
      <c r="W24" s="371">
        <v>302.64511111111113</v>
      </c>
      <c r="X24" s="10">
        <v>4.83</v>
      </c>
      <c r="Y24" s="9">
        <v>14.9</v>
      </c>
      <c r="Z24" s="10">
        <v>47</v>
      </c>
      <c r="AA24" s="9">
        <v>97.3</v>
      </c>
      <c r="AB24" s="10">
        <v>30.8</v>
      </c>
      <c r="AC24" s="9">
        <v>31.7</v>
      </c>
      <c r="AD24" s="10">
        <v>294</v>
      </c>
      <c r="AE24" s="9">
        <v>13.2</v>
      </c>
      <c r="AF24" s="10">
        <v>0</v>
      </c>
      <c r="AG24" s="9">
        <v>10.49</v>
      </c>
      <c r="AH24" s="10">
        <v>83</v>
      </c>
      <c r="AI24" s="9">
        <v>9.6</v>
      </c>
      <c r="AJ24" s="10">
        <v>7.1</v>
      </c>
      <c r="AK24" s="9">
        <v>0.1</v>
      </c>
      <c r="AL24" s="10">
        <v>0.2</v>
      </c>
      <c r="AM24" s="369"/>
      <c r="AN24" s="369"/>
      <c r="AO24" s="369"/>
      <c r="AP24" s="369"/>
      <c r="AQ24" s="369"/>
      <c r="AR24" s="369"/>
    </row>
    <row r="25" spans="1:44" ht="15.75">
      <c r="A25" s="44" t="s">
        <v>129</v>
      </c>
      <c r="B25" s="8">
        <v>220</v>
      </c>
      <c r="C25" s="9">
        <v>6</v>
      </c>
      <c r="D25" s="37">
        <v>0</v>
      </c>
      <c r="E25" s="9">
        <v>696</v>
      </c>
      <c r="F25" s="11">
        <v>50</v>
      </c>
      <c r="G25" s="9">
        <v>5.3</v>
      </c>
      <c r="H25" s="11">
        <v>54</v>
      </c>
      <c r="I25" s="9">
        <v>28</v>
      </c>
      <c r="J25" s="10">
        <v>7.3</v>
      </c>
      <c r="K25" s="373">
        <v>84.5</v>
      </c>
      <c r="L25" s="10">
        <v>43</v>
      </c>
      <c r="M25" s="9">
        <v>1.2</v>
      </c>
      <c r="N25" s="10">
        <v>4</v>
      </c>
      <c r="O25" s="40">
        <v>0</v>
      </c>
      <c r="P25" s="10">
        <v>9.9</v>
      </c>
      <c r="Q25" s="4">
        <v>8.9</v>
      </c>
      <c r="R25" s="10">
        <v>6.1</v>
      </c>
      <c r="S25" s="73">
        <v>114</v>
      </c>
      <c r="T25" s="9">
        <v>145</v>
      </c>
      <c r="U25" s="10">
        <v>2.2999999999999998</v>
      </c>
      <c r="V25" s="9">
        <v>103</v>
      </c>
      <c r="W25" s="371">
        <v>309.49600000000004</v>
      </c>
      <c r="X25" s="10">
        <v>5.51</v>
      </c>
      <c r="Y25" s="9">
        <v>15.3</v>
      </c>
      <c r="Z25" s="10">
        <v>47.5</v>
      </c>
      <c r="AA25" s="9">
        <v>86.2</v>
      </c>
      <c r="AB25" s="10">
        <v>27.8</v>
      </c>
      <c r="AC25" s="9">
        <v>32.200000000000003</v>
      </c>
      <c r="AD25" s="10">
        <v>187</v>
      </c>
      <c r="AE25" s="9">
        <v>12.5</v>
      </c>
      <c r="AF25" s="10">
        <v>0</v>
      </c>
      <c r="AG25" s="9">
        <v>7.45</v>
      </c>
      <c r="AH25" s="10">
        <v>77.5</v>
      </c>
      <c r="AI25" s="9">
        <v>16.8</v>
      </c>
      <c r="AJ25" s="10">
        <v>4.7</v>
      </c>
      <c r="AK25" s="9">
        <v>0.7</v>
      </c>
      <c r="AL25" s="10">
        <v>0.3</v>
      </c>
      <c r="AM25" s="369"/>
      <c r="AN25" s="369"/>
      <c r="AO25" s="369"/>
      <c r="AP25" s="369"/>
      <c r="AQ25" s="369"/>
      <c r="AR25" s="369"/>
    </row>
    <row r="26" spans="1:44" ht="15.75">
      <c r="A26" s="51" t="s">
        <v>101</v>
      </c>
      <c r="B26" s="8">
        <v>570</v>
      </c>
      <c r="C26" s="9">
        <v>32</v>
      </c>
      <c r="D26" s="10">
        <v>1.9</v>
      </c>
      <c r="E26" s="9">
        <v>838</v>
      </c>
      <c r="F26" s="11">
        <v>76</v>
      </c>
      <c r="G26" s="9">
        <v>4.2</v>
      </c>
      <c r="H26" s="11">
        <v>100</v>
      </c>
      <c r="I26" s="9">
        <v>41</v>
      </c>
      <c r="J26" s="10">
        <v>0</v>
      </c>
      <c r="K26" s="374">
        <v>124.4</v>
      </c>
      <c r="L26" s="10">
        <v>46</v>
      </c>
      <c r="M26" s="9">
        <v>0.8</v>
      </c>
      <c r="N26" s="78">
        <v>3.6</v>
      </c>
      <c r="O26" s="9">
        <v>0</v>
      </c>
      <c r="P26" s="10">
        <v>9.5</v>
      </c>
      <c r="Q26" s="9">
        <v>7</v>
      </c>
      <c r="R26" s="10">
        <v>4.2</v>
      </c>
      <c r="S26" s="79">
        <v>81</v>
      </c>
      <c r="T26" s="9">
        <v>138</v>
      </c>
      <c r="U26" s="10">
        <v>2.1</v>
      </c>
      <c r="V26" s="9">
        <v>101</v>
      </c>
      <c r="W26" s="371">
        <v>291.33366666666672</v>
      </c>
      <c r="X26" s="10">
        <v>4.41</v>
      </c>
      <c r="Y26" s="9">
        <v>13.2</v>
      </c>
      <c r="Z26" s="10">
        <v>39.200000000000003</v>
      </c>
      <c r="AA26" s="9">
        <v>88.9</v>
      </c>
      <c r="AB26" s="10">
        <v>29.9</v>
      </c>
      <c r="AC26" s="9">
        <v>33.700000000000003</v>
      </c>
      <c r="AD26" s="10">
        <v>348</v>
      </c>
      <c r="AE26" s="9">
        <v>14</v>
      </c>
      <c r="AF26" s="10">
        <v>1.92</v>
      </c>
      <c r="AG26" s="9">
        <v>7.21</v>
      </c>
      <c r="AH26" s="10">
        <v>59.6</v>
      </c>
      <c r="AI26" s="9">
        <v>28.4</v>
      </c>
      <c r="AJ26" s="10">
        <v>10.3</v>
      </c>
      <c r="AK26" s="9">
        <v>1.1000000000000001</v>
      </c>
      <c r="AL26" s="10">
        <v>0.6</v>
      </c>
      <c r="AM26" s="369"/>
      <c r="AN26" s="369"/>
      <c r="AO26" s="369"/>
      <c r="AP26" s="369"/>
      <c r="AQ26" s="369"/>
      <c r="AR26" s="369"/>
    </row>
    <row r="27" spans="1:44" ht="15.75">
      <c r="A27" s="51" t="s">
        <v>105</v>
      </c>
      <c r="B27" s="8">
        <v>543</v>
      </c>
      <c r="C27" s="9">
        <v>31</v>
      </c>
      <c r="D27" s="10">
        <v>2.4</v>
      </c>
      <c r="E27" s="9">
        <v>962</v>
      </c>
      <c r="F27" s="11">
        <v>57</v>
      </c>
      <c r="G27" s="9">
        <v>4.5</v>
      </c>
      <c r="H27" s="11">
        <v>73</v>
      </c>
      <c r="I27" s="9">
        <v>26</v>
      </c>
      <c r="J27" s="10">
        <v>0</v>
      </c>
      <c r="K27" s="374">
        <v>105.8</v>
      </c>
      <c r="L27" s="10">
        <v>48</v>
      </c>
      <c r="M27" s="9">
        <v>1</v>
      </c>
      <c r="N27" s="78">
        <v>3.9</v>
      </c>
      <c r="O27" s="9">
        <v>0</v>
      </c>
      <c r="P27" s="10">
        <v>9.6999999999999993</v>
      </c>
      <c r="Q27" s="9">
        <v>7.6</v>
      </c>
      <c r="R27" s="10">
        <v>4.7</v>
      </c>
      <c r="S27" s="79">
        <v>77</v>
      </c>
      <c r="T27" s="9">
        <v>143</v>
      </c>
      <c r="U27" s="10">
        <v>2</v>
      </c>
      <c r="V27" s="9">
        <v>101</v>
      </c>
      <c r="W27" s="371">
        <v>301.6414444444444</v>
      </c>
      <c r="X27" s="10">
        <v>5.0999999999999996</v>
      </c>
      <c r="Y27" s="9">
        <v>15.6</v>
      </c>
      <c r="Z27" s="10">
        <v>46.3</v>
      </c>
      <c r="AA27" s="9">
        <v>90.8</v>
      </c>
      <c r="AB27" s="10">
        <v>30.6</v>
      </c>
      <c r="AC27" s="9">
        <v>33.700000000000003</v>
      </c>
      <c r="AD27" s="10">
        <v>272</v>
      </c>
      <c r="AE27" s="9">
        <v>12.4</v>
      </c>
      <c r="AF27" s="10">
        <v>1.39</v>
      </c>
      <c r="AG27" s="9">
        <v>4.22</v>
      </c>
      <c r="AH27" s="10">
        <v>54.6</v>
      </c>
      <c r="AI27" s="9">
        <v>33.9</v>
      </c>
      <c r="AJ27" s="10">
        <v>8.5</v>
      </c>
      <c r="AK27" s="9">
        <v>2.1</v>
      </c>
      <c r="AL27" s="10">
        <v>0.9</v>
      </c>
      <c r="AM27" s="369"/>
      <c r="AN27" s="369"/>
      <c r="AO27" s="369"/>
      <c r="AP27" s="369"/>
      <c r="AQ27" s="369"/>
      <c r="AR27" s="369"/>
    </row>
    <row r="28" spans="1:44" ht="15.75">
      <c r="A28" s="51" t="s">
        <v>109</v>
      </c>
      <c r="B28" s="8">
        <v>309</v>
      </c>
      <c r="C28" s="9">
        <v>25</v>
      </c>
      <c r="D28" s="10">
        <v>1.6</v>
      </c>
      <c r="E28" s="9">
        <v>300</v>
      </c>
      <c r="F28" s="11">
        <v>52</v>
      </c>
      <c r="G28" s="9">
        <v>3.8</v>
      </c>
      <c r="H28" s="11">
        <v>97</v>
      </c>
      <c r="I28" s="9">
        <v>69</v>
      </c>
      <c r="J28" s="10">
        <v>0</v>
      </c>
      <c r="K28" s="374">
        <v>106.5</v>
      </c>
      <c r="L28" s="10">
        <v>39</v>
      </c>
      <c r="M28" s="9">
        <v>1</v>
      </c>
      <c r="N28" s="78">
        <v>3.5</v>
      </c>
      <c r="O28" s="9">
        <v>0</v>
      </c>
      <c r="P28" s="10">
        <v>8.8000000000000007</v>
      </c>
      <c r="Q28" s="9">
        <v>6.3</v>
      </c>
      <c r="R28" s="10">
        <v>4.5999999999999996</v>
      </c>
      <c r="S28" s="79">
        <v>82</v>
      </c>
      <c r="T28" s="9">
        <v>142</v>
      </c>
      <c r="U28" s="10">
        <v>2</v>
      </c>
      <c r="V28" s="9">
        <v>104</v>
      </c>
      <c r="W28" s="371">
        <v>298.41488888888887</v>
      </c>
      <c r="X28" s="10">
        <v>4.5999999999999996</v>
      </c>
      <c r="Y28" s="9">
        <v>13.1</v>
      </c>
      <c r="Z28" s="10">
        <v>40.200000000000003</v>
      </c>
      <c r="AA28" s="9">
        <v>87.4</v>
      </c>
      <c r="AB28" s="10">
        <v>28.5</v>
      </c>
      <c r="AC28" s="9">
        <v>32.6</v>
      </c>
      <c r="AD28" s="10">
        <v>281</v>
      </c>
      <c r="AE28" s="9">
        <v>12.8</v>
      </c>
      <c r="AF28" s="10">
        <v>1.29</v>
      </c>
      <c r="AG28" s="9">
        <v>4.5</v>
      </c>
      <c r="AH28" s="10">
        <v>37.1</v>
      </c>
      <c r="AI28" s="9">
        <v>47.6</v>
      </c>
      <c r="AJ28" s="10">
        <v>9.3000000000000007</v>
      </c>
      <c r="AK28" s="9">
        <v>4.7</v>
      </c>
      <c r="AL28" s="10">
        <v>1.3</v>
      </c>
      <c r="AM28" s="369"/>
      <c r="AN28" s="369"/>
      <c r="AO28" s="369"/>
      <c r="AP28" s="369"/>
      <c r="AQ28" s="369"/>
      <c r="AR28" s="369"/>
    </row>
    <row r="29" spans="1:44" ht="15.75">
      <c r="A29" s="51" t="s">
        <v>113</v>
      </c>
      <c r="B29" s="8">
        <v>187</v>
      </c>
      <c r="C29" s="9">
        <v>11</v>
      </c>
      <c r="D29" s="10">
        <v>2.1</v>
      </c>
      <c r="E29" s="9">
        <v>626</v>
      </c>
      <c r="F29" s="11">
        <v>45</v>
      </c>
      <c r="G29" s="9">
        <v>4</v>
      </c>
      <c r="H29" s="11">
        <v>63</v>
      </c>
      <c r="I29" s="9">
        <v>41</v>
      </c>
      <c r="J29" s="10">
        <v>0</v>
      </c>
      <c r="K29" s="374">
        <v>114.9</v>
      </c>
      <c r="L29" s="10">
        <v>43</v>
      </c>
      <c r="M29" s="9">
        <v>0.9</v>
      </c>
      <c r="N29" s="78">
        <v>4.0999999999999996</v>
      </c>
      <c r="O29" s="9">
        <v>0</v>
      </c>
      <c r="P29" s="10">
        <v>9.1</v>
      </c>
      <c r="Q29" s="9">
        <v>6.5</v>
      </c>
      <c r="R29" s="10">
        <v>3.9</v>
      </c>
      <c r="S29" s="83">
        <v>88</v>
      </c>
      <c r="T29" s="9">
        <v>143</v>
      </c>
      <c r="U29" s="10">
        <v>1.9</v>
      </c>
      <c r="V29" s="9">
        <v>104</v>
      </c>
      <c r="W29" s="371">
        <v>300.02288888888893</v>
      </c>
      <c r="X29" s="10">
        <v>4.09</v>
      </c>
      <c r="Y29" s="9">
        <v>12.6</v>
      </c>
      <c r="Z29" s="10">
        <v>38.799999999999997</v>
      </c>
      <c r="AA29" s="9">
        <v>94.9</v>
      </c>
      <c r="AB29" s="10">
        <v>30.8</v>
      </c>
      <c r="AC29" s="9">
        <v>32.5</v>
      </c>
      <c r="AD29" s="10">
        <v>231</v>
      </c>
      <c r="AE29" s="9">
        <v>12.4</v>
      </c>
      <c r="AF29" s="10">
        <v>2.89</v>
      </c>
      <c r="AG29" s="9">
        <v>6.31</v>
      </c>
      <c r="AH29" s="10">
        <v>55.5</v>
      </c>
      <c r="AI29" s="9">
        <v>32</v>
      </c>
      <c r="AJ29" s="10">
        <v>7.4</v>
      </c>
      <c r="AK29" s="9">
        <v>4.5999999999999996</v>
      </c>
      <c r="AL29" s="10">
        <v>0.5</v>
      </c>
      <c r="AM29" s="369"/>
      <c r="AN29" s="369"/>
      <c r="AO29" s="369"/>
      <c r="AP29" s="369"/>
      <c r="AQ29" s="369"/>
      <c r="AR29" s="369"/>
    </row>
    <row r="30" spans="1:44" ht="15.75">
      <c r="A30" s="51" t="s">
        <v>114</v>
      </c>
      <c r="B30" s="8">
        <v>993</v>
      </c>
      <c r="C30" s="9">
        <v>35</v>
      </c>
      <c r="D30" s="10">
        <v>1.5</v>
      </c>
      <c r="E30" s="9">
        <v>964</v>
      </c>
      <c r="F30" s="11">
        <v>121</v>
      </c>
      <c r="G30" s="9">
        <v>3.8</v>
      </c>
      <c r="H30" s="11">
        <v>114</v>
      </c>
      <c r="I30" s="9">
        <v>17</v>
      </c>
      <c r="J30" s="10">
        <v>0</v>
      </c>
      <c r="K30" s="374">
        <v>102.6</v>
      </c>
      <c r="L30" s="10">
        <v>42</v>
      </c>
      <c r="M30" s="9">
        <v>1</v>
      </c>
      <c r="N30" s="78">
        <v>3.7</v>
      </c>
      <c r="O30" s="9">
        <v>0</v>
      </c>
      <c r="P30" s="10">
        <v>8.9</v>
      </c>
      <c r="Q30" s="9">
        <v>6.9</v>
      </c>
      <c r="R30" s="10">
        <v>4.5999999999999996</v>
      </c>
      <c r="S30" s="83" t="s">
        <v>130</v>
      </c>
      <c r="T30" s="9">
        <v>141</v>
      </c>
      <c r="U30" s="10">
        <v>1.9</v>
      </c>
      <c r="V30" s="9">
        <v>107</v>
      </c>
      <c r="W30" s="371">
        <v>291.81600000000003</v>
      </c>
      <c r="X30" s="10">
        <v>4.05</v>
      </c>
      <c r="Y30" s="9">
        <v>11.8</v>
      </c>
      <c r="Z30" s="10">
        <v>37.1</v>
      </c>
      <c r="AA30" s="9">
        <v>91.6</v>
      </c>
      <c r="AB30" s="10">
        <v>29.1</v>
      </c>
      <c r="AC30" s="9">
        <v>31.8</v>
      </c>
      <c r="AD30" s="10">
        <v>286</v>
      </c>
      <c r="AE30" s="9">
        <v>13.9</v>
      </c>
      <c r="AF30" s="10">
        <v>1.25</v>
      </c>
      <c r="AG30" s="9">
        <v>7.48</v>
      </c>
      <c r="AH30" s="10">
        <v>64.3</v>
      </c>
      <c r="AI30" s="9">
        <v>19.5</v>
      </c>
      <c r="AJ30" s="10">
        <v>13.5</v>
      </c>
      <c r="AK30" s="9">
        <v>2.4</v>
      </c>
      <c r="AL30" s="10">
        <v>0.3</v>
      </c>
      <c r="AM30" s="369"/>
      <c r="AN30" s="369"/>
      <c r="AO30" s="369"/>
      <c r="AP30" s="369"/>
      <c r="AQ30" s="369"/>
      <c r="AR30" s="369"/>
    </row>
    <row r="31" spans="1:44" ht="15.75">
      <c r="A31" s="51" t="s">
        <v>115</v>
      </c>
      <c r="B31" s="8">
        <v>1190</v>
      </c>
      <c r="C31" s="9">
        <v>48</v>
      </c>
      <c r="D31" s="10">
        <v>1.6</v>
      </c>
      <c r="E31" s="9">
        <v>982</v>
      </c>
      <c r="F31" s="11">
        <v>95</v>
      </c>
      <c r="G31" s="9">
        <v>4.3</v>
      </c>
      <c r="H31" s="11">
        <v>159</v>
      </c>
      <c r="I31" s="9">
        <v>32</v>
      </c>
      <c r="J31" s="10">
        <v>0</v>
      </c>
      <c r="K31" s="375" t="s">
        <v>131</v>
      </c>
      <c r="L31" s="10">
        <v>39</v>
      </c>
      <c r="M31" s="9">
        <v>0.9</v>
      </c>
      <c r="N31" s="78">
        <v>3.7</v>
      </c>
      <c r="O31" s="9">
        <v>0</v>
      </c>
      <c r="P31" s="10">
        <v>9.5</v>
      </c>
      <c r="Q31" s="9">
        <v>7.4</v>
      </c>
      <c r="R31" s="10">
        <v>4.4000000000000004</v>
      </c>
      <c r="S31" s="79">
        <v>56</v>
      </c>
      <c r="T31" s="9">
        <v>144</v>
      </c>
      <c r="U31" s="10">
        <v>1.9</v>
      </c>
      <c r="V31" s="9">
        <v>109</v>
      </c>
      <c r="W31" s="371">
        <v>300.10177777777778</v>
      </c>
      <c r="X31" s="10">
        <v>4.9400000000000004</v>
      </c>
      <c r="Y31" s="9">
        <v>14.7</v>
      </c>
      <c r="Z31" s="10">
        <v>44.6</v>
      </c>
      <c r="AA31" s="9">
        <v>90.3</v>
      </c>
      <c r="AB31" s="10">
        <v>29.8</v>
      </c>
      <c r="AC31" s="9">
        <v>33</v>
      </c>
      <c r="AD31" s="10">
        <v>148</v>
      </c>
      <c r="AE31" s="9">
        <v>12.5</v>
      </c>
      <c r="AF31" s="10">
        <v>1.1399999999999999</v>
      </c>
      <c r="AG31" s="9">
        <v>4.9400000000000004</v>
      </c>
      <c r="AH31" s="10">
        <v>60.4</v>
      </c>
      <c r="AI31" s="9">
        <v>28.9</v>
      </c>
      <c r="AJ31" s="10">
        <v>7.9</v>
      </c>
      <c r="AK31" s="9">
        <v>2.4</v>
      </c>
      <c r="AL31" s="10">
        <v>0.4</v>
      </c>
      <c r="AM31" s="369"/>
      <c r="AN31" s="369"/>
      <c r="AO31" s="369"/>
      <c r="AP31" s="369"/>
      <c r="AQ31" s="369"/>
      <c r="AR31" s="369"/>
    </row>
    <row r="32" spans="1:44" ht="15.75">
      <c r="A32" s="51" t="s">
        <v>116</v>
      </c>
      <c r="B32" s="8">
        <v>335</v>
      </c>
      <c r="C32" s="9">
        <v>19</v>
      </c>
      <c r="D32" s="10">
        <v>1.6</v>
      </c>
      <c r="E32" s="9">
        <v>653</v>
      </c>
      <c r="F32" s="11">
        <v>43</v>
      </c>
      <c r="G32" s="9">
        <v>3.7</v>
      </c>
      <c r="H32" s="11">
        <v>57</v>
      </c>
      <c r="I32" s="9">
        <v>19</v>
      </c>
      <c r="J32" s="10">
        <v>0</v>
      </c>
      <c r="K32" s="374">
        <v>93.8</v>
      </c>
      <c r="L32" s="10">
        <v>42</v>
      </c>
      <c r="M32" s="9">
        <v>1.1000000000000001</v>
      </c>
      <c r="N32" s="78">
        <v>3.5</v>
      </c>
      <c r="O32" s="9">
        <v>0</v>
      </c>
      <c r="P32" s="10">
        <v>8.6999999999999993</v>
      </c>
      <c r="Q32" s="9">
        <v>5.9</v>
      </c>
      <c r="R32" s="10">
        <v>4.5</v>
      </c>
      <c r="S32" s="79">
        <v>83</v>
      </c>
      <c r="T32" s="9">
        <v>143</v>
      </c>
      <c r="U32" s="10">
        <v>1.9</v>
      </c>
      <c r="V32" s="9">
        <v>108</v>
      </c>
      <c r="W32" s="371">
        <v>300.65277777777783</v>
      </c>
      <c r="X32" s="10">
        <v>5.99</v>
      </c>
      <c r="Y32" s="9">
        <v>14.2</v>
      </c>
      <c r="Z32" s="10">
        <v>43.4</v>
      </c>
      <c r="AA32" s="9">
        <v>93.7</v>
      </c>
      <c r="AB32" s="10">
        <v>30.7</v>
      </c>
      <c r="AC32" s="9">
        <v>32.700000000000003</v>
      </c>
      <c r="AD32" s="10">
        <v>212</v>
      </c>
      <c r="AE32" s="9">
        <v>14.3</v>
      </c>
      <c r="AF32" s="10">
        <v>2</v>
      </c>
      <c r="AG32" s="9">
        <v>5.99</v>
      </c>
      <c r="AH32" s="10">
        <v>51.6</v>
      </c>
      <c r="AI32" s="9">
        <v>33.200000000000003</v>
      </c>
      <c r="AJ32" s="10">
        <v>11.4</v>
      </c>
      <c r="AK32" s="9">
        <v>2.8</v>
      </c>
      <c r="AL32" s="10">
        <v>1</v>
      </c>
      <c r="AM32" s="369"/>
      <c r="AN32" s="369"/>
      <c r="AO32" s="369"/>
      <c r="AP32" s="369"/>
      <c r="AQ32" s="369"/>
      <c r="AR32" s="369"/>
    </row>
    <row r="33" spans="1:44" ht="15.75">
      <c r="A33" s="51" t="s">
        <v>117</v>
      </c>
      <c r="B33" s="8">
        <v>278</v>
      </c>
      <c r="C33" s="9">
        <v>13</v>
      </c>
      <c r="D33" s="10">
        <v>2.2999999999999998</v>
      </c>
      <c r="E33" s="9">
        <v>630</v>
      </c>
      <c r="F33" s="11">
        <v>39</v>
      </c>
      <c r="G33" s="9">
        <v>4.2</v>
      </c>
      <c r="H33" s="11">
        <v>56</v>
      </c>
      <c r="I33" s="9">
        <v>26</v>
      </c>
      <c r="J33" s="10">
        <v>0</v>
      </c>
      <c r="K33" s="374">
        <v>76.7</v>
      </c>
      <c r="L33" s="10">
        <v>61</v>
      </c>
      <c r="M33" s="9">
        <v>1.3</v>
      </c>
      <c r="N33" s="78">
        <v>4.0999999999999996</v>
      </c>
      <c r="O33" s="9">
        <v>0</v>
      </c>
      <c r="P33" s="10">
        <v>9.5</v>
      </c>
      <c r="Q33" s="9">
        <v>6.8</v>
      </c>
      <c r="R33" s="10">
        <v>4.8</v>
      </c>
      <c r="S33" s="79">
        <v>84</v>
      </c>
      <c r="T33" s="9">
        <v>144</v>
      </c>
      <c r="U33" s="10">
        <v>1.9</v>
      </c>
      <c r="V33" s="9">
        <v>106</v>
      </c>
      <c r="W33" s="371">
        <v>306.30133333333339</v>
      </c>
      <c r="X33" s="10">
        <v>4.92</v>
      </c>
      <c r="Y33" s="9">
        <v>15.2</v>
      </c>
      <c r="Z33" s="10">
        <v>45.8</v>
      </c>
      <c r="AA33" s="9">
        <v>93.1</v>
      </c>
      <c r="AB33" s="10">
        <v>30.9</v>
      </c>
      <c r="AC33" s="9">
        <v>33.200000000000003</v>
      </c>
      <c r="AD33" s="10">
        <v>287</v>
      </c>
      <c r="AE33" s="9">
        <v>13.5</v>
      </c>
      <c r="AF33" s="10">
        <v>1.43</v>
      </c>
      <c r="AG33" s="9">
        <v>7.26</v>
      </c>
      <c r="AH33" s="10">
        <v>64</v>
      </c>
      <c r="AI33" s="9">
        <v>22.3</v>
      </c>
      <c r="AJ33" s="10">
        <v>9.9</v>
      </c>
      <c r="AK33" s="9">
        <v>3.2</v>
      </c>
      <c r="AL33" s="10">
        <v>0.6</v>
      </c>
      <c r="AM33" s="369"/>
      <c r="AN33" s="369"/>
      <c r="AO33" s="369"/>
      <c r="AP33" s="369"/>
      <c r="AQ33" s="369"/>
      <c r="AR33" s="369"/>
    </row>
    <row r="34" spans="1:44" ht="15.75">
      <c r="A34" s="51" t="s">
        <v>118</v>
      </c>
      <c r="B34" s="8">
        <v>486</v>
      </c>
      <c r="C34" s="9">
        <v>28</v>
      </c>
      <c r="D34" s="10">
        <v>2</v>
      </c>
      <c r="E34" s="9">
        <v>788</v>
      </c>
      <c r="F34" s="11">
        <v>52</v>
      </c>
      <c r="G34" s="9">
        <v>4.5</v>
      </c>
      <c r="H34" s="11">
        <v>84</v>
      </c>
      <c r="I34" s="9">
        <v>31</v>
      </c>
      <c r="J34" s="10">
        <v>0</v>
      </c>
      <c r="K34" s="374">
        <v>120</v>
      </c>
      <c r="L34" s="10">
        <v>34</v>
      </c>
      <c r="M34" s="9">
        <v>0.9</v>
      </c>
      <c r="N34" s="78">
        <v>4.4000000000000004</v>
      </c>
      <c r="O34" s="9">
        <v>0</v>
      </c>
      <c r="P34" s="10">
        <v>9.4</v>
      </c>
      <c r="Q34" s="9">
        <v>7.6</v>
      </c>
      <c r="R34" s="10">
        <v>4.4000000000000004</v>
      </c>
      <c r="S34" s="79">
        <v>70</v>
      </c>
      <c r="T34" s="9">
        <v>143</v>
      </c>
      <c r="U34" s="10">
        <v>2.1</v>
      </c>
      <c r="V34" s="9">
        <v>105</v>
      </c>
      <c r="W34" s="371">
        <v>298.30288888888896</v>
      </c>
      <c r="X34" s="10">
        <v>4.68</v>
      </c>
      <c r="Y34" s="9">
        <v>13.4</v>
      </c>
      <c r="Z34" s="10">
        <v>41.4</v>
      </c>
      <c r="AA34" s="9">
        <v>88.5</v>
      </c>
      <c r="AB34" s="10">
        <v>28.6</v>
      </c>
      <c r="AC34" s="9">
        <v>32.4</v>
      </c>
      <c r="AD34" s="10">
        <v>279</v>
      </c>
      <c r="AE34" s="9">
        <v>12.9</v>
      </c>
      <c r="AF34" s="10">
        <v>1.55</v>
      </c>
      <c r="AG34" s="9">
        <v>6.96</v>
      </c>
      <c r="AH34" s="10">
        <v>52.1</v>
      </c>
      <c r="AI34" s="9">
        <v>31.6</v>
      </c>
      <c r="AJ34" s="10">
        <v>9.8000000000000007</v>
      </c>
      <c r="AK34" s="9">
        <v>6.2</v>
      </c>
      <c r="AL34" s="10">
        <v>0.3</v>
      </c>
      <c r="AM34" s="369"/>
      <c r="AN34" s="369"/>
      <c r="AO34" s="369"/>
      <c r="AP34" s="369"/>
      <c r="AQ34" s="369"/>
      <c r="AR34" s="369"/>
    </row>
    <row r="35" spans="1:44" ht="15.75">
      <c r="A35" s="51" t="s">
        <v>119</v>
      </c>
      <c r="B35" s="8">
        <v>582</v>
      </c>
      <c r="C35" s="9">
        <v>17</v>
      </c>
      <c r="D35" s="10">
        <v>1.9</v>
      </c>
      <c r="E35" s="9">
        <v>876</v>
      </c>
      <c r="F35" s="11">
        <v>47</v>
      </c>
      <c r="G35" s="9">
        <v>4</v>
      </c>
      <c r="H35" s="11">
        <v>60</v>
      </c>
      <c r="I35" s="9">
        <v>119</v>
      </c>
      <c r="J35" s="10">
        <v>0</v>
      </c>
      <c r="K35" s="374">
        <v>118.6</v>
      </c>
      <c r="L35" s="10">
        <v>24</v>
      </c>
      <c r="M35" s="9">
        <v>0.9</v>
      </c>
      <c r="N35" s="78">
        <v>3.5</v>
      </c>
      <c r="O35" s="9">
        <v>0</v>
      </c>
      <c r="P35" s="10">
        <v>9.3000000000000007</v>
      </c>
      <c r="Q35" s="9">
        <v>6.3</v>
      </c>
      <c r="R35" s="10">
        <v>3.8</v>
      </c>
      <c r="S35" s="79">
        <v>60</v>
      </c>
      <c r="T35" s="9">
        <v>142</v>
      </c>
      <c r="U35" s="10">
        <v>2</v>
      </c>
      <c r="V35" s="9">
        <v>105</v>
      </c>
      <c r="W35" s="371">
        <v>293.02133333333336</v>
      </c>
      <c r="X35" s="10">
        <v>0</v>
      </c>
      <c r="Y35" s="9">
        <v>0</v>
      </c>
      <c r="Z35" s="10">
        <v>0</v>
      </c>
      <c r="AA35" s="9">
        <v>0</v>
      </c>
      <c r="AB35" s="10">
        <v>0</v>
      </c>
      <c r="AC35" s="9">
        <v>0</v>
      </c>
      <c r="AD35" s="10">
        <v>0</v>
      </c>
      <c r="AE35" s="9">
        <v>0</v>
      </c>
      <c r="AF35" s="10">
        <v>0</v>
      </c>
      <c r="AG35" s="9">
        <v>0</v>
      </c>
      <c r="AH35" s="10">
        <v>0</v>
      </c>
      <c r="AI35" s="9">
        <v>0</v>
      </c>
      <c r="AJ35" s="10">
        <v>0</v>
      </c>
      <c r="AK35" s="9">
        <v>0</v>
      </c>
      <c r="AL35" s="10">
        <v>0</v>
      </c>
      <c r="AM35" s="369"/>
      <c r="AN35" s="369"/>
      <c r="AO35" s="369"/>
      <c r="AP35" s="369"/>
      <c r="AQ35" s="369"/>
      <c r="AR35" s="369"/>
    </row>
    <row r="36" spans="1:44" ht="15.75">
      <c r="A36" s="51" t="s">
        <v>121</v>
      </c>
      <c r="B36" s="8">
        <v>979</v>
      </c>
      <c r="C36" s="9">
        <v>28</v>
      </c>
      <c r="D36" s="10">
        <v>2.2000000000000002</v>
      </c>
      <c r="E36" s="9">
        <v>903</v>
      </c>
      <c r="F36" s="11">
        <v>97</v>
      </c>
      <c r="G36" s="9">
        <v>3.8</v>
      </c>
      <c r="H36" s="11">
        <v>87</v>
      </c>
      <c r="I36" s="9">
        <v>21</v>
      </c>
      <c r="J36" s="10">
        <v>0</v>
      </c>
      <c r="K36" s="374">
        <v>120</v>
      </c>
      <c r="L36" s="10">
        <v>47</v>
      </c>
      <c r="M36" s="9">
        <v>0.9</v>
      </c>
      <c r="N36" s="78">
        <v>4.0999999999999996</v>
      </c>
      <c r="O36" s="9">
        <v>0</v>
      </c>
      <c r="P36" s="10">
        <v>9.3000000000000007</v>
      </c>
      <c r="Q36" s="9">
        <v>6.4</v>
      </c>
      <c r="R36" s="10">
        <v>4.9000000000000004</v>
      </c>
      <c r="S36" s="79">
        <v>83</v>
      </c>
      <c r="T36" s="9">
        <v>142</v>
      </c>
      <c r="U36" s="10">
        <v>2.1</v>
      </c>
      <c r="V36" s="9">
        <v>102</v>
      </c>
      <c r="W36" s="371">
        <v>300.37011111111116</v>
      </c>
      <c r="X36" s="10">
        <v>4.45</v>
      </c>
      <c r="Y36" s="9">
        <v>12.6</v>
      </c>
      <c r="Z36" s="10">
        <v>40.299999999999997</v>
      </c>
      <c r="AA36" s="9">
        <v>90.6</v>
      </c>
      <c r="AB36" s="10">
        <v>48.3</v>
      </c>
      <c r="AC36" s="9">
        <v>31.3</v>
      </c>
      <c r="AD36" s="10">
        <v>275</v>
      </c>
      <c r="AE36" s="9">
        <v>14</v>
      </c>
      <c r="AF36" s="10">
        <v>2</v>
      </c>
      <c r="AG36" s="9">
        <v>5.59</v>
      </c>
      <c r="AH36" s="10">
        <v>46.9</v>
      </c>
      <c r="AI36" s="9">
        <v>41.7</v>
      </c>
      <c r="AJ36" s="10">
        <v>9.1</v>
      </c>
      <c r="AK36" s="9">
        <v>1.8</v>
      </c>
      <c r="AL36" s="10">
        <v>0.5</v>
      </c>
      <c r="AM36" s="369"/>
      <c r="AN36" s="369"/>
      <c r="AO36" s="369"/>
      <c r="AP36" s="369"/>
      <c r="AQ36" s="369"/>
      <c r="AR36" s="369"/>
    </row>
    <row r="37" spans="1:44" ht="15.75">
      <c r="A37" s="51" t="s">
        <v>122</v>
      </c>
      <c r="B37" s="8">
        <v>589</v>
      </c>
      <c r="C37" s="9">
        <v>26</v>
      </c>
      <c r="D37" s="10">
        <v>1.9</v>
      </c>
      <c r="E37" s="9">
        <v>687</v>
      </c>
      <c r="F37" s="11">
        <v>64</v>
      </c>
      <c r="G37" s="9">
        <v>4.0999999999999996</v>
      </c>
      <c r="H37" s="11">
        <v>76</v>
      </c>
      <c r="I37" s="9">
        <v>35</v>
      </c>
      <c r="J37" s="10">
        <v>0</v>
      </c>
      <c r="K37" s="374">
        <v>107.1</v>
      </c>
      <c r="L37" s="10">
        <v>43</v>
      </c>
      <c r="M37" s="9">
        <v>1</v>
      </c>
      <c r="N37" s="78">
        <v>3.7</v>
      </c>
      <c r="O37" s="9">
        <v>0</v>
      </c>
      <c r="P37" s="10">
        <v>9.1999999999999993</v>
      </c>
      <c r="Q37" s="9">
        <v>7.3</v>
      </c>
      <c r="R37" s="10">
        <v>4.5</v>
      </c>
      <c r="S37" s="79">
        <v>86</v>
      </c>
      <c r="T37" s="9">
        <v>140</v>
      </c>
      <c r="U37" s="10">
        <v>1.9</v>
      </c>
      <c r="V37" s="9">
        <v>105</v>
      </c>
      <c r="W37" s="371">
        <v>295.43111111111119</v>
      </c>
      <c r="X37" s="10">
        <v>4.34</v>
      </c>
      <c r="Y37" s="9">
        <v>12.8</v>
      </c>
      <c r="Z37" s="10">
        <v>38.1</v>
      </c>
      <c r="AA37" s="9">
        <v>87.8</v>
      </c>
      <c r="AB37" s="10">
        <v>29.5</v>
      </c>
      <c r="AC37" s="9">
        <v>33.6</v>
      </c>
      <c r="AD37" s="10">
        <v>319</v>
      </c>
      <c r="AE37" s="9">
        <v>12.8</v>
      </c>
      <c r="AF37" s="10">
        <v>1.24</v>
      </c>
      <c r="AG37" s="9">
        <v>7.24</v>
      </c>
      <c r="AH37" s="10">
        <v>60</v>
      </c>
      <c r="AI37" s="9">
        <v>26.9</v>
      </c>
      <c r="AJ37" s="10">
        <v>7.6</v>
      </c>
      <c r="AK37" s="9">
        <v>4.8</v>
      </c>
      <c r="AL37" s="10">
        <v>0.7</v>
      </c>
      <c r="AM37" s="369"/>
      <c r="AN37" s="369"/>
      <c r="AO37" s="369"/>
      <c r="AP37" s="369"/>
      <c r="AQ37" s="369"/>
      <c r="AR37" s="369"/>
    </row>
    <row r="38" spans="1:44" ht="15.75">
      <c r="A38" s="51" t="s">
        <v>123</v>
      </c>
      <c r="B38" s="8">
        <v>316</v>
      </c>
      <c r="C38" s="9">
        <v>47</v>
      </c>
      <c r="D38" s="10">
        <v>1.2</v>
      </c>
      <c r="E38" s="9">
        <v>816</v>
      </c>
      <c r="F38" s="11">
        <v>79</v>
      </c>
      <c r="G38" s="9">
        <v>4.2</v>
      </c>
      <c r="H38" s="11">
        <v>155</v>
      </c>
      <c r="I38" s="9">
        <v>135</v>
      </c>
      <c r="J38" s="10">
        <v>0</v>
      </c>
      <c r="K38" s="374">
        <v>118.6</v>
      </c>
      <c r="L38" s="10">
        <v>37</v>
      </c>
      <c r="M38" s="9">
        <v>0.9</v>
      </c>
      <c r="N38" s="78">
        <v>5.0999999999999996</v>
      </c>
      <c r="O38" s="9">
        <v>0</v>
      </c>
      <c r="P38" s="10">
        <v>9.1999999999999993</v>
      </c>
      <c r="Q38" s="4">
        <v>6.9</v>
      </c>
      <c r="R38" s="10">
        <v>4.8</v>
      </c>
      <c r="S38" s="79">
        <v>91</v>
      </c>
      <c r="T38" s="9">
        <v>145</v>
      </c>
      <c r="U38" s="10">
        <v>2.1</v>
      </c>
      <c r="V38" s="9">
        <v>104</v>
      </c>
      <c r="W38" s="371">
        <v>304.6085555555556</v>
      </c>
      <c r="X38" s="10">
        <v>4.3099999999999996</v>
      </c>
      <c r="Y38" s="9">
        <v>13.4</v>
      </c>
      <c r="Z38" s="10">
        <v>40.700000000000003</v>
      </c>
      <c r="AA38" s="9">
        <v>94.4</v>
      </c>
      <c r="AB38" s="10">
        <v>31.1</v>
      </c>
      <c r="AC38" s="9">
        <v>32.9</v>
      </c>
      <c r="AD38" s="10">
        <v>229</v>
      </c>
      <c r="AE38" s="9">
        <v>13.8</v>
      </c>
      <c r="AF38" s="10">
        <v>2.16</v>
      </c>
      <c r="AG38" s="9">
        <v>6.36</v>
      </c>
      <c r="AH38" s="10">
        <v>57.7</v>
      </c>
      <c r="AI38" s="9">
        <v>29.1</v>
      </c>
      <c r="AJ38" s="10">
        <v>11</v>
      </c>
      <c r="AK38" s="9">
        <v>2</v>
      </c>
      <c r="AL38" s="10">
        <v>0.2</v>
      </c>
      <c r="AM38" s="369"/>
      <c r="AN38" s="369"/>
      <c r="AO38" s="369"/>
      <c r="AP38" s="369"/>
      <c r="AQ38" s="369"/>
      <c r="AR38" s="369"/>
    </row>
    <row r="39" spans="1:44" ht="15.75">
      <c r="A39" s="51" t="s">
        <v>124</v>
      </c>
      <c r="B39" s="8">
        <v>731</v>
      </c>
      <c r="C39" s="9">
        <v>31</v>
      </c>
      <c r="D39" s="10">
        <v>1.3</v>
      </c>
      <c r="E39" s="9">
        <v>1221</v>
      </c>
      <c r="F39" s="11">
        <v>96</v>
      </c>
      <c r="G39" s="9">
        <v>4</v>
      </c>
      <c r="H39" s="11">
        <v>101</v>
      </c>
      <c r="I39" s="9">
        <v>37</v>
      </c>
      <c r="J39" s="10">
        <v>0</v>
      </c>
      <c r="K39" s="374">
        <v>127.9</v>
      </c>
      <c r="L39" s="10">
        <v>31</v>
      </c>
      <c r="M39" s="9">
        <v>0.7</v>
      </c>
      <c r="N39" s="78">
        <v>3.4</v>
      </c>
      <c r="O39" s="9">
        <v>0</v>
      </c>
      <c r="P39" s="10">
        <v>8.9</v>
      </c>
      <c r="Q39" s="4">
        <v>6.7</v>
      </c>
      <c r="R39" s="10">
        <v>3.4</v>
      </c>
      <c r="S39" s="79">
        <v>93</v>
      </c>
      <c r="T39" s="9">
        <v>143</v>
      </c>
      <c r="U39" s="10">
        <v>1.3</v>
      </c>
      <c r="V39" s="9">
        <v>102</v>
      </c>
      <c r="W39" s="371">
        <v>297.41233333333338</v>
      </c>
      <c r="X39" s="10">
        <v>4.09</v>
      </c>
      <c r="Y39" s="9">
        <v>12.5</v>
      </c>
      <c r="Z39" s="10">
        <v>38.4</v>
      </c>
      <c r="AA39" s="9">
        <v>93.9</v>
      </c>
      <c r="AB39" s="10">
        <v>30.6</v>
      </c>
      <c r="AC39" s="9">
        <v>32.6</v>
      </c>
      <c r="AD39" s="10">
        <v>286</v>
      </c>
      <c r="AE39" s="9">
        <v>14.8</v>
      </c>
      <c r="AF39" s="10">
        <v>1.52</v>
      </c>
      <c r="AG39" s="9">
        <v>4.78</v>
      </c>
      <c r="AH39" s="10">
        <v>62</v>
      </c>
      <c r="AI39" s="9">
        <v>26.4</v>
      </c>
      <c r="AJ39" s="10">
        <v>7.9</v>
      </c>
      <c r="AK39" s="9">
        <v>3.3</v>
      </c>
      <c r="AL39" s="10">
        <v>0.4</v>
      </c>
      <c r="AM39" s="369"/>
      <c r="AN39" s="369"/>
      <c r="AO39" s="369"/>
      <c r="AP39" s="369"/>
      <c r="AQ39" s="369"/>
      <c r="AR39" s="369"/>
    </row>
    <row r="40" spans="1:44" ht="15.75">
      <c r="A40" s="51" t="s">
        <v>126</v>
      </c>
      <c r="B40" s="8">
        <v>261</v>
      </c>
      <c r="C40" s="9">
        <v>17</v>
      </c>
      <c r="D40" s="10">
        <v>1.7</v>
      </c>
      <c r="E40" s="9">
        <v>476</v>
      </c>
      <c r="F40" s="11">
        <v>36</v>
      </c>
      <c r="G40" s="9">
        <v>4.5</v>
      </c>
      <c r="H40" s="11">
        <v>46</v>
      </c>
      <c r="I40" s="9">
        <v>21</v>
      </c>
      <c r="J40" s="10">
        <v>0</v>
      </c>
      <c r="K40" s="374">
        <v>122.9</v>
      </c>
      <c r="L40" s="10">
        <v>34</v>
      </c>
      <c r="M40" s="9">
        <v>0.8</v>
      </c>
      <c r="N40" s="78">
        <v>3.6</v>
      </c>
      <c r="O40" s="9">
        <v>0</v>
      </c>
      <c r="P40" s="10">
        <v>9.6</v>
      </c>
      <c r="Q40" s="4">
        <v>7.3</v>
      </c>
      <c r="R40" s="10">
        <v>5</v>
      </c>
      <c r="S40" s="79">
        <v>86</v>
      </c>
      <c r="T40" s="9">
        <v>144</v>
      </c>
      <c r="U40" s="10">
        <v>2.2000000000000002</v>
      </c>
      <c r="V40" s="9">
        <v>103</v>
      </c>
      <c r="W40" s="371">
        <v>302.30111111111114</v>
      </c>
      <c r="X40" s="10">
        <v>4.6100000000000003</v>
      </c>
      <c r="Y40" s="9">
        <v>14.1</v>
      </c>
      <c r="Z40" s="10">
        <v>42.1</v>
      </c>
      <c r="AA40" s="9">
        <v>91.3</v>
      </c>
      <c r="AB40" s="10">
        <v>30.6</v>
      </c>
      <c r="AC40" s="9">
        <v>33.5</v>
      </c>
      <c r="AD40" s="10">
        <v>365</v>
      </c>
      <c r="AE40" s="9">
        <v>13.1</v>
      </c>
      <c r="AF40" s="10">
        <v>1.43</v>
      </c>
      <c r="AG40" s="9">
        <v>6.24</v>
      </c>
      <c r="AH40" s="10">
        <v>57.3</v>
      </c>
      <c r="AI40" s="9">
        <v>30.6</v>
      </c>
      <c r="AJ40" s="10">
        <v>9</v>
      </c>
      <c r="AK40" s="9">
        <v>2.6</v>
      </c>
      <c r="AL40" s="10">
        <v>0.5</v>
      </c>
      <c r="AM40" s="369"/>
      <c r="AN40" s="369"/>
      <c r="AO40" s="369"/>
      <c r="AP40" s="369"/>
      <c r="AQ40" s="369"/>
      <c r="AR40" s="369"/>
    </row>
    <row r="41" spans="1:44" ht="15.75">
      <c r="A41" s="51" t="s">
        <v>127</v>
      </c>
      <c r="B41" s="8">
        <v>274</v>
      </c>
      <c r="C41" s="9">
        <v>19</v>
      </c>
      <c r="D41" s="10">
        <v>1.7</v>
      </c>
      <c r="E41" s="9">
        <v>643</v>
      </c>
      <c r="F41" s="11">
        <v>51</v>
      </c>
      <c r="G41" s="9">
        <v>4.5</v>
      </c>
      <c r="H41" s="11">
        <v>37</v>
      </c>
      <c r="I41" s="9">
        <v>12</v>
      </c>
      <c r="J41" s="10">
        <v>0</v>
      </c>
      <c r="K41" s="374">
        <v>118.6</v>
      </c>
      <c r="L41" s="10">
        <v>24</v>
      </c>
      <c r="M41" s="9">
        <v>0.9</v>
      </c>
      <c r="N41" s="78">
        <v>4.2</v>
      </c>
      <c r="O41" s="9">
        <v>0</v>
      </c>
      <c r="P41" s="10">
        <v>9.8000000000000007</v>
      </c>
      <c r="Q41" s="4">
        <v>7.5</v>
      </c>
      <c r="R41" s="10">
        <v>4.5</v>
      </c>
      <c r="S41" s="79">
        <v>61</v>
      </c>
      <c r="T41" s="9">
        <v>144</v>
      </c>
      <c r="U41" s="10">
        <v>2.2999999999999998</v>
      </c>
      <c r="V41" s="9">
        <v>101</v>
      </c>
      <c r="W41" s="371">
        <v>298.10722222222228</v>
      </c>
      <c r="X41" s="10">
        <v>4.6900000000000004</v>
      </c>
      <c r="Y41" s="9">
        <v>13.9</v>
      </c>
      <c r="Z41" s="10">
        <v>43.1</v>
      </c>
      <c r="AA41" s="9">
        <v>90</v>
      </c>
      <c r="AB41" s="10">
        <v>29</v>
      </c>
      <c r="AC41" s="9">
        <v>32.299999999999997</v>
      </c>
      <c r="AD41" s="10">
        <v>331</v>
      </c>
      <c r="AE41" s="9">
        <v>13.8</v>
      </c>
      <c r="AF41" s="10">
        <v>1.46</v>
      </c>
      <c r="AG41" s="9">
        <v>4.78</v>
      </c>
      <c r="AH41" s="10">
        <v>45.4</v>
      </c>
      <c r="AI41" s="9">
        <v>41.2</v>
      </c>
      <c r="AJ41" s="10">
        <v>11.3</v>
      </c>
      <c r="AK41" s="9">
        <v>1.7</v>
      </c>
      <c r="AL41" s="10">
        <v>0.4</v>
      </c>
      <c r="AM41" s="369"/>
      <c r="AN41" s="369"/>
      <c r="AO41" s="369"/>
      <c r="AP41" s="369"/>
      <c r="AQ41" s="369"/>
      <c r="AR41" s="369"/>
    </row>
    <row r="42" spans="1:44" ht="15.75">
      <c r="A42" s="51" t="s">
        <v>128</v>
      </c>
      <c r="B42" s="8">
        <v>224</v>
      </c>
      <c r="C42" s="9">
        <v>16</v>
      </c>
      <c r="D42" s="10">
        <v>2.5</v>
      </c>
      <c r="E42" s="9">
        <v>569</v>
      </c>
      <c r="F42" s="11">
        <v>40</v>
      </c>
      <c r="G42" s="9">
        <v>4.7</v>
      </c>
      <c r="H42" s="11">
        <v>51</v>
      </c>
      <c r="I42" s="9">
        <v>21</v>
      </c>
      <c r="J42" s="10">
        <v>0</v>
      </c>
      <c r="K42" s="374">
        <v>130.30000000000001</v>
      </c>
      <c r="L42" s="10">
        <v>31</v>
      </c>
      <c r="M42" s="9">
        <v>0.7</v>
      </c>
      <c r="N42" s="78">
        <v>3.5</v>
      </c>
      <c r="O42" s="9">
        <v>0</v>
      </c>
      <c r="P42" s="10">
        <v>9.6</v>
      </c>
      <c r="Q42" s="9">
        <v>7.7</v>
      </c>
      <c r="R42" s="10">
        <v>4.2</v>
      </c>
      <c r="S42" s="79">
        <v>83</v>
      </c>
      <c r="T42" s="9">
        <v>144</v>
      </c>
      <c r="U42" s="10">
        <v>2.1</v>
      </c>
      <c r="V42" s="9">
        <v>101</v>
      </c>
      <c r="W42" s="371">
        <v>300.12144444444442</v>
      </c>
      <c r="X42" s="10">
        <v>4.53</v>
      </c>
      <c r="Y42" s="9">
        <v>14</v>
      </c>
      <c r="Z42" s="10">
        <v>42.5</v>
      </c>
      <c r="AA42" s="9">
        <v>93.8</v>
      </c>
      <c r="AB42" s="10">
        <v>30.9</v>
      </c>
      <c r="AC42" s="9">
        <v>32.9</v>
      </c>
      <c r="AD42" s="10">
        <v>294</v>
      </c>
      <c r="AE42" s="9">
        <v>13.7</v>
      </c>
      <c r="AF42" s="10">
        <v>1.72</v>
      </c>
      <c r="AG42" s="9">
        <v>7.62</v>
      </c>
      <c r="AH42" s="10">
        <v>59.7</v>
      </c>
      <c r="AI42" s="9">
        <v>27.3</v>
      </c>
      <c r="AJ42" s="10">
        <v>9.6999999999999993</v>
      </c>
      <c r="AK42" s="9">
        <v>2.9</v>
      </c>
      <c r="AL42" s="10">
        <v>0.4</v>
      </c>
      <c r="AM42" s="369"/>
      <c r="AN42" s="369"/>
      <c r="AO42" s="369"/>
      <c r="AP42" s="369"/>
      <c r="AQ42" s="369"/>
      <c r="AR42" s="369"/>
    </row>
    <row r="43" spans="1:44" ht="15.75">
      <c r="A43" s="51" t="s">
        <v>129</v>
      </c>
      <c r="B43" s="8">
        <v>532</v>
      </c>
      <c r="C43" s="9">
        <v>20</v>
      </c>
      <c r="D43" s="10">
        <v>1.8</v>
      </c>
      <c r="E43" s="9">
        <v>932</v>
      </c>
      <c r="F43" s="11">
        <v>39</v>
      </c>
      <c r="G43" s="9">
        <v>4.3</v>
      </c>
      <c r="H43" s="11">
        <v>62</v>
      </c>
      <c r="I43" s="9">
        <v>25</v>
      </c>
      <c r="J43" s="10">
        <v>0</v>
      </c>
      <c r="K43" s="374">
        <v>84.5</v>
      </c>
      <c r="L43" s="10">
        <v>35</v>
      </c>
      <c r="M43" s="9">
        <v>1.2</v>
      </c>
      <c r="N43" s="78">
        <v>3.6</v>
      </c>
      <c r="O43" s="9">
        <v>0</v>
      </c>
      <c r="P43" s="10">
        <v>9.1</v>
      </c>
      <c r="Q43" s="9">
        <v>7</v>
      </c>
      <c r="R43" s="10">
        <v>5.9</v>
      </c>
      <c r="S43" s="79">
        <v>86</v>
      </c>
      <c r="T43" s="9">
        <v>144</v>
      </c>
      <c r="U43" s="10">
        <v>2.1</v>
      </c>
      <c r="V43" s="9">
        <v>102</v>
      </c>
      <c r="W43" s="371">
        <v>304.1417777777778</v>
      </c>
      <c r="X43" s="10">
        <v>5.0999999999999996</v>
      </c>
      <c r="Y43" s="9">
        <v>14.1</v>
      </c>
      <c r="Z43" s="10">
        <v>42.9</v>
      </c>
      <c r="AA43" s="9">
        <v>84.1</v>
      </c>
      <c r="AB43" s="10">
        <v>27.6</v>
      </c>
      <c r="AC43" s="9">
        <v>32.9</v>
      </c>
      <c r="AD43" s="10">
        <v>277</v>
      </c>
      <c r="AE43" s="9">
        <v>13</v>
      </c>
      <c r="AF43" s="10">
        <v>1.22</v>
      </c>
      <c r="AG43" s="9">
        <v>5.66</v>
      </c>
      <c r="AH43" s="10">
        <v>42.4</v>
      </c>
      <c r="AI43" s="9">
        <v>43.5</v>
      </c>
      <c r="AJ43" s="10">
        <v>9.5</v>
      </c>
      <c r="AK43" s="9">
        <v>4.0999999999999996</v>
      </c>
      <c r="AL43" s="10">
        <v>0.5</v>
      </c>
      <c r="AM43" s="369"/>
      <c r="AN43" s="369"/>
      <c r="AO43" s="369"/>
      <c r="AP43" s="369"/>
      <c r="AQ43" s="369"/>
      <c r="AR43" s="369"/>
    </row>
    <row r="44" spans="1:44" ht="15.75">
      <c r="A44" s="54" t="s">
        <v>101</v>
      </c>
      <c r="B44" s="88">
        <v>258</v>
      </c>
      <c r="C44" s="89">
        <v>15</v>
      </c>
      <c r="D44" s="90">
        <v>1.7</v>
      </c>
      <c r="E44" s="89">
        <v>507</v>
      </c>
      <c r="F44" s="91">
        <v>28</v>
      </c>
      <c r="G44" s="92">
        <v>4.8</v>
      </c>
      <c r="H44" s="91">
        <v>50</v>
      </c>
      <c r="I44" s="89">
        <v>28</v>
      </c>
      <c r="J44" s="90">
        <v>4.4000000000000004</v>
      </c>
      <c r="K44" s="370">
        <v>120</v>
      </c>
      <c r="L44" s="77">
        <v>64</v>
      </c>
      <c r="M44" s="92">
        <v>0.9</v>
      </c>
      <c r="N44" s="90">
        <v>4.2</v>
      </c>
      <c r="O44" s="89">
        <v>103</v>
      </c>
      <c r="P44" s="90">
        <v>10.1</v>
      </c>
      <c r="Q44" s="92">
        <v>7.9</v>
      </c>
      <c r="R44" s="90">
        <v>4.3</v>
      </c>
      <c r="S44" s="63">
        <v>116</v>
      </c>
      <c r="T44" s="89">
        <v>145</v>
      </c>
      <c r="U44" s="90">
        <v>1.5</v>
      </c>
      <c r="V44" s="89">
        <v>100</v>
      </c>
      <c r="W44" s="371">
        <v>309.77577777777782</v>
      </c>
      <c r="X44" s="93">
        <v>5.08</v>
      </c>
      <c r="Y44" s="92">
        <v>14.7</v>
      </c>
      <c r="Z44" s="90">
        <v>44.6</v>
      </c>
      <c r="AA44" s="9">
        <v>0</v>
      </c>
      <c r="AB44" s="10">
        <v>0</v>
      </c>
      <c r="AC44" s="9">
        <v>0</v>
      </c>
      <c r="AD44" s="10">
        <v>0</v>
      </c>
      <c r="AE44" s="9">
        <v>0</v>
      </c>
      <c r="AF44" s="93">
        <v>1.44</v>
      </c>
      <c r="AG44" s="94">
        <v>7.33</v>
      </c>
      <c r="AH44" s="10">
        <v>0</v>
      </c>
      <c r="AI44" s="9">
        <v>0</v>
      </c>
      <c r="AJ44" s="10">
        <v>0</v>
      </c>
      <c r="AK44" s="9">
        <v>0</v>
      </c>
      <c r="AL44" s="10">
        <v>0</v>
      </c>
      <c r="AM44" s="369"/>
      <c r="AN44" s="369"/>
      <c r="AO44" s="369"/>
      <c r="AP44" s="369"/>
      <c r="AQ44" s="369"/>
      <c r="AR44" s="369"/>
    </row>
    <row r="45" spans="1:44" ht="15.75">
      <c r="A45" s="54" t="s">
        <v>105</v>
      </c>
      <c r="B45" s="88">
        <v>234</v>
      </c>
      <c r="C45" s="89">
        <v>15</v>
      </c>
      <c r="D45" s="90">
        <v>2.7</v>
      </c>
      <c r="E45" s="89">
        <v>528</v>
      </c>
      <c r="F45" s="91">
        <v>27</v>
      </c>
      <c r="G45" s="92">
        <v>4.9000000000000004</v>
      </c>
      <c r="H45" s="91">
        <v>40</v>
      </c>
      <c r="I45" s="89">
        <v>28</v>
      </c>
      <c r="J45" s="90">
        <v>4</v>
      </c>
      <c r="K45" s="372">
        <v>94.4</v>
      </c>
      <c r="L45" s="77">
        <v>41</v>
      </c>
      <c r="M45" s="92">
        <v>1.1000000000000001</v>
      </c>
      <c r="N45" s="90">
        <v>3.5</v>
      </c>
      <c r="O45" s="89">
        <v>83</v>
      </c>
      <c r="P45" s="90">
        <v>10.199999999999999</v>
      </c>
      <c r="Q45" s="92">
        <v>8.1</v>
      </c>
      <c r="R45" s="90">
        <v>4</v>
      </c>
      <c r="S45" s="63">
        <v>108</v>
      </c>
      <c r="T45" s="89">
        <v>147</v>
      </c>
      <c r="U45" s="90">
        <v>2.1</v>
      </c>
      <c r="V45" s="89">
        <v>98</v>
      </c>
      <c r="W45" s="371">
        <v>308.59333333333331</v>
      </c>
      <c r="X45" s="93">
        <v>5.26</v>
      </c>
      <c r="Y45" s="92">
        <v>15.9</v>
      </c>
      <c r="Z45" s="90">
        <v>47.4</v>
      </c>
      <c r="AA45" s="9">
        <v>0</v>
      </c>
      <c r="AB45" s="10">
        <v>0</v>
      </c>
      <c r="AC45" s="9">
        <v>0</v>
      </c>
      <c r="AD45" s="10">
        <v>0</v>
      </c>
      <c r="AE45" s="9">
        <v>0</v>
      </c>
      <c r="AF45" s="93">
        <v>1.7</v>
      </c>
      <c r="AG45" s="94">
        <v>6.3</v>
      </c>
      <c r="AH45" s="10">
        <v>0</v>
      </c>
      <c r="AI45" s="9">
        <v>0</v>
      </c>
      <c r="AJ45" s="10">
        <v>0</v>
      </c>
      <c r="AK45" s="9">
        <v>0</v>
      </c>
      <c r="AL45" s="10">
        <v>0</v>
      </c>
      <c r="AM45" s="369"/>
      <c r="AN45" s="369"/>
      <c r="AO45" s="369"/>
      <c r="AP45" s="369"/>
      <c r="AQ45" s="369"/>
      <c r="AR45" s="369"/>
    </row>
    <row r="46" spans="1:44" ht="15.75">
      <c r="A46" s="54" t="s">
        <v>109</v>
      </c>
      <c r="B46" s="88">
        <v>230</v>
      </c>
      <c r="C46" s="89">
        <v>14</v>
      </c>
      <c r="D46" s="90">
        <v>1.2</v>
      </c>
      <c r="E46" s="89">
        <v>220</v>
      </c>
      <c r="F46" s="91">
        <v>32</v>
      </c>
      <c r="G46" s="92">
        <v>4.4000000000000004</v>
      </c>
      <c r="H46" s="91">
        <v>51</v>
      </c>
      <c r="I46" s="89">
        <v>23</v>
      </c>
      <c r="J46" s="90">
        <v>6.1</v>
      </c>
      <c r="K46" s="372">
        <v>77.7</v>
      </c>
      <c r="L46" s="77">
        <v>50</v>
      </c>
      <c r="M46" s="92">
        <v>1.3</v>
      </c>
      <c r="N46" s="90">
        <v>4.2</v>
      </c>
      <c r="O46" s="89">
        <v>65</v>
      </c>
      <c r="P46" s="90">
        <v>10.1</v>
      </c>
      <c r="Q46" s="92">
        <v>7.4</v>
      </c>
      <c r="R46" s="90">
        <v>4.0999999999999996</v>
      </c>
      <c r="S46" s="63">
        <v>56</v>
      </c>
      <c r="T46" s="89">
        <v>148</v>
      </c>
      <c r="U46" s="90">
        <v>2</v>
      </c>
      <c r="V46" s="89">
        <v>102</v>
      </c>
      <c r="W46" s="371">
        <v>308.8171111111111</v>
      </c>
      <c r="X46" s="93">
        <v>5.16</v>
      </c>
      <c r="Y46" s="92">
        <v>14.4</v>
      </c>
      <c r="Z46" s="90">
        <v>45.3</v>
      </c>
      <c r="AA46" s="9">
        <v>0</v>
      </c>
      <c r="AB46" s="10">
        <v>0</v>
      </c>
      <c r="AC46" s="9">
        <v>0</v>
      </c>
      <c r="AD46" s="10">
        <v>0</v>
      </c>
      <c r="AE46" s="9">
        <v>0</v>
      </c>
      <c r="AF46" s="93">
        <v>1.52</v>
      </c>
      <c r="AG46" s="94">
        <v>4.2300000000000004</v>
      </c>
      <c r="AH46" s="10">
        <v>0</v>
      </c>
      <c r="AI46" s="9">
        <v>0</v>
      </c>
      <c r="AJ46" s="10">
        <v>0</v>
      </c>
      <c r="AK46" s="9">
        <v>0</v>
      </c>
      <c r="AL46" s="10">
        <v>0</v>
      </c>
      <c r="AM46" s="369"/>
      <c r="AN46" s="369"/>
      <c r="AO46" s="369"/>
      <c r="AP46" s="369"/>
      <c r="AQ46" s="369"/>
      <c r="AR46" s="369"/>
    </row>
    <row r="47" spans="1:44" ht="15.75">
      <c r="A47" s="54" t="s">
        <v>113</v>
      </c>
      <c r="B47" s="88">
        <v>467</v>
      </c>
      <c r="C47" s="89">
        <v>4</v>
      </c>
      <c r="D47" s="90">
        <v>1.4</v>
      </c>
      <c r="E47" s="89">
        <v>477</v>
      </c>
      <c r="F47" s="91">
        <v>40</v>
      </c>
      <c r="G47" s="92">
        <v>4.7</v>
      </c>
      <c r="H47" s="91">
        <v>46</v>
      </c>
      <c r="I47" s="89">
        <v>41</v>
      </c>
      <c r="J47" s="90">
        <v>6.8</v>
      </c>
      <c r="K47" s="372">
        <v>90.3</v>
      </c>
      <c r="L47" s="77">
        <v>52</v>
      </c>
      <c r="M47" s="92">
        <v>1.1000000000000001</v>
      </c>
      <c r="N47" s="90">
        <v>4.8</v>
      </c>
      <c r="O47" s="89">
        <v>66</v>
      </c>
      <c r="P47" s="90">
        <v>10.1</v>
      </c>
      <c r="Q47" s="92">
        <v>7.8</v>
      </c>
      <c r="R47" s="90">
        <v>4.5999999999999996</v>
      </c>
      <c r="S47" s="63">
        <v>97</v>
      </c>
      <c r="T47" s="89">
        <v>147</v>
      </c>
      <c r="U47" s="90">
        <v>1.9</v>
      </c>
      <c r="V47" s="89">
        <v>97</v>
      </c>
      <c r="W47" s="371">
        <v>310.83988888888888</v>
      </c>
      <c r="X47" s="93">
        <v>4.5999999999999996</v>
      </c>
      <c r="Y47" s="92">
        <v>13.9</v>
      </c>
      <c r="Z47" s="90">
        <v>42.9</v>
      </c>
      <c r="AA47" s="9">
        <v>0</v>
      </c>
      <c r="AB47" s="10">
        <v>0</v>
      </c>
      <c r="AC47" s="9">
        <v>0</v>
      </c>
      <c r="AD47" s="10">
        <v>0</v>
      </c>
      <c r="AE47" s="9">
        <v>0</v>
      </c>
      <c r="AF47" s="93">
        <v>1.93</v>
      </c>
      <c r="AG47" s="94">
        <v>8.66</v>
      </c>
      <c r="AH47" s="10">
        <v>0</v>
      </c>
      <c r="AI47" s="9">
        <v>0</v>
      </c>
      <c r="AJ47" s="10">
        <v>0</v>
      </c>
      <c r="AK47" s="9">
        <v>0</v>
      </c>
      <c r="AL47" s="10">
        <v>0</v>
      </c>
      <c r="AM47" s="369"/>
      <c r="AN47" s="369"/>
      <c r="AO47" s="369"/>
      <c r="AP47" s="369"/>
      <c r="AQ47" s="369"/>
      <c r="AR47" s="369"/>
    </row>
    <row r="48" spans="1:44" ht="15.75">
      <c r="A48" s="54" t="s">
        <v>114</v>
      </c>
      <c r="B48" s="88">
        <v>261</v>
      </c>
      <c r="C48" s="9">
        <v>3</v>
      </c>
      <c r="D48" s="90">
        <v>1.4</v>
      </c>
      <c r="E48" s="89">
        <v>497</v>
      </c>
      <c r="F48" s="91">
        <v>33</v>
      </c>
      <c r="G48" s="92">
        <v>4.8</v>
      </c>
      <c r="H48" s="91">
        <v>48</v>
      </c>
      <c r="I48" s="89">
        <v>30</v>
      </c>
      <c r="J48" s="90">
        <v>7.9</v>
      </c>
      <c r="K48" s="372">
        <v>81.400000000000006</v>
      </c>
      <c r="L48" s="77">
        <v>34</v>
      </c>
      <c r="M48" s="92">
        <v>1.2</v>
      </c>
      <c r="N48" s="90">
        <v>3.9</v>
      </c>
      <c r="O48" s="89">
        <v>27</v>
      </c>
      <c r="P48" s="90">
        <v>10</v>
      </c>
      <c r="Q48" s="92">
        <v>8.6</v>
      </c>
      <c r="R48" s="90">
        <v>4.7</v>
      </c>
      <c r="S48" s="63">
        <v>89</v>
      </c>
      <c r="T48" s="89">
        <v>148</v>
      </c>
      <c r="U48" s="90">
        <v>1.9</v>
      </c>
      <c r="V48" s="89">
        <v>100</v>
      </c>
      <c r="W48" s="371">
        <v>309.37477777777781</v>
      </c>
      <c r="X48" s="93">
        <v>5.1100000000000003</v>
      </c>
      <c r="Y48" s="92">
        <v>14.6</v>
      </c>
      <c r="Z48" s="90">
        <v>46.1</v>
      </c>
      <c r="AA48" s="9">
        <v>0</v>
      </c>
      <c r="AB48" s="10">
        <v>0</v>
      </c>
      <c r="AC48" s="9">
        <v>0</v>
      </c>
      <c r="AD48" s="10">
        <v>0</v>
      </c>
      <c r="AE48" s="9">
        <v>0</v>
      </c>
      <c r="AF48" s="93">
        <v>1.25</v>
      </c>
      <c r="AG48" s="94">
        <v>10.65</v>
      </c>
      <c r="AH48" s="10">
        <v>0</v>
      </c>
      <c r="AI48" s="9">
        <v>0</v>
      </c>
      <c r="AJ48" s="10">
        <v>0</v>
      </c>
      <c r="AK48" s="9">
        <v>0</v>
      </c>
      <c r="AL48" s="10">
        <v>0</v>
      </c>
      <c r="AM48" s="369"/>
      <c r="AN48" s="369"/>
      <c r="AO48" s="369"/>
      <c r="AP48" s="369"/>
      <c r="AQ48" s="369"/>
      <c r="AR48" s="369"/>
    </row>
    <row r="49" spans="1:44" ht="15.75">
      <c r="A49" s="54" t="s">
        <v>115</v>
      </c>
      <c r="B49" s="88">
        <v>253</v>
      </c>
      <c r="C49" s="89">
        <v>21</v>
      </c>
      <c r="D49" s="90">
        <v>1</v>
      </c>
      <c r="E49" s="89">
        <v>521</v>
      </c>
      <c r="F49" s="91">
        <v>33</v>
      </c>
      <c r="G49" s="92">
        <v>5</v>
      </c>
      <c r="H49" s="91">
        <v>47</v>
      </c>
      <c r="I49" s="89">
        <v>29</v>
      </c>
      <c r="J49" s="90">
        <v>5.6</v>
      </c>
      <c r="K49" s="372">
        <v>91.5</v>
      </c>
      <c r="L49" s="77">
        <v>48</v>
      </c>
      <c r="M49" s="92">
        <v>1.1000000000000001</v>
      </c>
      <c r="N49" s="90">
        <v>3.9</v>
      </c>
      <c r="O49" s="89">
        <v>91</v>
      </c>
      <c r="P49" s="90">
        <v>10.8</v>
      </c>
      <c r="Q49" s="92">
        <v>9.1</v>
      </c>
      <c r="R49" s="90">
        <v>4.5999999999999996</v>
      </c>
      <c r="S49" s="63">
        <v>90</v>
      </c>
      <c r="T49" s="89">
        <v>144</v>
      </c>
      <c r="U49" s="90">
        <v>2.1</v>
      </c>
      <c r="V49" s="89">
        <v>100</v>
      </c>
      <c r="W49" s="371">
        <v>304.14600000000002</v>
      </c>
      <c r="X49" s="93">
        <v>5.29</v>
      </c>
      <c r="Y49" s="92">
        <v>15.6</v>
      </c>
      <c r="Z49" s="90">
        <v>47.4</v>
      </c>
      <c r="AA49" s="9">
        <v>0</v>
      </c>
      <c r="AB49" s="10">
        <v>0</v>
      </c>
      <c r="AC49" s="9">
        <v>0</v>
      </c>
      <c r="AD49" s="10">
        <v>0</v>
      </c>
      <c r="AE49" s="9">
        <v>0</v>
      </c>
      <c r="AF49" s="93">
        <v>1.49</v>
      </c>
      <c r="AG49" s="94">
        <v>6.31</v>
      </c>
      <c r="AH49" s="10">
        <v>0</v>
      </c>
      <c r="AI49" s="9">
        <v>0</v>
      </c>
      <c r="AJ49" s="10">
        <v>0</v>
      </c>
      <c r="AK49" s="9">
        <v>0</v>
      </c>
      <c r="AL49" s="10">
        <v>0</v>
      </c>
      <c r="AM49" s="369"/>
      <c r="AN49" s="369"/>
      <c r="AO49" s="369"/>
      <c r="AP49" s="369"/>
      <c r="AQ49" s="369"/>
      <c r="AR49" s="369"/>
    </row>
    <row r="50" spans="1:44" ht="15.75">
      <c r="A50" s="54" t="s">
        <v>116</v>
      </c>
      <c r="B50" s="88">
        <v>147</v>
      </c>
      <c r="C50" s="89">
        <v>6</v>
      </c>
      <c r="D50" s="90">
        <v>1.6</v>
      </c>
      <c r="E50" s="89">
        <v>435</v>
      </c>
      <c r="F50" s="91">
        <v>24</v>
      </c>
      <c r="G50" s="92">
        <v>4.2</v>
      </c>
      <c r="H50" s="91">
        <v>40</v>
      </c>
      <c r="I50" s="89">
        <v>22</v>
      </c>
      <c r="J50" s="90">
        <v>5.3</v>
      </c>
      <c r="K50" s="372">
        <v>91.5</v>
      </c>
      <c r="L50" s="77">
        <v>39</v>
      </c>
      <c r="M50" s="92">
        <v>1.1000000000000001</v>
      </c>
      <c r="N50" s="90">
        <v>3.7</v>
      </c>
      <c r="O50" s="89">
        <v>66</v>
      </c>
      <c r="P50" s="90">
        <v>9.8000000000000007</v>
      </c>
      <c r="Q50" s="92">
        <v>7.3</v>
      </c>
      <c r="R50" s="90">
        <v>3.9</v>
      </c>
      <c r="S50" s="63">
        <v>89</v>
      </c>
      <c r="T50" s="89">
        <v>147</v>
      </c>
      <c r="U50" s="90">
        <v>1.8</v>
      </c>
      <c r="V50" s="89">
        <v>101</v>
      </c>
      <c r="W50" s="371">
        <v>306.86011111111117</v>
      </c>
      <c r="X50" s="93">
        <v>5.14</v>
      </c>
      <c r="Y50" s="92">
        <v>15.5</v>
      </c>
      <c r="Z50" s="90">
        <v>46.9</v>
      </c>
      <c r="AA50" s="9">
        <v>0</v>
      </c>
      <c r="AB50" s="10">
        <v>0</v>
      </c>
      <c r="AC50" s="9">
        <v>0</v>
      </c>
      <c r="AD50" s="10">
        <v>0</v>
      </c>
      <c r="AE50" s="9">
        <v>0</v>
      </c>
      <c r="AF50" s="93">
        <v>2.2000000000000002</v>
      </c>
      <c r="AG50" s="94">
        <v>7.9</v>
      </c>
      <c r="AH50" s="10">
        <v>0</v>
      </c>
      <c r="AI50" s="9">
        <v>0</v>
      </c>
      <c r="AJ50" s="10">
        <v>0</v>
      </c>
      <c r="AK50" s="9">
        <v>0</v>
      </c>
      <c r="AL50" s="10">
        <v>0</v>
      </c>
      <c r="AM50" s="369"/>
      <c r="AN50" s="369"/>
      <c r="AO50" s="369"/>
      <c r="AP50" s="369"/>
      <c r="AQ50" s="369"/>
      <c r="AR50" s="369"/>
    </row>
    <row r="51" spans="1:44" ht="15.75">
      <c r="A51" s="54" t="s">
        <v>117</v>
      </c>
      <c r="B51" s="88">
        <v>254</v>
      </c>
      <c r="C51" s="89">
        <v>11</v>
      </c>
      <c r="D51" s="90">
        <v>1.8</v>
      </c>
      <c r="E51" s="89">
        <v>559</v>
      </c>
      <c r="F51" s="91">
        <v>27</v>
      </c>
      <c r="G51" s="92">
        <v>4.5999999999999996</v>
      </c>
      <c r="H51" s="91">
        <v>42</v>
      </c>
      <c r="I51" s="89">
        <v>27</v>
      </c>
      <c r="J51" s="90">
        <v>5.3</v>
      </c>
      <c r="K51" s="372">
        <v>76.7</v>
      </c>
      <c r="L51" s="77">
        <v>44</v>
      </c>
      <c r="M51" s="92">
        <v>1.3</v>
      </c>
      <c r="N51" s="90">
        <v>4.5999999999999996</v>
      </c>
      <c r="O51" s="89">
        <v>128</v>
      </c>
      <c r="P51" s="90">
        <v>10.1</v>
      </c>
      <c r="Q51" s="92">
        <v>7.8</v>
      </c>
      <c r="R51" s="90">
        <v>4.4000000000000004</v>
      </c>
      <c r="S51" s="63">
        <v>135</v>
      </c>
      <c r="T51" s="89">
        <v>146</v>
      </c>
      <c r="U51" s="90">
        <v>1.7</v>
      </c>
      <c r="V51" s="89">
        <v>99</v>
      </c>
      <c r="W51" s="371">
        <v>309.70233333333334</v>
      </c>
      <c r="X51" s="93">
        <v>5.27</v>
      </c>
      <c r="Y51" s="92">
        <v>16</v>
      </c>
      <c r="Z51" s="90">
        <v>47.9</v>
      </c>
      <c r="AA51" s="9">
        <v>0</v>
      </c>
      <c r="AB51" s="10">
        <v>0</v>
      </c>
      <c r="AC51" s="9">
        <v>0</v>
      </c>
      <c r="AD51" s="10">
        <v>0</v>
      </c>
      <c r="AE51" s="9">
        <v>0</v>
      </c>
      <c r="AF51" s="93">
        <v>1.67</v>
      </c>
      <c r="AG51" s="94">
        <v>11.63</v>
      </c>
      <c r="AH51" s="10">
        <v>0</v>
      </c>
      <c r="AI51" s="9">
        <v>0</v>
      </c>
      <c r="AJ51" s="10">
        <v>0</v>
      </c>
      <c r="AK51" s="9">
        <v>0</v>
      </c>
      <c r="AL51" s="10">
        <v>0</v>
      </c>
      <c r="AM51" s="369"/>
      <c r="AN51" s="369"/>
      <c r="AO51" s="369"/>
      <c r="AP51" s="369"/>
      <c r="AQ51" s="369"/>
      <c r="AR51" s="369"/>
    </row>
    <row r="52" spans="1:44" ht="15.75">
      <c r="A52" s="54" t="s">
        <v>118</v>
      </c>
      <c r="B52" s="88">
        <v>820</v>
      </c>
      <c r="C52" s="89">
        <v>14</v>
      </c>
      <c r="D52" s="90">
        <v>2.2999999999999998</v>
      </c>
      <c r="E52" s="89">
        <v>511</v>
      </c>
      <c r="F52" s="91">
        <v>50</v>
      </c>
      <c r="G52" s="92">
        <v>4.5999999999999996</v>
      </c>
      <c r="H52" s="91">
        <v>53</v>
      </c>
      <c r="I52" s="89">
        <v>24</v>
      </c>
      <c r="J52" s="90">
        <v>5.2</v>
      </c>
      <c r="K52" s="372">
        <v>105.8</v>
      </c>
      <c r="L52" s="77">
        <v>29</v>
      </c>
      <c r="M52" s="92">
        <v>1</v>
      </c>
      <c r="N52" s="90">
        <v>4.3</v>
      </c>
      <c r="O52" s="89">
        <v>62</v>
      </c>
      <c r="P52" s="90">
        <v>9.6999999999999993</v>
      </c>
      <c r="Q52" s="92">
        <v>7.9</v>
      </c>
      <c r="R52" s="90">
        <v>2.2999999999999998</v>
      </c>
      <c r="S52" s="63">
        <v>96</v>
      </c>
      <c r="T52" s="89">
        <v>147</v>
      </c>
      <c r="U52" s="90">
        <v>1.9</v>
      </c>
      <c r="V52" s="89">
        <v>100</v>
      </c>
      <c r="W52" s="371">
        <v>302.66466666666668</v>
      </c>
      <c r="X52" s="93">
        <v>4.93</v>
      </c>
      <c r="Y52" s="92">
        <v>14.4</v>
      </c>
      <c r="Z52" s="90">
        <v>43.8</v>
      </c>
      <c r="AA52" s="9">
        <v>0</v>
      </c>
      <c r="AB52" s="10">
        <v>0</v>
      </c>
      <c r="AC52" s="9">
        <v>0</v>
      </c>
      <c r="AD52" s="10">
        <v>0</v>
      </c>
      <c r="AE52" s="9">
        <v>0</v>
      </c>
      <c r="AF52" s="93">
        <v>1.46</v>
      </c>
      <c r="AG52" s="94">
        <v>7.34</v>
      </c>
      <c r="AH52" s="10">
        <v>0</v>
      </c>
      <c r="AI52" s="9">
        <v>0</v>
      </c>
      <c r="AJ52" s="10">
        <v>0</v>
      </c>
      <c r="AK52" s="9">
        <v>0</v>
      </c>
      <c r="AL52" s="10">
        <v>0</v>
      </c>
      <c r="AM52" s="369"/>
      <c r="AN52" s="369"/>
      <c r="AO52" s="369"/>
      <c r="AP52" s="369"/>
      <c r="AQ52" s="369"/>
      <c r="AR52" s="369"/>
    </row>
    <row r="53" spans="1:44" ht="15.75">
      <c r="A53" s="54" t="s">
        <v>119</v>
      </c>
      <c r="B53" s="88">
        <v>197</v>
      </c>
      <c r="C53" s="89">
        <v>6</v>
      </c>
      <c r="D53" s="90">
        <v>1.8</v>
      </c>
      <c r="E53" s="89">
        <v>533</v>
      </c>
      <c r="F53" s="91">
        <v>27</v>
      </c>
      <c r="G53" s="92">
        <v>4.7</v>
      </c>
      <c r="H53" s="91">
        <v>43</v>
      </c>
      <c r="I53" s="89">
        <v>72</v>
      </c>
      <c r="J53" s="90">
        <v>5.6</v>
      </c>
      <c r="K53" s="372">
        <v>106.5</v>
      </c>
      <c r="L53" s="77">
        <v>27</v>
      </c>
      <c r="M53" s="92">
        <v>1</v>
      </c>
      <c r="N53" s="90">
        <v>4.2</v>
      </c>
      <c r="O53" s="89">
        <v>87</v>
      </c>
      <c r="P53" s="90">
        <v>10.4</v>
      </c>
      <c r="Q53" s="92">
        <v>8.5</v>
      </c>
      <c r="R53" s="90">
        <v>4.5999999999999996</v>
      </c>
      <c r="S53" s="63">
        <v>93</v>
      </c>
      <c r="T53" s="89">
        <v>149</v>
      </c>
      <c r="U53" s="90">
        <v>2.1</v>
      </c>
      <c r="V53" s="89">
        <v>100</v>
      </c>
      <c r="W53" s="371">
        <v>310.13766666666669</v>
      </c>
      <c r="X53" s="93">
        <v>5.99</v>
      </c>
      <c r="Y53" s="92">
        <v>16.2</v>
      </c>
      <c r="Z53" s="90">
        <v>49.7</v>
      </c>
      <c r="AA53" s="9">
        <v>0</v>
      </c>
      <c r="AB53" s="10">
        <v>0</v>
      </c>
      <c r="AC53" s="9">
        <v>0</v>
      </c>
      <c r="AD53" s="10">
        <v>0</v>
      </c>
      <c r="AE53" s="9">
        <v>0</v>
      </c>
      <c r="AF53" s="93">
        <v>1.36</v>
      </c>
      <c r="AG53" s="94">
        <v>7.22</v>
      </c>
      <c r="AH53" s="10">
        <v>0</v>
      </c>
      <c r="AI53" s="9">
        <v>0</v>
      </c>
      <c r="AJ53" s="10">
        <v>0</v>
      </c>
      <c r="AK53" s="9">
        <v>0</v>
      </c>
      <c r="AL53" s="10">
        <v>0</v>
      </c>
      <c r="AM53" s="369"/>
      <c r="AN53" s="369"/>
      <c r="AO53" s="369"/>
      <c r="AP53" s="369"/>
      <c r="AQ53" s="369"/>
      <c r="AR53" s="369"/>
    </row>
    <row r="54" spans="1:44" ht="15.75">
      <c r="A54" s="54" t="s">
        <v>122</v>
      </c>
      <c r="B54" s="88">
        <v>239</v>
      </c>
      <c r="C54" s="9">
        <v>3</v>
      </c>
      <c r="D54" s="90">
        <v>1.1000000000000001</v>
      </c>
      <c r="E54" s="89">
        <v>404</v>
      </c>
      <c r="F54" s="91">
        <v>36</v>
      </c>
      <c r="G54" s="92">
        <v>4.5</v>
      </c>
      <c r="H54" s="91">
        <v>61</v>
      </c>
      <c r="I54" s="89">
        <v>42</v>
      </c>
      <c r="J54" s="90">
        <v>5.8</v>
      </c>
      <c r="K54" s="372">
        <v>106.5</v>
      </c>
      <c r="L54" s="77">
        <v>37</v>
      </c>
      <c r="M54" s="92">
        <v>1</v>
      </c>
      <c r="N54" s="90">
        <v>4.9000000000000004</v>
      </c>
      <c r="O54" s="89">
        <v>74</v>
      </c>
      <c r="P54" s="90">
        <v>10.199999999999999</v>
      </c>
      <c r="Q54" s="92">
        <v>8.1</v>
      </c>
      <c r="R54" s="90">
        <v>4.5999999999999996</v>
      </c>
      <c r="S54" s="63">
        <v>87</v>
      </c>
      <c r="T54" s="89">
        <v>147</v>
      </c>
      <c r="U54" s="90">
        <v>2.1</v>
      </c>
      <c r="V54" s="89">
        <v>99</v>
      </c>
      <c r="W54" s="371">
        <v>307.70100000000002</v>
      </c>
      <c r="X54" s="93">
        <v>4.76</v>
      </c>
      <c r="Y54" s="92">
        <v>14.1</v>
      </c>
      <c r="Z54" s="90">
        <v>41.8</v>
      </c>
      <c r="AA54" s="9">
        <v>0</v>
      </c>
      <c r="AB54" s="10">
        <v>0</v>
      </c>
      <c r="AC54" s="9">
        <v>0</v>
      </c>
      <c r="AD54" s="10">
        <v>0</v>
      </c>
      <c r="AE54" s="9">
        <v>0</v>
      </c>
      <c r="AF54" s="93">
        <v>1.46</v>
      </c>
      <c r="AG54" s="94">
        <v>7.35</v>
      </c>
      <c r="AH54" s="10">
        <v>0</v>
      </c>
      <c r="AI54" s="9">
        <v>0</v>
      </c>
      <c r="AJ54" s="10">
        <v>0</v>
      </c>
      <c r="AK54" s="9">
        <v>0</v>
      </c>
      <c r="AL54" s="10">
        <v>0</v>
      </c>
      <c r="AM54" s="369"/>
      <c r="AN54" s="369"/>
      <c r="AO54" s="369"/>
      <c r="AP54" s="369"/>
      <c r="AQ54" s="369"/>
      <c r="AR54" s="369"/>
    </row>
    <row r="55" spans="1:44" ht="15.75">
      <c r="A55" s="54" t="s">
        <v>123</v>
      </c>
      <c r="B55" s="88">
        <v>198</v>
      </c>
      <c r="C55" s="89">
        <v>4</v>
      </c>
      <c r="D55" s="90">
        <v>1.9</v>
      </c>
      <c r="E55" s="89">
        <v>501</v>
      </c>
      <c r="F55" s="91">
        <v>32</v>
      </c>
      <c r="G55" s="92">
        <v>5</v>
      </c>
      <c r="H55" s="91">
        <v>40</v>
      </c>
      <c r="I55" s="89">
        <v>44</v>
      </c>
      <c r="J55" s="90">
        <v>7</v>
      </c>
      <c r="K55" s="372">
        <v>104.5</v>
      </c>
      <c r="L55" s="77">
        <v>26</v>
      </c>
      <c r="M55" s="92">
        <v>1</v>
      </c>
      <c r="N55" s="90">
        <v>4.3</v>
      </c>
      <c r="O55" s="89">
        <v>128</v>
      </c>
      <c r="P55" s="90">
        <v>10.3</v>
      </c>
      <c r="Q55" s="97">
        <v>8.4</v>
      </c>
      <c r="R55" s="90">
        <v>4.3</v>
      </c>
      <c r="S55" s="63">
        <v>114</v>
      </c>
      <c r="T55" s="89">
        <v>150</v>
      </c>
      <c r="U55" s="90">
        <v>2.1</v>
      </c>
      <c r="V55" s="89">
        <v>101</v>
      </c>
      <c r="W55" s="371">
        <v>312.61466666666672</v>
      </c>
      <c r="X55" s="93">
        <v>5.07</v>
      </c>
      <c r="Y55" s="92">
        <v>15.5</v>
      </c>
      <c r="Z55" s="90">
        <v>46.8</v>
      </c>
      <c r="AA55" s="9">
        <v>0</v>
      </c>
      <c r="AB55" s="10">
        <v>0</v>
      </c>
      <c r="AC55" s="9">
        <v>0</v>
      </c>
      <c r="AD55" s="10">
        <v>0</v>
      </c>
      <c r="AE55" s="9">
        <v>0</v>
      </c>
      <c r="AF55" s="93">
        <v>1.88</v>
      </c>
      <c r="AG55" s="94">
        <v>8.51</v>
      </c>
      <c r="AH55" s="10">
        <v>0</v>
      </c>
      <c r="AI55" s="9">
        <v>0</v>
      </c>
      <c r="AJ55" s="10">
        <v>0</v>
      </c>
      <c r="AK55" s="9">
        <v>0</v>
      </c>
      <c r="AL55" s="10">
        <v>0</v>
      </c>
      <c r="AM55" s="369"/>
      <c r="AN55" s="369"/>
      <c r="AO55" s="369"/>
      <c r="AP55" s="369"/>
      <c r="AQ55" s="369"/>
      <c r="AR55" s="369"/>
    </row>
    <row r="56" spans="1:44" ht="15.75">
      <c r="A56" s="54" t="s">
        <v>124</v>
      </c>
      <c r="B56" s="88">
        <v>402</v>
      </c>
      <c r="C56" s="89">
        <v>11</v>
      </c>
      <c r="D56" s="90">
        <v>1.4</v>
      </c>
      <c r="E56" s="89">
        <v>598</v>
      </c>
      <c r="F56" s="91">
        <v>48</v>
      </c>
      <c r="G56" s="92">
        <v>4.5999999999999996</v>
      </c>
      <c r="H56" s="91">
        <v>46</v>
      </c>
      <c r="I56" s="89">
        <v>31</v>
      </c>
      <c r="J56" s="90">
        <v>4.8</v>
      </c>
      <c r="K56" s="372">
        <v>118.6</v>
      </c>
      <c r="L56" s="77">
        <v>33</v>
      </c>
      <c r="M56" s="92">
        <v>0.9</v>
      </c>
      <c r="N56" s="90">
        <v>4.3</v>
      </c>
      <c r="O56" s="89">
        <v>100</v>
      </c>
      <c r="P56" s="90">
        <v>10</v>
      </c>
      <c r="Q56" s="97">
        <v>8.3000000000000007</v>
      </c>
      <c r="R56" s="90">
        <v>4.2</v>
      </c>
      <c r="S56" s="63">
        <v>86</v>
      </c>
      <c r="T56" s="89">
        <v>145</v>
      </c>
      <c r="U56" s="90">
        <v>2.1</v>
      </c>
      <c r="V56" s="89">
        <v>98</v>
      </c>
      <c r="W56" s="371">
        <v>302.50644444444447</v>
      </c>
      <c r="X56" s="93">
        <v>4.9000000000000004</v>
      </c>
      <c r="Y56" s="92">
        <v>14.6</v>
      </c>
      <c r="Z56" s="90">
        <v>45.6</v>
      </c>
      <c r="AA56" s="9">
        <v>0</v>
      </c>
      <c r="AB56" s="10">
        <v>0</v>
      </c>
      <c r="AC56" s="9">
        <v>0</v>
      </c>
      <c r="AD56" s="10">
        <v>0</v>
      </c>
      <c r="AE56" s="9">
        <v>0</v>
      </c>
      <c r="AF56" s="93">
        <v>1.23</v>
      </c>
      <c r="AG56" s="94">
        <v>5.26</v>
      </c>
      <c r="AH56" s="10">
        <v>0</v>
      </c>
      <c r="AI56" s="9">
        <v>0</v>
      </c>
      <c r="AJ56" s="10">
        <v>0</v>
      </c>
      <c r="AK56" s="9">
        <v>0</v>
      </c>
      <c r="AL56" s="10">
        <v>0</v>
      </c>
      <c r="AM56" s="369"/>
      <c r="AN56" s="369"/>
      <c r="AO56" s="369"/>
      <c r="AP56" s="369"/>
      <c r="AQ56" s="369"/>
      <c r="AR56" s="369"/>
    </row>
    <row r="57" spans="1:44" ht="15.75">
      <c r="A57" s="54" t="s">
        <v>126</v>
      </c>
      <c r="B57" s="88">
        <v>106</v>
      </c>
      <c r="C57" s="9">
        <v>3</v>
      </c>
      <c r="D57" s="90">
        <v>2.1</v>
      </c>
      <c r="E57" s="89">
        <v>281</v>
      </c>
      <c r="F57" s="91">
        <v>21</v>
      </c>
      <c r="G57" s="92">
        <v>4.5</v>
      </c>
      <c r="H57" s="91">
        <v>35</v>
      </c>
      <c r="I57" s="89">
        <v>22</v>
      </c>
      <c r="J57" s="90">
        <v>5.3</v>
      </c>
      <c r="K57" s="372">
        <v>117.8</v>
      </c>
      <c r="L57" s="77">
        <v>30</v>
      </c>
      <c r="M57" s="92">
        <v>0.9</v>
      </c>
      <c r="N57" s="90">
        <v>3.7</v>
      </c>
      <c r="O57" s="89">
        <v>71</v>
      </c>
      <c r="P57" s="90">
        <v>9.8000000000000007</v>
      </c>
      <c r="Q57" s="97">
        <v>7.8</v>
      </c>
      <c r="R57" s="90">
        <v>4.5</v>
      </c>
      <c r="S57" s="63">
        <v>99</v>
      </c>
      <c r="T57" s="89">
        <v>148</v>
      </c>
      <c r="U57" s="90">
        <v>2</v>
      </c>
      <c r="V57" s="89">
        <v>100</v>
      </c>
      <c r="W57" s="371">
        <v>308.97500000000002</v>
      </c>
      <c r="X57" s="93">
        <v>4.8899999999999997</v>
      </c>
      <c r="Y57" s="92">
        <v>14.6</v>
      </c>
      <c r="Z57" s="90">
        <v>45.6</v>
      </c>
      <c r="AA57" s="9">
        <v>0</v>
      </c>
      <c r="AB57" s="10">
        <v>0</v>
      </c>
      <c r="AC57" s="9">
        <v>0</v>
      </c>
      <c r="AD57" s="10">
        <v>0</v>
      </c>
      <c r="AE57" s="9">
        <v>0</v>
      </c>
      <c r="AF57" s="93">
        <v>1.43</v>
      </c>
      <c r="AG57" s="94">
        <v>7.25</v>
      </c>
      <c r="AH57" s="10">
        <v>0</v>
      </c>
      <c r="AI57" s="9">
        <v>0</v>
      </c>
      <c r="AJ57" s="10">
        <v>0</v>
      </c>
      <c r="AK57" s="9">
        <v>0</v>
      </c>
      <c r="AL57" s="10">
        <v>0</v>
      </c>
      <c r="AM57" s="369"/>
      <c r="AN57" s="369"/>
      <c r="AO57" s="369"/>
      <c r="AP57" s="369"/>
      <c r="AQ57" s="369"/>
      <c r="AR57" s="369"/>
    </row>
    <row r="58" spans="1:44" ht="15.75">
      <c r="A58" s="54" t="s">
        <v>127</v>
      </c>
      <c r="B58" s="88">
        <v>143</v>
      </c>
      <c r="C58" s="9">
        <v>3</v>
      </c>
      <c r="D58" s="90">
        <v>1.8</v>
      </c>
      <c r="E58" s="89">
        <v>406</v>
      </c>
      <c r="F58" s="91">
        <v>24</v>
      </c>
      <c r="G58" s="92">
        <v>4.4000000000000004</v>
      </c>
      <c r="H58" s="91">
        <v>31</v>
      </c>
      <c r="I58" s="89">
        <v>13</v>
      </c>
      <c r="J58" s="90">
        <v>6.8</v>
      </c>
      <c r="K58" s="372">
        <v>104.5</v>
      </c>
      <c r="L58" s="77">
        <v>33</v>
      </c>
      <c r="M58" s="92">
        <v>1</v>
      </c>
      <c r="N58" s="90">
        <v>4</v>
      </c>
      <c r="O58" s="89">
        <v>94</v>
      </c>
      <c r="P58" s="90">
        <v>9.9</v>
      </c>
      <c r="Q58" s="97">
        <v>7.9</v>
      </c>
      <c r="R58" s="90">
        <v>4.9000000000000004</v>
      </c>
      <c r="S58" s="63">
        <v>127</v>
      </c>
      <c r="T58" s="89">
        <v>144</v>
      </c>
      <c r="U58" s="90">
        <v>2</v>
      </c>
      <c r="V58" s="89">
        <v>100</v>
      </c>
      <c r="W58" s="371">
        <v>304.56788888888889</v>
      </c>
      <c r="X58" s="93">
        <v>4.96</v>
      </c>
      <c r="Y58" s="92">
        <v>14.1</v>
      </c>
      <c r="Z58" s="90">
        <v>44.3</v>
      </c>
      <c r="AA58" s="9">
        <v>0</v>
      </c>
      <c r="AB58" s="10">
        <v>0</v>
      </c>
      <c r="AC58" s="9">
        <v>0</v>
      </c>
      <c r="AD58" s="10">
        <v>0</v>
      </c>
      <c r="AE58" s="9">
        <v>0</v>
      </c>
      <c r="AF58" s="93">
        <v>1.95</v>
      </c>
      <c r="AG58" s="94">
        <v>5.43</v>
      </c>
      <c r="AH58" s="10">
        <v>0</v>
      </c>
      <c r="AI58" s="9">
        <v>0</v>
      </c>
      <c r="AJ58" s="10">
        <v>0</v>
      </c>
      <c r="AK58" s="9">
        <v>0</v>
      </c>
      <c r="AL58" s="10">
        <v>0</v>
      </c>
      <c r="AM58" s="369"/>
      <c r="AN58" s="369"/>
      <c r="AO58" s="369"/>
      <c r="AP58" s="369"/>
      <c r="AQ58" s="369"/>
      <c r="AR58" s="369"/>
    </row>
    <row r="59" spans="1:44" ht="15.75">
      <c r="A59" s="54" t="s">
        <v>128</v>
      </c>
      <c r="B59" s="88">
        <v>87</v>
      </c>
      <c r="C59" s="9">
        <v>3</v>
      </c>
      <c r="D59" s="90">
        <v>1.6</v>
      </c>
      <c r="E59" s="89">
        <v>392</v>
      </c>
      <c r="F59" s="91">
        <v>31</v>
      </c>
      <c r="G59" s="92">
        <v>4.9000000000000004</v>
      </c>
      <c r="H59" s="91">
        <v>59</v>
      </c>
      <c r="I59" s="89">
        <v>23</v>
      </c>
      <c r="J59" s="90">
        <v>4.8</v>
      </c>
      <c r="K59" s="372">
        <v>120.8</v>
      </c>
      <c r="L59" s="77">
        <v>35</v>
      </c>
      <c r="M59" s="92">
        <v>0.9</v>
      </c>
      <c r="N59" s="90">
        <v>4.3</v>
      </c>
      <c r="O59" s="89">
        <v>86</v>
      </c>
      <c r="P59" s="90">
        <v>10.5</v>
      </c>
      <c r="Q59" s="97">
        <v>9</v>
      </c>
      <c r="R59" s="90">
        <v>4.0999999999999996</v>
      </c>
      <c r="S59" s="63">
        <v>88</v>
      </c>
      <c r="T59" s="89">
        <v>146</v>
      </c>
      <c r="U59" s="90">
        <v>2.2000000000000002</v>
      </c>
      <c r="V59" s="89">
        <v>95</v>
      </c>
      <c r="W59" s="371">
        <v>304.6415555555555</v>
      </c>
      <c r="X59" s="93">
        <v>5.07</v>
      </c>
      <c r="Y59" s="92">
        <v>15.7</v>
      </c>
      <c r="Z59" s="90">
        <v>43.9</v>
      </c>
      <c r="AA59" s="9">
        <v>0</v>
      </c>
      <c r="AB59" s="10">
        <v>0</v>
      </c>
      <c r="AC59" s="9">
        <v>0</v>
      </c>
      <c r="AD59" s="10">
        <v>0</v>
      </c>
      <c r="AE59" s="9">
        <v>0</v>
      </c>
      <c r="AF59" s="93">
        <v>1.72</v>
      </c>
      <c r="AG59" s="94">
        <v>10.73</v>
      </c>
      <c r="AH59" s="10">
        <v>0</v>
      </c>
      <c r="AI59" s="9">
        <v>0</v>
      </c>
      <c r="AJ59" s="10">
        <v>0</v>
      </c>
      <c r="AK59" s="9">
        <v>0</v>
      </c>
      <c r="AL59" s="10">
        <v>0</v>
      </c>
      <c r="AM59" s="369"/>
      <c r="AN59" s="369"/>
      <c r="AO59" s="369"/>
      <c r="AP59" s="369"/>
      <c r="AQ59" s="369"/>
      <c r="AR59" s="369"/>
    </row>
    <row r="60" spans="1:44" ht="15.75">
      <c r="A60" s="54" t="s">
        <v>129</v>
      </c>
      <c r="B60" s="88">
        <v>225</v>
      </c>
      <c r="C60" s="89">
        <v>4</v>
      </c>
      <c r="D60" s="90">
        <v>1.4</v>
      </c>
      <c r="E60" s="89">
        <v>501</v>
      </c>
      <c r="F60" s="91">
        <v>29</v>
      </c>
      <c r="G60" s="92">
        <v>4.5</v>
      </c>
      <c r="H60" s="91">
        <v>41</v>
      </c>
      <c r="I60" s="89">
        <v>32</v>
      </c>
      <c r="J60" s="90">
        <v>6.3</v>
      </c>
      <c r="K60" s="373">
        <v>93.8</v>
      </c>
      <c r="L60" s="77">
        <v>25</v>
      </c>
      <c r="M60" s="92">
        <v>1.1000000000000001</v>
      </c>
      <c r="N60" s="90">
        <v>4.3</v>
      </c>
      <c r="O60" s="89">
        <v>77</v>
      </c>
      <c r="P60" s="90">
        <v>9.6999999999999993</v>
      </c>
      <c r="Q60" s="97">
        <v>7.9</v>
      </c>
      <c r="R60" s="90">
        <v>4.5999999999999996</v>
      </c>
      <c r="S60" s="63">
        <v>123</v>
      </c>
      <c r="T60" s="89">
        <v>147</v>
      </c>
      <c r="U60" s="90">
        <v>2.1</v>
      </c>
      <c r="V60" s="89">
        <v>99</v>
      </c>
      <c r="W60" s="371">
        <v>308.00100000000003</v>
      </c>
      <c r="X60" s="93">
        <v>5.54</v>
      </c>
      <c r="Y60" s="92">
        <v>14.9</v>
      </c>
      <c r="Z60" s="90">
        <v>47.1</v>
      </c>
      <c r="AA60" s="9">
        <v>0</v>
      </c>
      <c r="AB60" s="10">
        <v>0</v>
      </c>
      <c r="AC60" s="9">
        <v>0</v>
      </c>
      <c r="AD60" s="10">
        <v>0</v>
      </c>
      <c r="AE60" s="9">
        <v>0</v>
      </c>
      <c r="AF60" s="93">
        <v>1.22</v>
      </c>
      <c r="AG60" s="94">
        <v>7.05</v>
      </c>
      <c r="AH60" s="10">
        <v>0</v>
      </c>
      <c r="AI60" s="9">
        <v>0</v>
      </c>
      <c r="AJ60" s="10">
        <v>0</v>
      </c>
      <c r="AK60" s="9">
        <v>0</v>
      </c>
      <c r="AL60" s="10">
        <v>0</v>
      </c>
      <c r="AM60" s="369"/>
      <c r="AN60" s="369"/>
      <c r="AO60" s="369"/>
      <c r="AP60" s="369"/>
      <c r="AQ60" s="369"/>
      <c r="AR60" s="369"/>
    </row>
    <row r="61" spans="1:44" ht="15.75">
      <c r="A61" s="51" t="s">
        <v>101</v>
      </c>
      <c r="B61" s="98">
        <v>154</v>
      </c>
      <c r="C61" s="99">
        <v>3</v>
      </c>
      <c r="D61" s="37">
        <v>1</v>
      </c>
      <c r="E61" s="99">
        <v>486</v>
      </c>
      <c r="F61" s="100">
        <v>38</v>
      </c>
      <c r="G61" s="99">
        <v>4.8</v>
      </c>
      <c r="H61" s="100">
        <v>38</v>
      </c>
      <c r="I61" s="99">
        <v>23</v>
      </c>
      <c r="J61" s="101">
        <v>4.7</v>
      </c>
      <c r="K61" s="370">
        <v>56</v>
      </c>
      <c r="L61" s="101">
        <v>46</v>
      </c>
      <c r="M61" s="99">
        <v>1.7</v>
      </c>
      <c r="N61" s="101">
        <v>4.2</v>
      </c>
      <c r="O61" s="99">
        <v>101</v>
      </c>
      <c r="P61" s="101">
        <v>9.1</v>
      </c>
      <c r="Q61" s="103">
        <v>7.6</v>
      </c>
      <c r="R61" s="101">
        <v>4.3</v>
      </c>
      <c r="S61" s="105">
        <v>99</v>
      </c>
      <c r="T61" s="99">
        <v>144</v>
      </c>
      <c r="U61" s="101">
        <v>2</v>
      </c>
      <c r="V61" s="99">
        <v>102</v>
      </c>
      <c r="W61" s="371">
        <v>303.8296666666667</v>
      </c>
      <c r="X61" s="101">
        <v>5.04</v>
      </c>
      <c r="Y61" s="99">
        <v>14.6</v>
      </c>
      <c r="Z61" s="101">
        <v>45.2</v>
      </c>
      <c r="AA61" s="99">
        <v>89.7</v>
      </c>
      <c r="AB61" s="101">
        <v>29</v>
      </c>
      <c r="AC61" s="99">
        <v>32.299999999999997</v>
      </c>
      <c r="AD61" s="101">
        <v>295</v>
      </c>
      <c r="AE61" s="99">
        <v>12.9</v>
      </c>
      <c r="AF61" s="101">
        <v>0.98</v>
      </c>
      <c r="AG61" s="99">
        <v>6.62</v>
      </c>
      <c r="AH61" s="101">
        <v>61.1</v>
      </c>
      <c r="AI61" s="99">
        <v>29.3</v>
      </c>
      <c r="AJ61" s="101">
        <v>8.5</v>
      </c>
      <c r="AK61" s="99">
        <v>0.8</v>
      </c>
      <c r="AL61" s="101">
        <v>0.3</v>
      </c>
      <c r="AM61" s="376"/>
      <c r="AN61" s="376"/>
      <c r="AO61" s="376"/>
      <c r="AP61" s="376"/>
      <c r="AQ61" s="376"/>
      <c r="AR61" s="376"/>
    </row>
    <row r="62" spans="1:44" ht="15.75">
      <c r="A62" s="51" t="s">
        <v>105</v>
      </c>
      <c r="B62" s="98">
        <v>289</v>
      </c>
      <c r="C62" s="99">
        <v>3</v>
      </c>
      <c r="D62" s="10">
        <v>0.9</v>
      </c>
      <c r="E62" s="99">
        <v>632</v>
      </c>
      <c r="F62" s="100">
        <v>27</v>
      </c>
      <c r="G62" s="99">
        <v>4.9000000000000004</v>
      </c>
      <c r="H62" s="100">
        <v>38</v>
      </c>
      <c r="I62" s="99">
        <v>22</v>
      </c>
      <c r="J62" s="101">
        <v>3.9</v>
      </c>
      <c r="K62" s="372">
        <v>49</v>
      </c>
      <c r="L62" s="101">
        <v>43</v>
      </c>
      <c r="M62" s="99">
        <v>1.9</v>
      </c>
      <c r="N62" s="101">
        <v>5</v>
      </c>
      <c r="O62" s="99">
        <v>140</v>
      </c>
      <c r="P62" s="101">
        <v>9</v>
      </c>
      <c r="Q62" s="103">
        <v>7.5</v>
      </c>
      <c r="R62" s="101">
        <v>4.9000000000000004</v>
      </c>
      <c r="S62" s="105">
        <v>96</v>
      </c>
      <c r="T62" s="99">
        <v>146</v>
      </c>
      <c r="U62" s="101">
        <v>2</v>
      </c>
      <c r="V62" s="99">
        <v>101</v>
      </c>
      <c r="W62" s="371">
        <v>307.97400000000005</v>
      </c>
      <c r="X62" s="101">
        <v>5.0999999999999996</v>
      </c>
      <c r="Y62" s="99">
        <v>15.3</v>
      </c>
      <c r="Z62" s="101">
        <v>46.9</v>
      </c>
      <c r="AA62" s="99">
        <v>92</v>
      </c>
      <c r="AB62" s="101">
        <v>30</v>
      </c>
      <c r="AC62" s="99">
        <v>32.6</v>
      </c>
      <c r="AD62" s="101">
        <v>234</v>
      </c>
      <c r="AE62" s="99">
        <v>11.8</v>
      </c>
      <c r="AF62" s="101">
        <v>0.41</v>
      </c>
      <c r="AG62" s="99">
        <v>5.44</v>
      </c>
      <c r="AH62" s="101">
        <v>59.2</v>
      </c>
      <c r="AI62" s="99">
        <v>31.6</v>
      </c>
      <c r="AJ62" s="101">
        <v>6.4</v>
      </c>
      <c r="AK62" s="99">
        <v>2.2000000000000002</v>
      </c>
      <c r="AL62" s="101">
        <v>0.6</v>
      </c>
      <c r="AM62" s="376"/>
      <c r="AN62" s="376"/>
      <c r="AO62" s="376"/>
      <c r="AP62" s="376"/>
      <c r="AQ62" s="376"/>
      <c r="AR62" s="376"/>
    </row>
    <row r="63" spans="1:44" ht="15.75">
      <c r="A63" s="51" t="s">
        <v>109</v>
      </c>
      <c r="B63" s="98">
        <v>280</v>
      </c>
      <c r="C63" s="99">
        <v>55</v>
      </c>
      <c r="D63" s="10">
        <v>0.8</v>
      </c>
      <c r="E63" s="99">
        <v>306</v>
      </c>
      <c r="F63" s="100">
        <v>58</v>
      </c>
      <c r="G63" s="99">
        <v>4.5999999999999996</v>
      </c>
      <c r="H63" s="100">
        <v>58</v>
      </c>
      <c r="I63" s="99">
        <v>15</v>
      </c>
      <c r="J63" s="101">
        <v>5</v>
      </c>
      <c r="K63" s="372">
        <v>85.5</v>
      </c>
      <c r="L63" s="101">
        <v>36</v>
      </c>
      <c r="M63" s="99">
        <v>1.2</v>
      </c>
      <c r="N63" s="101">
        <v>5.2</v>
      </c>
      <c r="O63" s="99">
        <v>121</v>
      </c>
      <c r="P63" s="101">
        <v>9.1999999999999993</v>
      </c>
      <c r="Q63" s="103">
        <v>7.6</v>
      </c>
      <c r="R63" s="101">
        <v>5</v>
      </c>
      <c r="S63" s="105">
        <v>102</v>
      </c>
      <c r="T63" s="99">
        <v>146</v>
      </c>
      <c r="U63" s="101">
        <v>1.9</v>
      </c>
      <c r="V63" s="99">
        <v>103</v>
      </c>
      <c r="W63" s="371">
        <v>307.37666666666667</v>
      </c>
      <c r="X63" s="101">
        <v>5.43</v>
      </c>
      <c r="Y63" s="99">
        <v>15.2</v>
      </c>
      <c r="Z63" s="101">
        <v>47.6</v>
      </c>
      <c r="AA63" s="99">
        <v>87.7</v>
      </c>
      <c r="AB63" s="101">
        <v>28</v>
      </c>
      <c r="AC63" s="99">
        <v>31.9</v>
      </c>
      <c r="AD63" s="101">
        <v>263</v>
      </c>
      <c r="AE63" s="99">
        <v>12.5</v>
      </c>
      <c r="AF63" s="101">
        <v>0.95</v>
      </c>
      <c r="AG63" s="99">
        <v>3.87</v>
      </c>
      <c r="AH63" s="101">
        <v>38.200000000000003</v>
      </c>
      <c r="AI63" s="99">
        <v>51.2</v>
      </c>
      <c r="AJ63" s="101">
        <v>7.8</v>
      </c>
      <c r="AK63" s="99">
        <v>1.8</v>
      </c>
      <c r="AL63" s="101">
        <v>1</v>
      </c>
      <c r="AM63" s="376"/>
      <c r="AN63" s="376"/>
      <c r="AO63" s="376"/>
      <c r="AP63" s="376"/>
      <c r="AQ63" s="376"/>
      <c r="AR63" s="376"/>
    </row>
    <row r="64" spans="1:44" ht="15.75">
      <c r="A64" s="51" t="s">
        <v>113</v>
      </c>
      <c r="B64" s="98">
        <v>96</v>
      </c>
      <c r="C64" s="99">
        <v>3</v>
      </c>
      <c r="D64" s="10">
        <v>0.9</v>
      </c>
      <c r="E64" s="99">
        <v>557</v>
      </c>
      <c r="F64" s="100">
        <v>33</v>
      </c>
      <c r="G64" s="99">
        <v>4.8</v>
      </c>
      <c r="H64" s="100">
        <v>33</v>
      </c>
      <c r="I64" s="99">
        <v>25</v>
      </c>
      <c r="J64" s="101">
        <v>5.5</v>
      </c>
      <c r="K64" s="372">
        <v>81.400000000000006</v>
      </c>
      <c r="L64" s="101">
        <v>44</v>
      </c>
      <c r="M64" s="99">
        <v>1.2</v>
      </c>
      <c r="N64" s="101">
        <v>4.2</v>
      </c>
      <c r="O64" s="99">
        <v>104</v>
      </c>
      <c r="P64" s="101">
        <v>8.9</v>
      </c>
      <c r="Q64" s="99">
        <v>7.6</v>
      </c>
      <c r="R64" s="101">
        <v>4.5999999999999996</v>
      </c>
      <c r="S64" s="105">
        <v>143</v>
      </c>
      <c r="T64" s="99">
        <v>146</v>
      </c>
      <c r="U64" s="101">
        <v>2</v>
      </c>
      <c r="V64" s="99">
        <v>101</v>
      </c>
      <c r="W64" s="371">
        <v>310.58544444444442</v>
      </c>
      <c r="X64" s="101">
        <v>4.4400000000000004</v>
      </c>
      <c r="Y64" s="99">
        <v>13.2</v>
      </c>
      <c r="Z64" s="101">
        <v>42.1</v>
      </c>
      <c r="AA64" s="99">
        <v>94.8</v>
      </c>
      <c r="AB64" s="101">
        <v>29.7</v>
      </c>
      <c r="AC64" s="99">
        <v>31.4</v>
      </c>
      <c r="AD64" s="101">
        <v>239</v>
      </c>
      <c r="AE64" s="99">
        <v>11.9</v>
      </c>
      <c r="AF64" s="101">
        <v>1.78</v>
      </c>
      <c r="AG64" s="99">
        <v>7.11</v>
      </c>
      <c r="AH64" s="101">
        <v>69.900000000000006</v>
      </c>
      <c r="AI64" s="99">
        <v>22.9</v>
      </c>
      <c r="AJ64" s="101">
        <v>4.0999999999999996</v>
      </c>
      <c r="AK64" s="99">
        <v>3</v>
      </c>
      <c r="AL64" s="101">
        <v>0.1</v>
      </c>
      <c r="AM64" s="376"/>
      <c r="AN64" s="376"/>
      <c r="AO64" s="376"/>
      <c r="AP64" s="376"/>
      <c r="AQ64" s="376"/>
      <c r="AR64" s="376"/>
    </row>
    <row r="65" spans="1:44" ht="15.75">
      <c r="A65" s="51" t="s">
        <v>114</v>
      </c>
      <c r="B65" s="98">
        <v>230</v>
      </c>
      <c r="C65" s="99">
        <v>3</v>
      </c>
      <c r="D65" s="10">
        <v>0.8</v>
      </c>
      <c r="E65" s="99">
        <v>617</v>
      </c>
      <c r="F65" s="100">
        <v>46</v>
      </c>
      <c r="G65" s="99">
        <v>4.5999999999999996</v>
      </c>
      <c r="H65" s="100">
        <v>46</v>
      </c>
      <c r="I65" s="99">
        <v>19</v>
      </c>
      <c r="J65" s="101">
        <v>8</v>
      </c>
      <c r="K65" s="372">
        <v>82.4</v>
      </c>
      <c r="L65" s="101">
        <v>35</v>
      </c>
      <c r="M65" s="99">
        <v>1.2</v>
      </c>
      <c r="N65" s="101">
        <v>4.9000000000000004</v>
      </c>
      <c r="O65" s="99">
        <v>90</v>
      </c>
      <c r="P65" s="101">
        <v>8.5</v>
      </c>
      <c r="Q65" s="103">
        <v>7.9</v>
      </c>
      <c r="R65" s="101">
        <v>4.7</v>
      </c>
      <c r="S65" s="105">
        <v>98</v>
      </c>
      <c r="T65" s="99">
        <v>148</v>
      </c>
      <c r="U65" s="101">
        <v>2.1</v>
      </c>
      <c r="V65" s="99">
        <v>104</v>
      </c>
      <c r="W65" s="371">
        <v>310.11644444444443</v>
      </c>
      <c r="X65" s="101">
        <v>4.54</v>
      </c>
      <c r="Y65" s="99">
        <v>12.9</v>
      </c>
      <c r="Z65" s="101">
        <v>42</v>
      </c>
      <c r="AA65" s="99">
        <v>92.5</v>
      </c>
      <c r="AB65" s="101">
        <v>28.4</v>
      </c>
      <c r="AC65" s="99">
        <v>30.7</v>
      </c>
      <c r="AD65" s="101">
        <v>270</v>
      </c>
      <c r="AE65" s="99">
        <v>13.9</v>
      </c>
      <c r="AF65" s="101">
        <v>1</v>
      </c>
      <c r="AG65" s="99">
        <v>9.42</v>
      </c>
      <c r="AH65" s="101">
        <v>67</v>
      </c>
      <c r="AI65" s="99">
        <v>24.2</v>
      </c>
      <c r="AJ65" s="101">
        <v>7.6</v>
      </c>
      <c r="AK65" s="99">
        <v>0.8</v>
      </c>
      <c r="AL65" s="101">
        <v>0.4</v>
      </c>
      <c r="AM65" s="376"/>
      <c r="AN65" s="376"/>
      <c r="AO65" s="376"/>
      <c r="AP65" s="376"/>
      <c r="AQ65" s="376"/>
      <c r="AR65" s="376"/>
    </row>
    <row r="66" spans="1:44" ht="15.75">
      <c r="A66" s="51" t="s">
        <v>115</v>
      </c>
      <c r="B66" s="98">
        <v>478</v>
      </c>
      <c r="C66" s="99">
        <v>7</v>
      </c>
      <c r="D66" s="10">
        <v>0.5</v>
      </c>
      <c r="E66" s="99">
        <v>586</v>
      </c>
      <c r="F66" s="100">
        <v>44</v>
      </c>
      <c r="G66" s="99">
        <v>4.5999999999999996</v>
      </c>
      <c r="H66" s="100">
        <v>44</v>
      </c>
      <c r="I66" s="99">
        <v>21</v>
      </c>
      <c r="J66" s="101">
        <v>4.3</v>
      </c>
      <c r="K66" s="372">
        <v>74.900000000000006</v>
      </c>
      <c r="L66" s="101">
        <v>46</v>
      </c>
      <c r="M66" s="99">
        <v>1.3</v>
      </c>
      <c r="N66" s="101">
        <v>4.5</v>
      </c>
      <c r="O66" s="99">
        <v>73</v>
      </c>
      <c r="P66" s="101">
        <v>9.14</v>
      </c>
      <c r="Q66" s="103">
        <v>8</v>
      </c>
      <c r="R66" s="101">
        <v>4.4000000000000004</v>
      </c>
      <c r="S66" s="105">
        <v>105</v>
      </c>
      <c r="T66" s="99">
        <v>143</v>
      </c>
      <c r="U66" s="101">
        <v>1.8</v>
      </c>
      <c r="V66" s="99">
        <v>104</v>
      </c>
      <c r="W66" s="371">
        <v>302.53900000000004</v>
      </c>
      <c r="X66" s="101">
        <v>4.92</v>
      </c>
      <c r="Y66" s="99">
        <v>14.4</v>
      </c>
      <c r="Z66" s="101">
        <v>44.2</v>
      </c>
      <c r="AA66" s="99">
        <v>89.8</v>
      </c>
      <c r="AB66" s="101">
        <v>29.3</v>
      </c>
      <c r="AC66" s="99">
        <v>32.6</v>
      </c>
      <c r="AD66" s="101">
        <v>175</v>
      </c>
      <c r="AE66" s="99">
        <v>12.6</v>
      </c>
      <c r="AF66" s="101">
        <v>0.44</v>
      </c>
      <c r="AG66" s="99">
        <v>6.13</v>
      </c>
      <c r="AH66" s="101">
        <v>42.5</v>
      </c>
      <c r="AI66" s="99">
        <v>46.3</v>
      </c>
      <c r="AJ66" s="101">
        <v>7.8</v>
      </c>
      <c r="AK66" s="99">
        <v>2.9</v>
      </c>
      <c r="AL66" s="101">
        <v>0.5</v>
      </c>
      <c r="AM66" s="376"/>
      <c r="AN66" s="376"/>
      <c r="AO66" s="376"/>
      <c r="AP66" s="376"/>
      <c r="AQ66" s="376"/>
      <c r="AR66" s="376"/>
    </row>
    <row r="67" spans="1:44" ht="15.75">
      <c r="A67" s="51" t="s">
        <v>117</v>
      </c>
      <c r="B67" s="98">
        <v>170</v>
      </c>
      <c r="C67" s="99">
        <v>3</v>
      </c>
      <c r="D67" s="10">
        <v>0.5</v>
      </c>
      <c r="E67" s="99">
        <v>528</v>
      </c>
      <c r="F67" s="100">
        <v>36</v>
      </c>
      <c r="G67" s="99">
        <v>4.5999999999999996</v>
      </c>
      <c r="H67" s="100">
        <v>36</v>
      </c>
      <c r="I67" s="99">
        <v>19</v>
      </c>
      <c r="J67" s="101">
        <v>4.2</v>
      </c>
      <c r="K67" s="372">
        <v>84.5</v>
      </c>
      <c r="L67" s="101">
        <v>34</v>
      </c>
      <c r="M67" s="99">
        <v>1.2</v>
      </c>
      <c r="N67" s="101">
        <v>4.8</v>
      </c>
      <c r="O67" s="99">
        <v>102</v>
      </c>
      <c r="P67" s="101">
        <v>9.1</v>
      </c>
      <c r="Q67" s="103">
        <v>7.4</v>
      </c>
      <c r="R67" s="101">
        <v>4.7</v>
      </c>
      <c r="S67" s="105">
        <v>88</v>
      </c>
      <c r="T67" s="99">
        <v>145</v>
      </c>
      <c r="U67" s="101">
        <v>2.1</v>
      </c>
      <c r="V67" s="99">
        <v>101</v>
      </c>
      <c r="W67" s="371">
        <v>303.7308888888889</v>
      </c>
      <c r="X67" s="101">
        <v>5.09</v>
      </c>
      <c r="Y67" s="99">
        <v>15.7</v>
      </c>
      <c r="Z67" s="101">
        <v>47.7</v>
      </c>
      <c r="AA67" s="99">
        <v>93.7</v>
      </c>
      <c r="AB67" s="101">
        <v>30.8</v>
      </c>
      <c r="AC67" s="99">
        <v>32.9</v>
      </c>
      <c r="AD67" s="101">
        <v>261</v>
      </c>
      <c r="AE67" s="99">
        <v>12.2</v>
      </c>
      <c r="AF67" s="101">
        <v>0.35</v>
      </c>
      <c r="AG67" s="99">
        <v>7.22</v>
      </c>
      <c r="AH67" s="101">
        <v>66.8</v>
      </c>
      <c r="AI67" s="99">
        <v>21.6</v>
      </c>
      <c r="AJ67" s="101">
        <v>7.3</v>
      </c>
      <c r="AK67" s="99">
        <v>4</v>
      </c>
      <c r="AL67" s="101">
        <v>0.3</v>
      </c>
      <c r="AM67" s="376"/>
      <c r="AN67" s="376"/>
      <c r="AO67" s="376"/>
      <c r="AP67" s="376"/>
      <c r="AQ67" s="376"/>
      <c r="AR67" s="376"/>
    </row>
    <row r="68" spans="1:44" ht="15.75">
      <c r="A68" s="51" t="s">
        <v>118</v>
      </c>
      <c r="B68" s="98">
        <v>288</v>
      </c>
      <c r="C68" s="99">
        <v>3</v>
      </c>
      <c r="D68" s="10">
        <v>0.8</v>
      </c>
      <c r="E68" s="99">
        <v>673</v>
      </c>
      <c r="F68" s="100">
        <v>46</v>
      </c>
      <c r="G68" s="99">
        <v>4.5</v>
      </c>
      <c r="H68" s="100">
        <v>46</v>
      </c>
      <c r="I68" s="99">
        <v>21</v>
      </c>
      <c r="J68" s="101">
        <v>4.2</v>
      </c>
      <c r="K68" s="372">
        <v>105.8</v>
      </c>
      <c r="L68" s="101">
        <v>23</v>
      </c>
      <c r="M68" s="99">
        <v>1</v>
      </c>
      <c r="N68" s="101">
        <v>4.3</v>
      </c>
      <c r="O68" s="99">
        <v>111</v>
      </c>
      <c r="P68" s="101">
        <v>9</v>
      </c>
      <c r="Q68" s="103">
        <v>7.7</v>
      </c>
      <c r="R68" s="101">
        <v>4.5999999999999996</v>
      </c>
      <c r="S68" s="105">
        <v>100</v>
      </c>
      <c r="T68" s="99">
        <v>144</v>
      </c>
      <c r="U68" s="101">
        <v>2.1</v>
      </c>
      <c r="V68" s="99">
        <v>100</v>
      </c>
      <c r="W68" s="371">
        <v>300.61822222222224</v>
      </c>
      <c r="X68" s="101">
        <v>4.82</v>
      </c>
      <c r="Y68" s="99">
        <v>13.9</v>
      </c>
      <c r="Z68" s="101">
        <v>43.5</v>
      </c>
      <c r="AA68" s="99">
        <v>90.2</v>
      </c>
      <c r="AB68" s="101">
        <v>28.8</v>
      </c>
      <c r="AC68" s="99">
        <v>32</v>
      </c>
      <c r="AD68" s="101">
        <v>321</v>
      </c>
      <c r="AE68" s="99">
        <v>12.6</v>
      </c>
      <c r="AF68" s="101">
        <v>0.71</v>
      </c>
      <c r="AG68" s="99">
        <v>6.26</v>
      </c>
      <c r="AH68" s="101">
        <v>54.4</v>
      </c>
      <c r="AI68" s="99">
        <v>31.3</v>
      </c>
      <c r="AJ68" s="101">
        <v>8.5</v>
      </c>
      <c r="AK68" s="99">
        <v>5.6</v>
      </c>
      <c r="AL68" s="101">
        <v>0.2</v>
      </c>
      <c r="AM68" s="376"/>
      <c r="AN68" s="376"/>
      <c r="AO68" s="376"/>
      <c r="AP68" s="376"/>
      <c r="AQ68" s="376"/>
      <c r="AR68" s="376"/>
    </row>
    <row r="69" spans="1:44" ht="15.75">
      <c r="A69" s="51" t="s">
        <v>122</v>
      </c>
      <c r="B69" s="98">
        <v>206</v>
      </c>
      <c r="C69" s="99">
        <v>3</v>
      </c>
      <c r="D69" s="10">
        <v>0.9</v>
      </c>
      <c r="E69" s="99">
        <v>396</v>
      </c>
      <c r="F69" s="100">
        <v>48</v>
      </c>
      <c r="G69" s="99">
        <v>4.7</v>
      </c>
      <c r="H69" s="100">
        <v>48</v>
      </c>
      <c r="I69" s="99">
        <v>32</v>
      </c>
      <c r="J69" s="101">
        <v>4.5</v>
      </c>
      <c r="K69" s="372">
        <v>106.5</v>
      </c>
      <c r="L69" s="101">
        <v>38</v>
      </c>
      <c r="M69" s="99">
        <v>1</v>
      </c>
      <c r="N69" s="101">
        <v>4.5999999999999996</v>
      </c>
      <c r="O69" s="99">
        <v>123</v>
      </c>
      <c r="P69" s="101">
        <v>9.1</v>
      </c>
      <c r="Q69" s="103">
        <v>8</v>
      </c>
      <c r="R69" s="101">
        <v>4.9000000000000004</v>
      </c>
      <c r="S69" s="105">
        <v>86</v>
      </c>
      <c r="T69" s="99">
        <v>146</v>
      </c>
      <c r="U69" s="101">
        <v>2.1</v>
      </c>
      <c r="V69" s="99">
        <v>103</v>
      </c>
      <c r="W69" s="371">
        <v>306.50177777777782</v>
      </c>
      <c r="X69" s="101">
        <v>4.93</v>
      </c>
      <c r="Y69" s="99">
        <v>14.2</v>
      </c>
      <c r="Z69" s="101">
        <v>44.3</v>
      </c>
      <c r="AA69" s="99">
        <v>89.9</v>
      </c>
      <c r="AB69" s="101">
        <v>28.8</v>
      </c>
      <c r="AC69" s="99">
        <v>32.1</v>
      </c>
      <c r="AD69" s="101">
        <v>278</v>
      </c>
      <c r="AE69" s="99">
        <v>13.1</v>
      </c>
      <c r="AF69" s="101">
        <v>0.31</v>
      </c>
      <c r="AG69" s="99">
        <v>6.52</v>
      </c>
      <c r="AH69" s="101">
        <v>55.6</v>
      </c>
      <c r="AI69" s="99">
        <v>30.2</v>
      </c>
      <c r="AJ69" s="101">
        <v>8.6999999999999993</v>
      </c>
      <c r="AK69" s="99">
        <v>5.2</v>
      </c>
      <c r="AL69" s="101">
        <v>0.3</v>
      </c>
      <c r="AM69" s="376"/>
      <c r="AN69" s="376"/>
      <c r="AO69" s="376"/>
      <c r="AP69" s="376"/>
      <c r="AQ69" s="376"/>
      <c r="AR69" s="376"/>
    </row>
    <row r="70" spans="1:44" ht="15.75">
      <c r="A70" s="51" t="s">
        <v>123</v>
      </c>
      <c r="B70" s="98">
        <v>85</v>
      </c>
      <c r="C70" s="99">
        <v>3</v>
      </c>
      <c r="D70" s="10">
        <v>1.1000000000000001</v>
      </c>
      <c r="E70" s="99">
        <v>484</v>
      </c>
      <c r="F70" s="100">
        <v>38</v>
      </c>
      <c r="G70" s="99">
        <v>4.7</v>
      </c>
      <c r="H70" s="100">
        <v>38</v>
      </c>
      <c r="I70" s="99">
        <v>30</v>
      </c>
      <c r="J70" s="101">
        <v>6.6</v>
      </c>
      <c r="K70" s="372">
        <v>93.2</v>
      </c>
      <c r="L70" s="101">
        <v>23</v>
      </c>
      <c r="M70" s="99">
        <v>1.1000000000000001</v>
      </c>
      <c r="N70" s="101">
        <v>4.5</v>
      </c>
      <c r="O70" s="99">
        <v>106</v>
      </c>
      <c r="P70" s="101">
        <v>9</v>
      </c>
      <c r="Q70" s="103">
        <v>7.3</v>
      </c>
      <c r="R70" s="101">
        <v>4.8</v>
      </c>
      <c r="S70" s="105">
        <v>105</v>
      </c>
      <c r="T70" s="99">
        <v>145</v>
      </c>
      <c r="U70" s="101">
        <v>2</v>
      </c>
      <c r="V70" s="99">
        <v>102</v>
      </c>
      <c r="W70" s="371">
        <v>303.16966666666667</v>
      </c>
      <c r="X70" s="101">
        <v>4.76</v>
      </c>
      <c r="Y70" s="99">
        <v>14.6</v>
      </c>
      <c r="Z70" s="101">
        <v>44.6</v>
      </c>
      <c r="AA70" s="99">
        <v>93.7</v>
      </c>
      <c r="AB70" s="101">
        <v>30.7</v>
      </c>
      <c r="AC70" s="99">
        <v>32.700000000000003</v>
      </c>
      <c r="AD70" s="101">
        <v>200</v>
      </c>
      <c r="AE70" s="99">
        <v>12.6</v>
      </c>
      <c r="AF70" s="101">
        <v>0.87</v>
      </c>
      <c r="AG70" s="99">
        <v>7.02</v>
      </c>
      <c r="AH70" s="101">
        <v>62.4</v>
      </c>
      <c r="AI70" s="99">
        <v>29.5</v>
      </c>
      <c r="AJ70" s="101">
        <v>6.4</v>
      </c>
      <c r="AK70" s="99">
        <v>1.6</v>
      </c>
      <c r="AL70" s="101">
        <v>0.1</v>
      </c>
      <c r="AM70" s="376"/>
      <c r="AN70" s="376"/>
      <c r="AO70" s="376"/>
      <c r="AP70" s="376"/>
      <c r="AQ70" s="376"/>
      <c r="AR70" s="376"/>
    </row>
    <row r="71" spans="1:44" ht="15.75">
      <c r="A71" s="51" t="s">
        <v>124</v>
      </c>
      <c r="B71" s="98">
        <v>603</v>
      </c>
      <c r="C71" s="99">
        <v>3</v>
      </c>
      <c r="D71" s="10">
        <v>0.5</v>
      </c>
      <c r="E71" s="99">
        <v>796</v>
      </c>
      <c r="F71" s="100">
        <v>45</v>
      </c>
      <c r="G71" s="99">
        <v>4.4000000000000004</v>
      </c>
      <c r="H71" s="100">
        <v>45</v>
      </c>
      <c r="I71" s="99">
        <v>21</v>
      </c>
      <c r="J71" s="101">
        <v>4.0999999999999996</v>
      </c>
      <c r="K71" s="372">
        <v>104.5</v>
      </c>
      <c r="L71" s="101">
        <v>43</v>
      </c>
      <c r="M71" s="99">
        <v>1</v>
      </c>
      <c r="N71" s="101">
        <v>4.3</v>
      </c>
      <c r="O71" s="99">
        <v>68</v>
      </c>
      <c r="P71" s="101">
        <v>8.5</v>
      </c>
      <c r="Q71" s="103">
        <v>7.3</v>
      </c>
      <c r="R71" s="101">
        <v>4.4000000000000004</v>
      </c>
      <c r="S71" s="108">
        <v>99</v>
      </c>
      <c r="T71" s="99">
        <v>143</v>
      </c>
      <c r="U71" s="101">
        <v>1.9</v>
      </c>
      <c r="V71" s="99">
        <v>100</v>
      </c>
      <c r="W71" s="371">
        <v>301.65566666666672</v>
      </c>
      <c r="X71" s="101">
        <v>4.5199999999999996</v>
      </c>
      <c r="Y71" s="99">
        <v>13.2</v>
      </c>
      <c r="Z71" s="101">
        <v>42.2</v>
      </c>
      <c r="AA71" s="99">
        <v>93.4</v>
      </c>
      <c r="AB71" s="101">
        <v>29.2</v>
      </c>
      <c r="AC71" s="99">
        <v>31.3</v>
      </c>
      <c r="AD71" s="101">
        <v>244</v>
      </c>
      <c r="AE71" s="99">
        <v>13.2</v>
      </c>
      <c r="AF71" s="101">
        <v>0.17</v>
      </c>
      <c r="AG71" s="99">
        <v>5.81</v>
      </c>
      <c r="AH71" s="101">
        <v>63.9</v>
      </c>
      <c r="AI71" s="99">
        <v>27.9</v>
      </c>
      <c r="AJ71" s="101">
        <v>6.4</v>
      </c>
      <c r="AK71" s="99">
        <v>1.5</v>
      </c>
      <c r="AL71" s="101">
        <v>0.3</v>
      </c>
      <c r="AM71" s="376"/>
      <c r="AN71" s="376"/>
      <c r="AO71" s="376"/>
      <c r="AP71" s="376"/>
      <c r="AQ71" s="376"/>
      <c r="AR71" s="376"/>
    </row>
    <row r="72" spans="1:44" ht="15.75">
      <c r="A72" s="51" t="s">
        <v>126</v>
      </c>
      <c r="B72" s="98">
        <v>83</v>
      </c>
      <c r="C72" s="99">
        <v>3</v>
      </c>
      <c r="D72" s="37">
        <v>0</v>
      </c>
      <c r="E72" s="99">
        <v>334</v>
      </c>
      <c r="F72" s="100">
        <v>30</v>
      </c>
      <c r="G72" s="99">
        <v>4.5</v>
      </c>
      <c r="H72" s="100">
        <v>30</v>
      </c>
      <c r="I72" s="99">
        <v>19</v>
      </c>
      <c r="J72" s="101">
        <v>5.2</v>
      </c>
      <c r="K72" s="372">
        <v>83.4</v>
      </c>
      <c r="L72" s="101">
        <v>33</v>
      </c>
      <c r="M72" s="99">
        <v>1.2</v>
      </c>
      <c r="N72" s="101">
        <v>4.5999999999999996</v>
      </c>
      <c r="O72" s="99">
        <v>108</v>
      </c>
      <c r="P72" s="101">
        <v>8.9</v>
      </c>
      <c r="Q72" s="103">
        <v>7.5</v>
      </c>
      <c r="R72" s="101">
        <v>5.0999999999999996</v>
      </c>
      <c r="S72" s="105">
        <v>96</v>
      </c>
      <c r="T72" s="99">
        <v>149</v>
      </c>
      <c r="U72" s="101">
        <v>2.4</v>
      </c>
      <c r="V72" s="99">
        <v>102</v>
      </c>
      <c r="W72" s="371">
        <v>312.2593333333333</v>
      </c>
      <c r="X72" s="101">
        <v>4.6399999999999997</v>
      </c>
      <c r="Y72" s="99">
        <v>13.7</v>
      </c>
      <c r="Z72" s="101">
        <v>42.3</v>
      </c>
      <c r="AA72" s="99">
        <v>91.2</v>
      </c>
      <c r="AB72" s="101">
        <v>29.5</v>
      </c>
      <c r="AC72" s="99">
        <v>32.4</v>
      </c>
      <c r="AD72" s="101">
        <v>293</v>
      </c>
      <c r="AE72" s="99">
        <v>12.6</v>
      </c>
      <c r="AF72" s="101">
        <v>0.19</v>
      </c>
      <c r="AG72" s="99">
        <v>6.95</v>
      </c>
      <c r="AH72" s="101">
        <v>56.4</v>
      </c>
      <c r="AI72" s="99">
        <v>35.1</v>
      </c>
      <c r="AJ72" s="101">
        <v>7.2</v>
      </c>
      <c r="AK72" s="99">
        <v>1</v>
      </c>
      <c r="AL72" s="101">
        <v>0.3</v>
      </c>
      <c r="AM72" s="376"/>
      <c r="AN72" s="376"/>
      <c r="AO72" s="376"/>
      <c r="AP72" s="376"/>
      <c r="AQ72" s="376"/>
      <c r="AR72" s="376"/>
    </row>
    <row r="73" spans="1:44" ht="15.75">
      <c r="A73" s="51" t="s">
        <v>127</v>
      </c>
      <c r="B73" s="98">
        <v>103</v>
      </c>
      <c r="C73" s="99">
        <v>3</v>
      </c>
      <c r="D73" s="37">
        <v>0</v>
      </c>
      <c r="E73" s="99">
        <v>499</v>
      </c>
      <c r="F73" s="100">
        <v>21</v>
      </c>
      <c r="G73" s="99">
        <v>4.7</v>
      </c>
      <c r="H73" s="100">
        <v>21</v>
      </c>
      <c r="I73" s="99">
        <v>14</v>
      </c>
      <c r="J73" s="101">
        <v>4.0999999999999996</v>
      </c>
      <c r="K73" s="372">
        <v>104.5</v>
      </c>
      <c r="L73" s="101">
        <v>33</v>
      </c>
      <c r="M73" s="99">
        <v>1</v>
      </c>
      <c r="N73" s="101">
        <v>4.3</v>
      </c>
      <c r="O73" s="99">
        <v>99</v>
      </c>
      <c r="P73" s="101">
        <v>8.9</v>
      </c>
      <c r="Q73" s="103">
        <v>8</v>
      </c>
      <c r="R73" s="101">
        <v>4.8</v>
      </c>
      <c r="S73" s="105">
        <v>122</v>
      </c>
      <c r="T73" s="99">
        <v>143</v>
      </c>
      <c r="U73" s="101">
        <v>2</v>
      </c>
      <c r="V73" s="99">
        <v>100</v>
      </c>
      <c r="W73" s="371">
        <v>302.20244444444444</v>
      </c>
      <c r="X73" s="101">
        <v>5.21</v>
      </c>
      <c r="Y73" s="99">
        <v>15.2</v>
      </c>
      <c r="Z73" s="101">
        <v>46.1</v>
      </c>
      <c r="AA73" s="99">
        <v>88.5</v>
      </c>
      <c r="AB73" s="101">
        <v>29.2</v>
      </c>
      <c r="AC73" s="99">
        <v>33</v>
      </c>
      <c r="AD73" s="101">
        <v>236</v>
      </c>
      <c r="AE73" s="99">
        <v>12.8</v>
      </c>
      <c r="AF73" s="101">
        <v>0.25</v>
      </c>
      <c r="AG73" s="99">
        <v>4.97</v>
      </c>
      <c r="AH73" s="101">
        <v>56.5</v>
      </c>
      <c r="AI73" s="99">
        <v>32.799999999999997</v>
      </c>
      <c r="AJ73" s="101">
        <v>9.1</v>
      </c>
      <c r="AK73" s="99">
        <v>1.2</v>
      </c>
      <c r="AL73" s="101">
        <v>0.4</v>
      </c>
      <c r="AM73" s="376"/>
      <c r="AN73" s="376"/>
      <c r="AO73" s="376"/>
      <c r="AP73" s="376"/>
      <c r="AQ73" s="376"/>
      <c r="AR73" s="376"/>
    </row>
    <row r="74" spans="1:44" ht="15.75">
      <c r="A74" s="51" t="s">
        <v>128</v>
      </c>
      <c r="B74" s="98">
        <v>100</v>
      </c>
      <c r="C74" s="99">
        <v>3</v>
      </c>
      <c r="D74" s="37">
        <v>0</v>
      </c>
      <c r="E74" s="99">
        <v>441</v>
      </c>
      <c r="F74" s="100">
        <v>37</v>
      </c>
      <c r="G74" s="99">
        <v>5.0999999999999996</v>
      </c>
      <c r="H74" s="100">
        <v>37</v>
      </c>
      <c r="I74" s="99">
        <v>19</v>
      </c>
      <c r="J74" s="101">
        <v>4.2</v>
      </c>
      <c r="K74" s="372">
        <v>125.2</v>
      </c>
      <c r="L74" s="101">
        <v>28</v>
      </c>
      <c r="M74" s="99">
        <v>0.8</v>
      </c>
      <c r="N74" s="101">
        <v>4.5</v>
      </c>
      <c r="O74" s="99">
        <v>110</v>
      </c>
      <c r="P74" s="101">
        <v>9.1999999999999993</v>
      </c>
      <c r="Q74" s="103">
        <v>8.1999999999999993</v>
      </c>
      <c r="R74" s="101">
        <v>4.2</v>
      </c>
      <c r="S74" s="105">
        <v>90</v>
      </c>
      <c r="T74" s="99">
        <v>145</v>
      </c>
      <c r="U74" s="101">
        <v>2.1</v>
      </c>
      <c r="V74" s="99">
        <v>98</v>
      </c>
      <c r="W74" s="371">
        <v>301.92866666666669</v>
      </c>
      <c r="X74" s="101">
        <v>5.1100000000000003</v>
      </c>
      <c r="Y74" s="99">
        <v>15.5</v>
      </c>
      <c r="Z74" s="101">
        <v>48.1</v>
      </c>
      <c r="AA74" s="99">
        <v>94.1</v>
      </c>
      <c r="AB74" s="101">
        <v>30.3</v>
      </c>
      <c r="AC74" s="99">
        <v>32.200000000000003</v>
      </c>
      <c r="AD74" s="101">
        <v>222</v>
      </c>
      <c r="AE74" s="99">
        <v>12.7</v>
      </c>
      <c r="AF74" s="101">
        <v>0.37</v>
      </c>
      <c r="AG74" s="99">
        <v>7</v>
      </c>
      <c r="AH74" s="101">
        <v>57.3</v>
      </c>
      <c r="AI74" s="99">
        <v>30.1</v>
      </c>
      <c r="AJ74" s="101">
        <v>10.6</v>
      </c>
      <c r="AK74" s="99">
        <v>1.6</v>
      </c>
      <c r="AL74" s="101">
        <v>0.4</v>
      </c>
      <c r="AM74" s="376"/>
      <c r="AN74" s="376"/>
      <c r="AO74" s="376"/>
      <c r="AP74" s="376"/>
      <c r="AQ74" s="376"/>
      <c r="AR74" s="376"/>
    </row>
    <row r="75" spans="1:44" ht="15.75">
      <c r="A75" s="51" t="s">
        <v>129</v>
      </c>
      <c r="B75" s="8">
        <v>215</v>
      </c>
      <c r="C75" s="99">
        <v>3</v>
      </c>
      <c r="D75" s="37">
        <v>0</v>
      </c>
      <c r="E75" s="99">
        <v>607</v>
      </c>
      <c r="F75" s="100">
        <v>27</v>
      </c>
      <c r="G75" s="99">
        <v>4.5999999999999996</v>
      </c>
      <c r="H75" s="100">
        <v>27</v>
      </c>
      <c r="I75" s="99">
        <v>25</v>
      </c>
      <c r="J75" s="101">
        <v>5.7</v>
      </c>
      <c r="K75" s="373">
        <v>93.8</v>
      </c>
      <c r="L75" s="101">
        <v>31</v>
      </c>
      <c r="M75" s="99">
        <v>1.1000000000000001</v>
      </c>
      <c r="N75" s="101">
        <v>4.0999999999999996</v>
      </c>
      <c r="O75" s="99">
        <v>82</v>
      </c>
      <c r="P75" s="101">
        <v>8.4</v>
      </c>
      <c r="Q75" s="103">
        <v>7.8</v>
      </c>
      <c r="R75" s="101">
        <v>4.5</v>
      </c>
      <c r="S75" s="105">
        <v>95</v>
      </c>
      <c r="T75" s="99">
        <v>144</v>
      </c>
      <c r="U75" s="101">
        <v>2.1</v>
      </c>
      <c r="V75" s="99">
        <v>101</v>
      </c>
      <c r="W75" s="371">
        <v>301.44611111111118</v>
      </c>
      <c r="X75" s="101">
        <v>5.43</v>
      </c>
      <c r="Y75" s="99">
        <v>14.8</v>
      </c>
      <c r="Z75" s="101">
        <v>45.7</v>
      </c>
      <c r="AA75" s="99">
        <v>84.2</v>
      </c>
      <c r="AB75" s="101">
        <v>27.3</v>
      </c>
      <c r="AC75" s="99">
        <v>32.4</v>
      </c>
      <c r="AD75" s="101">
        <v>262</v>
      </c>
      <c r="AE75" s="99">
        <v>12.7</v>
      </c>
      <c r="AF75" s="101">
        <v>1.22</v>
      </c>
      <c r="AG75" s="99">
        <v>6.29</v>
      </c>
      <c r="AH75" s="101">
        <v>49.1</v>
      </c>
      <c r="AI75" s="99">
        <v>42.6</v>
      </c>
      <c r="AJ75" s="101">
        <v>5.9</v>
      </c>
      <c r="AK75" s="99">
        <v>1.9</v>
      </c>
      <c r="AL75" s="101">
        <v>0.5</v>
      </c>
      <c r="AM75" s="376"/>
      <c r="AN75" s="376"/>
      <c r="AO75" s="376"/>
      <c r="AP75" s="376"/>
      <c r="AQ75" s="376"/>
      <c r="AR75" s="376"/>
    </row>
    <row r="76" spans="1:44" ht="15.75">
      <c r="A76" s="51" t="s">
        <v>101</v>
      </c>
      <c r="B76" s="8">
        <v>681</v>
      </c>
      <c r="C76" s="9">
        <v>0</v>
      </c>
      <c r="D76" s="37">
        <v>0</v>
      </c>
      <c r="E76" s="40">
        <v>0</v>
      </c>
      <c r="F76" s="109">
        <v>0</v>
      </c>
      <c r="G76" s="9">
        <v>3.94</v>
      </c>
      <c r="H76" s="109">
        <v>0</v>
      </c>
      <c r="I76" s="40">
        <v>0</v>
      </c>
      <c r="J76" s="10">
        <v>4.8</v>
      </c>
      <c r="K76" s="370">
        <v>124.4</v>
      </c>
      <c r="L76" s="10">
        <v>46</v>
      </c>
      <c r="M76" s="9">
        <v>0.8</v>
      </c>
      <c r="N76" s="10">
        <v>4.3</v>
      </c>
      <c r="O76" s="40">
        <v>0</v>
      </c>
      <c r="P76" s="10">
        <v>9.4</v>
      </c>
      <c r="Q76" s="111">
        <v>0</v>
      </c>
      <c r="R76" s="37">
        <v>0</v>
      </c>
      <c r="S76" s="48">
        <v>102</v>
      </c>
      <c r="T76" s="40">
        <v>0</v>
      </c>
      <c r="U76" s="37">
        <v>0</v>
      </c>
      <c r="V76" s="40">
        <v>0</v>
      </c>
      <c r="W76" s="371">
        <v>28.183333333333334</v>
      </c>
      <c r="X76" s="10">
        <v>4</v>
      </c>
      <c r="Y76" s="9">
        <v>12</v>
      </c>
      <c r="Z76" s="10">
        <v>36.6</v>
      </c>
      <c r="AA76" s="9">
        <v>90.4</v>
      </c>
      <c r="AB76" s="10">
        <v>29.6</v>
      </c>
      <c r="AC76" s="9">
        <v>32.799999999999997</v>
      </c>
      <c r="AD76" s="10">
        <v>338</v>
      </c>
      <c r="AE76" s="9">
        <v>13.9</v>
      </c>
      <c r="AF76" s="10">
        <v>0</v>
      </c>
      <c r="AG76" s="9">
        <v>10.06</v>
      </c>
      <c r="AH76" s="10">
        <v>74</v>
      </c>
      <c r="AI76" s="9">
        <v>13</v>
      </c>
      <c r="AJ76" s="10">
        <v>8</v>
      </c>
      <c r="AK76" s="9">
        <v>2</v>
      </c>
      <c r="AL76" s="10">
        <v>0</v>
      </c>
      <c r="AM76" s="369"/>
      <c r="AN76" s="369"/>
      <c r="AO76" s="369"/>
      <c r="AP76" s="369"/>
      <c r="AQ76" s="369"/>
      <c r="AR76" s="369"/>
    </row>
    <row r="77" spans="1:44" ht="15.75">
      <c r="A77" s="51" t="s">
        <v>105</v>
      </c>
      <c r="B77" s="8">
        <v>408</v>
      </c>
      <c r="C77" s="9">
        <v>0</v>
      </c>
      <c r="D77" s="37">
        <v>0</v>
      </c>
      <c r="E77" s="40">
        <v>0</v>
      </c>
      <c r="F77" s="109">
        <v>0</v>
      </c>
      <c r="G77" s="9">
        <v>4.3499999999999996</v>
      </c>
      <c r="H77" s="109">
        <v>0</v>
      </c>
      <c r="I77" s="40">
        <v>0</v>
      </c>
      <c r="J77" s="10">
        <v>4</v>
      </c>
      <c r="K77" s="372">
        <v>103.3</v>
      </c>
      <c r="L77" s="10">
        <v>37</v>
      </c>
      <c r="M77" s="92">
        <v>1.02</v>
      </c>
      <c r="N77" s="10">
        <v>3.01</v>
      </c>
      <c r="O77" s="40">
        <v>0</v>
      </c>
      <c r="P77" s="10">
        <v>8.5</v>
      </c>
      <c r="Q77" s="40">
        <v>0</v>
      </c>
      <c r="R77" s="37">
        <v>0</v>
      </c>
      <c r="S77" s="48">
        <v>94</v>
      </c>
      <c r="T77" s="40">
        <v>0</v>
      </c>
      <c r="U77" s="37">
        <v>0</v>
      </c>
      <c r="V77" s="40">
        <v>0</v>
      </c>
      <c r="W77" s="371">
        <v>26.172222222222224</v>
      </c>
      <c r="X77" s="10">
        <v>4.5</v>
      </c>
      <c r="Y77" s="9">
        <v>13.7</v>
      </c>
      <c r="Z77" s="10">
        <v>41.5</v>
      </c>
      <c r="AA77" s="9">
        <v>92.6</v>
      </c>
      <c r="AB77" s="10">
        <v>30.6</v>
      </c>
      <c r="AC77" s="9">
        <v>33</v>
      </c>
      <c r="AD77" s="10">
        <v>226</v>
      </c>
      <c r="AE77" s="9">
        <v>13.1</v>
      </c>
      <c r="AF77" s="10">
        <v>0</v>
      </c>
      <c r="AG77" s="9">
        <v>7.46</v>
      </c>
      <c r="AH77" s="10">
        <v>76</v>
      </c>
      <c r="AI77" s="9">
        <v>15</v>
      </c>
      <c r="AJ77" s="10">
        <v>8</v>
      </c>
      <c r="AK77" s="9">
        <v>0</v>
      </c>
      <c r="AL77" s="10">
        <v>0</v>
      </c>
      <c r="AM77" s="369"/>
      <c r="AN77" s="369"/>
      <c r="AO77" s="369"/>
      <c r="AP77" s="369"/>
      <c r="AQ77" s="369"/>
      <c r="AR77" s="369"/>
    </row>
    <row r="78" spans="1:44" ht="15.75">
      <c r="A78" s="51" t="s">
        <v>109</v>
      </c>
      <c r="B78" s="8">
        <v>286</v>
      </c>
      <c r="C78" s="9">
        <v>0</v>
      </c>
      <c r="D78" s="37">
        <v>0</v>
      </c>
      <c r="E78" s="40">
        <v>0</v>
      </c>
      <c r="F78" s="109">
        <v>0</v>
      </c>
      <c r="G78" s="9">
        <v>4.1399999999999997</v>
      </c>
      <c r="H78" s="109">
        <v>0</v>
      </c>
      <c r="I78" s="40">
        <v>0</v>
      </c>
      <c r="J78" s="10">
        <v>5.3</v>
      </c>
      <c r="K78" s="372">
        <v>96</v>
      </c>
      <c r="L78" s="10">
        <v>40</v>
      </c>
      <c r="M78" s="92">
        <v>1.0900000000000001</v>
      </c>
      <c r="N78" s="10">
        <v>3.68</v>
      </c>
      <c r="O78" s="40">
        <v>0</v>
      </c>
      <c r="P78" s="10">
        <v>9.1999999999999993</v>
      </c>
      <c r="Q78" s="40">
        <v>0</v>
      </c>
      <c r="R78" s="37">
        <v>0</v>
      </c>
      <c r="S78" s="48" t="s">
        <v>130</v>
      </c>
      <c r="T78" s="40">
        <v>0</v>
      </c>
      <c r="U78" s="37">
        <v>0</v>
      </c>
      <c r="V78" s="40">
        <v>0</v>
      </c>
      <c r="W78" s="371">
        <v>20.666666666666668</v>
      </c>
      <c r="X78" s="10">
        <v>4.7</v>
      </c>
      <c r="Y78" s="9">
        <v>13.6</v>
      </c>
      <c r="Z78" s="10">
        <v>41.8</v>
      </c>
      <c r="AA78" s="9">
        <v>88.2</v>
      </c>
      <c r="AB78" s="10">
        <v>28.7</v>
      </c>
      <c r="AC78" s="9">
        <v>32.5</v>
      </c>
      <c r="AD78" s="10">
        <v>249</v>
      </c>
      <c r="AE78" s="9">
        <v>13.2</v>
      </c>
      <c r="AF78" s="10">
        <v>0</v>
      </c>
      <c r="AG78" s="9">
        <v>5.27</v>
      </c>
      <c r="AH78" s="10">
        <v>58</v>
      </c>
      <c r="AI78" s="9">
        <v>32</v>
      </c>
      <c r="AJ78" s="10">
        <v>7</v>
      </c>
      <c r="AK78" s="9">
        <v>0</v>
      </c>
      <c r="AL78" s="10">
        <v>0</v>
      </c>
      <c r="AM78" s="369"/>
      <c r="AN78" s="369"/>
      <c r="AO78" s="369"/>
      <c r="AP78" s="369"/>
      <c r="AQ78" s="369"/>
      <c r="AR78" s="369"/>
    </row>
    <row r="79" spans="1:44" ht="15.75">
      <c r="A79" s="51" t="s">
        <v>113</v>
      </c>
      <c r="B79" s="8">
        <v>206</v>
      </c>
      <c r="C79" s="9">
        <v>0</v>
      </c>
      <c r="D79" s="37">
        <v>0</v>
      </c>
      <c r="E79" s="40">
        <v>0</v>
      </c>
      <c r="F79" s="109">
        <v>0</v>
      </c>
      <c r="G79" s="9">
        <v>4.32</v>
      </c>
      <c r="H79" s="109">
        <v>0</v>
      </c>
      <c r="I79" s="40">
        <v>0</v>
      </c>
      <c r="J79" s="10">
        <v>5.2</v>
      </c>
      <c r="K79" s="372">
        <v>110.5</v>
      </c>
      <c r="L79" s="10">
        <v>50</v>
      </c>
      <c r="M79" s="92">
        <v>0.93</v>
      </c>
      <c r="N79" s="10">
        <v>3.7</v>
      </c>
      <c r="O79" s="40">
        <v>0</v>
      </c>
      <c r="P79" s="10">
        <v>8.6999999999999993</v>
      </c>
      <c r="Q79" s="40">
        <v>0</v>
      </c>
      <c r="R79" s="37">
        <v>0</v>
      </c>
      <c r="S79" s="48">
        <v>81</v>
      </c>
      <c r="T79" s="40">
        <v>0</v>
      </c>
      <c r="U79" s="37">
        <v>0</v>
      </c>
      <c r="V79" s="40">
        <v>0</v>
      </c>
      <c r="W79" s="371">
        <v>27.508333333333333</v>
      </c>
      <c r="X79" s="10">
        <v>3.5</v>
      </c>
      <c r="Y79" s="9">
        <v>10.9</v>
      </c>
      <c r="Z79" s="10">
        <v>34.299999999999997</v>
      </c>
      <c r="AA79" s="9">
        <v>99.1</v>
      </c>
      <c r="AB79" s="10">
        <v>31.5</v>
      </c>
      <c r="AC79" s="9">
        <v>31.8</v>
      </c>
      <c r="AD79" s="10">
        <v>237</v>
      </c>
      <c r="AE79" s="9">
        <v>13.5</v>
      </c>
      <c r="AF79" s="10">
        <v>0</v>
      </c>
      <c r="AG79" s="9">
        <v>8.91</v>
      </c>
      <c r="AH79" s="10">
        <v>80</v>
      </c>
      <c r="AI79" s="9">
        <v>13</v>
      </c>
      <c r="AJ79" s="10">
        <v>6</v>
      </c>
      <c r="AK79" s="9">
        <v>0</v>
      </c>
      <c r="AL79" s="10">
        <v>0</v>
      </c>
      <c r="AM79" s="369"/>
      <c r="AN79" s="369"/>
      <c r="AO79" s="369"/>
      <c r="AP79" s="369"/>
      <c r="AQ79" s="369"/>
      <c r="AR79" s="369"/>
    </row>
    <row r="80" spans="1:44" ht="15.75">
      <c r="A80" s="51" t="s">
        <v>115</v>
      </c>
      <c r="B80" s="8">
        <v>473</v>
      </c>
      <c r="C80" s="9">
        <v>0</v>
      </c>
      <c r="D80" s="37">
        <v>0</v>
      </c>
      <c r="E80" s="40">
        <v>0</v>
      </c>
      <c r="F80" s="109">
        <v>0</v>
      </c>
      <c r="G80" s="9">
        <v>4.09</v>
      </c>
      <c r="H80" s="109">
        <v>0</v>
      </c>
      <c r="I80" s="40">
        <v>0</v>
      </c>
      <c r="J80" s="10">
        <v>4.9000000000000004</v>
      </c>
      <c r="K80" s="372">
        <v>109.1</v>
      </c>
      <c r="L80" s="10">
        <v>40</v>
      </c>
      <c r="M80" s="92">
        <v>0.95</v>
      </c>
      <c r="N80" s="10">
        <v>3.95</v>
      </c>
      <c r="O80" s="40">
        <v>0</v>
      </c>
      <c r="P80" s="10">
        <v>8.8000000000000007</v>
      </c>
      <c r="Q80" s="40">
        <v>0</v>
      </c>
      <c r="R80" s="37">
        <v>0</v>
      </c>
      <c r="S80" s="48">
        <v>93</v>
      </c>
      <c r="T80" s="40">
        <v>0</v>
      </c>
      <c r="U80" s="37">
        <v>0</v>
      </c>
      <c r="V80" s="40">
        <v>0</v>
      </c>
      <c r="W80" s="371">
        <v>26.608333333333334</v>
      </c>
      <c r="X80" s="10">
        <v>4.5</v>
      </c>
      <c r="Y80" s="9">
        <v>13.3</v>
      </c>
      <c r="Z80" s="10">
        <v>41.4</v>
      </c>
      <c r="AA80" s="9">
        <v>92</v>
      </c>
      <c r="AB80" s="10">
        <v>29.6</v>
      </c>
      <c r="AC80" s="9">
        <v>32.1</v>
      </c>
      <c r="AD80" s="10">
        <v>193</v>
      </c>
      <c r="AE80" s="9">
        <v>13.3</v>
      </c>
      <c r="AF80" s="10">
        <v>0</v>
      </c>
      <c r="AG80" s="9">
        <v>6.22</v>
      </c>
      <c r="AH80" s="10">
        <v>60</v>
      </c>
      <c r="AI80" s="9">
        <v>29</v>
      </c>
      <c r="AJ80" s="10">
        <v>8</v>
      </c>
      <c r="AK80" s="9">
        <v>0</v>
      </c>
      <c r="AL80" s="10">
        <v>0</v>
      </c>
      <c r="AM80" s="369"/>
      <c r="AN80" s="369"/>
      <c r="AO80" s="369"/>
      <c r="AP80" s="369"/>
      <c r="AQ80" s="369"/>
      <c r="AR80" s="369"/>
    </row>
    <row r="81" spans="1:44" ht="15.75">
      <c r="A81" s="51" t="s">
        <v>117</v>
      </c>
      <c r="B81" s="8">
        <v>433</v>
      </c>
      <c r="C81" s="9">
        <v>0</v>
      </c>
      <c r="D81" s="37">
        <v>0</v>
      </c>
      <c r="E81" s="40">
        <v>0</v>
      </c>
      <c r="F81" s="109">
        <v>0</v>
      </c>
      <c r="G81" s="9">
        <v>4.0199999999999996</v>
      </c>
      <c r="H81" s="109">
        <v>0</v>
      </c>
      <c r="I81" s="40">
        <v>0</v>
      </c>
      <c r="J81" s="10">
        <v>4.5</v>
      </c>
      <c r="K81" s="372">
        <v>100.3</v>
      </c>
      <c r="L81" s="10">
        <v>41</v>
      </c>
      <c r="M81" s="92">
        <v>1.04</v>
      </c>
      <c r="N81" s="10">
        <v>4.38</v>
      </c>
      <c r="O81" s="40">
        <v>0</v>
      </c>
      <c r="P81" s="10">
        <v>9.1999999999999993</v>
      </c>
      <c r="Q81" s="40">
        <v>0</v>
      </c>
      <c r="R81" s="37">
        <v>0</v>
      </c>
      <c r="S81" s="48">
        <v>83</v>
      </c>
      <c r="T81" s="40">
        <v>0</v>
      </c>
      <c r="U81" s="37">
        <v>0</v>
      </c>
      <c r="V81" s="40">
        <v>0</v>
      </c>
      <c r="W81" s="371">
        <v>26.136111111111109</v>
      </c>
      <c r="X81" s="10">
        <v>4.5</v>
      </c>
      <c r="Y81" s="4">
        <v>13.8</v>
      </c>
      <c r="Z81" s="10">
        <v>41.6</v>
      </c>
      <c r="AA81" s="9">
        <v>93.5</v>
      </c>
      <c r="AB81" s="10">
        <v>31</v>
      </c>
      <c r="AC81" s="4">
        <v>33.200000000000003</v>
      </c>
      <c r="AD81" s="10">
        <v>242</v>
      </c>
      <c r="AE81" s="4">
        <v>12.7</v>
      </c>
      <c r="AF81" s="10">
        <v>0</v>
      </c>
      <c r="AG81" s="9">
        <v>10.199999999999999</v>
      </c>
      <c r="AH81" s="10">
        <v>78</v>
      </c>
      <c r="AI81" s="12">
        <v>13</v>
      </c>
      <c r="AJ81" s="10">
        <v>7</v>
      </c>
      <c r="AK81" s="12">
        <v>0</v>
      </c>
      <c r="AL81" s="10">
        <v>0</v>
      </c>
      <c r="AM81" s="369"/>
      <c r="AN81" s="369"/>
      <c r="AO81" s="369"/>
      <c r="AP81" s="369"/>
      <c r="AQ81" s="369"/>
      <c r="AR81" s="369"/>
    </row>
    <row r="82" spans="1:44" ht="15.75">
      <c r="A82" s="51" t="s">
        <v>118</v>
      </c>
      <c r="B82" s="8">
        <v>285</v>
      </c>
      <c r="C82" s="9">
        <v>0</v>
      </c>
      <c r="D82" s="37">
        <v>0</v>
      </c>
      <c r="E82" s="40">
        <v>0</v>
      </c>
      <c r="F82" s="109">
        <v>0</v>
      </c>
      <c r="G82" s="9">
        <v>4.1100000000000003</v>
      </c>
      <c r="H82" s="109">
        <v>0</v>
      </c>
      <c r="I82" s="40">
        <v>0</v>
      </c>
      <c r="J82" s="10">
        <v>5.6</v>
      </c>
      <c r="K82" s="372">
        <v>120</v>
      </c>
      <c r="L82" s="10">
        <v>20</v>
      </c>
      <c r="M82" s="92">
        <v>0.9</v>
      </c>
      <c r="N82" s="10">
        <v>3.98</v>
      </c>
      <c r="O82" s="40">
        <v>0</v>
      </c>
      <c r="P82" s="10">
        <v>10</v>
      </c>
      <c r="Q82" s="111">
        <v>0</v>
      </c>
      <c r="R82" s="37">
        <v>0</v>
      </c>
      <c r="S82" s="48">
        <v>83</v>
      </c>
      <c r="T82" s="40">
        <v>0</v>
      </c>
      <c r="U82" s="37">
        <v>0</v>
      </c>
      <c r="V82" s="40">
        <v>0</v>
      </c>
      <c r="W82" s="371">
        <v>22.636111111111113</v>
      </c>
      <c r="X82" s="10">
        <v>4.4000000000000004</v>
      </c>
      <c r="Y82" s="4">
        <v>13.1</v>
      </c>
      <c r="Z82" s="10">
        <v>39.6</v>
      </c>
      <c r="AA82" s="4">
        <v>89.8</v>
      </c>
      <c r="AB82" s="10">
        <v>29.7</v>
      </c>
      <c r="AC82" s="4">
        <v>33.1</v>
      </c>
      <c r="AD82" s="10">
        <v>316</v>
      </c>
      <c r="AE82" s="4">
        <v>13.5</v>
      </c>
      <c r="AF82" s="10">
        <v>0</v>
      </c>
      <c r="AG82" s="12">
        <v>10.26</v>
      </c>
      <c r="AH82" s="10">
        <v>66</v>
      </c>
      <c r="AI82" s="12">
        <v>19</v>
      </c>
      <c r="AJ82" s="10">
        <v>7</v>
      </c>
      <c r="AK82" s="12">
        <v>1</v>
      </c>
      <c r="AL82" s="10">
        <v>0</v>
      </c>
      <c r="AM82" s="369"/>
      <c r="AN82" s="369"/>
      <c r="AO82" s="369"/>
      <c r="AP82" s="369"/>
      <c r="AQ82" s="369"/>
      <c r="AR82" s="369"/>
    </row>
    <row r="83" spans="1:44" ht="15.75">
      <c r="A83" s="51" t="s">
        <v>122</v>
      </c>
      <c r="B83" s="8">
        <v>348</v>
      </c>
      <c r="C83" s="9">
        <v>0</v>
      </c>
      <c r="D83" s="37">
        <v>0</v>
      </c>
      <c r="E83" s="40">
        <v>0</v>
      </c>
      <c r="F83" s="109">
        <v>0</v>
      </c>
      <c r="G83" s="9">
        <v>3.97</v>
      </c>
      <c r="H83" s="109">
        <v>0</v>
      </c>
      <c r="I83" s="40">
        <v>0</v>
      </c>
      <c r="J83" s="10">
        <v>5.0999999999999996</v>
      </c>
      <c r="K83" s="372">
        <v>123.3</v>
      </c>
      <c r="L83" s="10">
        <v>39</v>
      </c>
      <c r="M83" s="92">
        <v>0.84</v>
      </c>
      <c r="N83" s="10">
        <v>4.13</v>
      </c>
      <c r="O83" s="40">
        <v>0</v>
      </c>
      <c r="P83" s="10">
        <v>10</v>
      </c>
      <c r="Q83" s="111">
        <v>0</v>
      </c>
      <c r="R83" s="37">
        <v>0</v>
      </c>
      <c r="S83" s="48">
        <v>91</v>
      </c>
      <c r="T83" s="40">
        <v>0</v>
      </c>
      <c r="U83" s="37">
        <v>0</v>
      </c>
      <c r="V83" s="40">
        <v>0</v>
      </c>
      <c r="W83" s="371">
        <v>26.31388888888889</v>
      </c>
      <c r="X83" s="10">
        <v>4.0999999999999996</v>
      </c>
      <c r="Y83" s="4">
        <v>12.3</v>
      </c>
      <c r="Z83" s="10">
        <v>37</v>
      </c>
      <c r="AA83" s="4">
        <v>89.4</v>
      </c>
      <c r="AB83" s="10">
        <v>29.7</v>
      </c>
      <c r="AC83" s="4">
        <v>33.200000000000003</v>
      </c>
      <c r="AD83" s="10">
        <v>229</v>
      </c>
      <c r="AE83" s="4">
        <v>13.4</v>
      </c>
      <c r="AF83" s="10">
        <v>0</v>
      </c>
      <c r="AG83" s="12">
        <v>7.26</v>
      </c>
      <c r="AH83" s="10">
        <v>67</v>
      </c>
      <c r="AI83" s="12">
        <v>20</v>
      </c>
      <c r="AJ83" s="10">
        <v>8</v>
      </c>
      <c r="AK83" s="12">
        <v>0</v>
      </c>
      <c r="AL83" s="10">
        <v>0</v>
      </c>
      <c r="AM83" s="369"/>
      <c r="AN83" s="369"/>
      <c r="AO83" s="369"/>
      <c r="AP83" s="369"/>
      <c r="AQ83" s="369"/>
      <c r="AR83" s="369"/>
    </row>
    <row r="84" spans="1:44" ht="15.75">
      <c r="A84" s="51" t="s">
        <v>123</v>
      </c>
      <c r="B84" s="8">
        <v>239</v>
      </c>
      <c r="C84" s="9">
        <v>0</v>
      </c>
      <c r="D84" s="37">
        <v>0</v>
      </c>
      <c r="E84" s="40">
        <v>0</v>
      </c>
      <c r="F84" s="109">
        <v>0</v>
      </c>
      <c r="G84" s="9">
        <v>5.05</v>
      </c>
      <c r="H84" s="109">
        <v>0</v>
      </c>
      <c r="I84" s="40">
        <v>0</v>
      </c>
      <c r="J84" s="10">
        <v>5.9</v>
      </c>
      <c r="K84" s="372">
        <v>119.8</v>
      </c>
      <c r="L84" s="10">
        <v>36</v>
      </c>
      <c r="M84" s="92">
        <v>0.87</v>
      </c>
      <c r="N84" s="10">
        <v>4.54</v>
      </c>
      <c r="O84" s="40">
        <v>0</v>
      </c>
      <c r="P84" s="10">
        <v>10.4</v>
      </c>
      <c r="Q84" s="111">
        <v>0</v>
      </c>
      <c r="R84" s="37">
        <v>0</v>
      </c>
      <c r="S84" s="48">
        <v>88</v>
      </c>
      <c r="T84" s="40">
        <v>0</v>
      </c>
      <c r="U84" s="37">
        <v>0</v>
      </c>
      <c r="V84" s="40">
        <v>0</v>
      </c>
      <c r="W84" s="371">
        <v>25.622222222222224</v>
      </c>
      <c r="X84" s="10">
        <v>4.5999999999999996</v>
      </c>
      <c r="Y84" s="4">
        <v>14.5</v>
      </c>
      <c r="Z84" s="10">
        <v>43.2</v>
      </c>
      <c r="AA84" s="4">
        <v>94.1</v>
      </c>
      <c r="AB84" s="10">
        <v>31.6</v>
      </c>
      <c r="AC84" s="4">
        <v>33.6</v>
      </c>
      <c r="AD84" s="10">
        <v>187</v>
      </c>
      <c r="AE84" s="4">
        <v>13.8</v>
      </c>
      <c r="AF84" s="10">
        <v>0</v>
      </c>
      <c r="AG84" s="12">
        <v>17.809999999999999</v>
      </c>
      <c r="AH84" s="10">
        <v>89</v>
      </c>
      <c r="AI84" s="12">
        <v>2</v>
      </c>
      <c r="AJ84" s="10">
        <v>4</v>
      </c>
      <c r="AK84" s="12">
        <v>0</v>
      </c>
      <c r="AL84" s="10">
        <v>0</v>
      </c>
      <c r="AM84" s="369"/>
      <c r="AN84" s="369"/>
      <c r="AO84" s="369"/>
      <c r="AP84" s="369"/>
      <c r="AQ84" s="369"/>
      <c r="AR84" s="369"/>
    </row>
    <row r="85" spans="1:44" ht="15.75">
      <c r="A85" s="51" t="s">
        <v>124</v>
      </c>
      <c r="B85" s="8">
        <v>594</v>
      </c>
      <c r="C85" s="9">
        <v>0</v>
      </c>
      <c r="D85" s="37">
        <v>0</v>
      </c>
      <c r="E85" s="40">
        <v>0</v>
      </c>
      <c r="F85" s="109">
        <v>0</v>
      </c>
      <c r="G85" s="9">
        <v>4.1900000000000004</v>
      </c>
      <c r="H85" s="109">
        <v>0</v>
      </c>
      <c r="I85" s="40">
        <v>0</v>
      </c>
      <c r="J85" s="10">
        <v>4.5</v>
      </c>
      <c r="K85" s="372">
        <v>124.3</v>
      </c>
      <c r="L85" s="10">
        <v>36</v>
      </c>
      <c r="M85" s="92">
        <v>0.77</v>
      </c>
      <c r="N85" s="10">
        <v>3.46</v>
      </c>
      <c r="O85" s="40">
        <v>0</v>
      </c>
      <c r="P85" s="10">
        <v>8.6</v>
      </c>
      <c r="Q85" s="111">
        <v>0</v>
      </c>
      <c r="R85" s="37">
        <v>0</v>
      </c>
      <c r="S85" s="48">
        <v>90</v>
      </c>
      <c r="T85" s="40">
        <v>0</v>
      </c>
      <c r="U85" s="37">
        <v>0</v>
      </c>
      <c r="V85" s="40">
        <v>0</v>
      </c>
      <c r="W85" s="371">
        <v>25.75</v>
      </c>
      <c r="X85" s="10">
        <v>4.3</v>
      </c>
      <c r="Y85" s="4">
        <v>13</v>
      </c>
      <c r="Z85" s="10">
        <v>40.5</v>
      </c>
      <c r="AA85" s="4">
        <v>94.2</v>
      </c>
      <c r="AB85" s="10">
        <v>30.2</v>
      </c>
      <c r="AC85" s="4">
        <v>32.1</v>
      </c>
      <c r="AD85" s="10">
        <v>236</v>
      </c>
      <c r="AE85" s="4">
        <v>14.4</v>
      </c>
      <c r="AF85" s="10">
        <v>0</v>
      </c>
      <c r="AG85" s="12">
        <v>5.45</v>
      </c>
      <c r="AH85" s="10">
        <v>73</v>
      </c>
      <c r="AI85" s="12">
        <v>18</v>
      </c>
      <c r="AJ85" s="10">
        <v>7</v>
      </c>
      <c r="AK85" s="12">
        <v>0</v>
      </c>
      <c r="AL85" s="10">
        <v>0</v>
      </c>
      <c r="AM85" s="369"/>
      <c r="AN85" s="369"/>
      <c r="AO85" s="369"/>
      <c r="AP85" s="369"/>
      <c r="AQ85" s="369"/>
      <c r="AR85" s="369"/>
    </row>
    <row r="86" spans="1:44" ht="15.75">
      <c r="A86" s="51" t="s">
        <v>126</v>
      </c>
      <c r="B86" s="8">
        <v>189</v>
      </c>
      <c r="C86" s="9">
        <v>0</v>
      </c>
      <c r="D86" s="37">
        <v>0</v>
      </c>
      <c r="E86" s="40">
        <v>0</v>
      </c>
      <c r="F86" s="109">
        <v>0</v>
      </c>
      <c r="G86" s="9">
        <v>4.0599999999999996</v>
      </c>
      <c r="H86" s="109">
        <v>0</v>
      </c>
      <c r="I86" s="40">
        <v>0</v>
      </c>
      <c r="J86" s="10">
        <v>5.3</v>
      </c>
      <c r="K86" s="372">
        <v>121.2</v>
      </c>
      <c r="L86" s="10">
        <v>32</v>
      </c>
      <c r="M86" s="92">
        <v>0.82</v>
      </c>
      <c r="N86" s="10">
        <v>2.5099999999999998</v>
      </c>
      <c r="O86" s="40">
        <v>0</v>
      </c>
      <c r="P86" s="10">
        <v>8.6999999999999993</v>
      </c>
      <c r="Q86" s="111">
        <v>0</v>
      </c>
      <c r="R86" s="37">
        <v>0</v>
      </c>
      <c r="S86" s="48">
        <v>93</v>
      </c>
      <c r="T86" s="40">
        <v>0</v>
      </c>
      <c r="U86" s="37">
        <v>0</v>
      </c>
      <c r="V86" s="40">
        <v>0</v>
      </c>
      <c r="W86" s="371">
        <v>25.274999999999999</v>
      </c>
      <c r="X86" s="10">
        <v>4.0999999999999996</v>
      </c>
      <c r="Y86" s="4">
        <v>12.2</v>
      </c>
      <c r="Z86" s="10">
        <v>37.200000000000003</v>
      </c>
      <c r="AA86" s="4">
        <v>91.4</v>
      </c>
      <c r="AB86" s="10">
        <v>30</v>
      </c>
      <c r="AC86" s="4">
        <v>32.799999999999997</v>
      </c>
      <c r="AD86" s="10">
        <v>296</v>
      </c>
      <c r="AE86" s="4">
        <v>13.3</v>
      </c>
      <c r="AF86" s="10">
        <v>0</v>
      </c>
      <c r="AG86" s="12">
        <v>8.66</v>
      </c>
      <c r="AH86" s="10">
        <v>72</v>
      </c>
      <c r="AI86" s="12">
        <v>19</v>
      </c>
      <c r="AJ86" s="10">
        <v>7</v>
      </c>
      <c r="AK86" s="12">
        <v>0</v>
      </c>
      <c r="AL86" s="10">
        <v>0</v>
      </c>
      <c r="AM86" s="369"/>
      <c r="AN86" s="369"/>
      <c r="AO86" s="369"/>
      <c r="AP86" s="369"/>
      <c r="AQ86" s="369"/>
      <c r="AR86" s="369"/>
    </row>
    <row r="87" spans="1:44" ht="15.75">
      <c r="A87" s="51" t="s">
        <v>127</v>
      </c>
      <c r="B87" s="8">
        <v>363</v>
      </c>
      <c r="C87" s="9">
        <v>0</v>
      </c>
      <c r="D87" s="37">
        <v>0</v>
      </c>
      <c r="E87" s="40">
        <v>0</v>
      </c>
      <c r="F87" s="109">
        <v>0</v>
      </c>
      <c r="G87" s="9">
        <v>4.8499999999999996</v>
      </c>
      <c r="H87" s="109">
        <v>0</v>
      </c>
      <c r="I87" s="40">
        <v>0</v>
      </c>
      <c r="J87" s="10">
        <v>4.3</v>
      </c>
      <c r="K87" s="372">
        <v>128.5</v>
      </c>
      <c r="L87" s="10">
        <v>30</v>
      </c>
      <c r="M87" s="92">
        <v>0.69</v>
      </c>
      <c r="N87" s="10">
        <v>3.35</v>
      </c>
      <c r="O87" s="40">
        <v>0</v>
      </c>
      <c r="P87" s="10">
        <v>10.1</v>
      </c>
      <c r="Q87" s="111">
        <v>0</v>
      </c>
      <c r="R87" s="37">
        <v>0</v>
      </c>
      <c r="S87" s="48">
        <v>105</v>
      </c>
      <c r="T87" s="40">
        <v>0</v>
      </c>
      <c r="U87" s="37">
        <v>0</v>
      </c>
      <c r="V87" s="40">
        <v>0</v>
      </c>
      <c r="W87" s="371">
        <v>25.708333333333332</v>
      </c>
      <c r="X87" s="10">
        <v>4.5</v>
      </c>
      <c r="Y87" s="4">
        <v>14.2</v>
      </c>
      <c r="Z87" s="10">
        <v>43.7</v>
      </c>
      <c r="AA87" s="4">
        <v>96.3</v>
      </c>
      <c r="AB87" s="10">
        <v>31.3</v>
      </c>
      <c r="AC87" s="4">
        <v>32.5</v>
      </c>
      <c r="AD87" s="10">
        <v>272</v>
      </c>
      <c r="AE87" s="4">
        <v>13.4</v>
      </c>
      <c r="AF87" s="10">
        <v>0</v>
      </c>
      <c r="AG87" s="12">
        <v>8.64</v>
      </c>
      <c r="AH87" s="10">
        <v>73</v>
      </c>
      <c r="AI87" s="12">
        <v>17</v>
      </c>
      <c r="AJ87" s="10">
        <v>8</v>
      </c>
      <c r="AK87" s="12">
        <v>0</v>
      </c>
      <c r="AL87" s="10">
        <v>0</v>
      </c>
      <c r="AM87" s="369"/>
      <c r="AN87" s="369"/>
      <c r="AO87" s="369"/>
      <c r="AP87" s="369"/>
      <c r="AQ87" s="369"/>
      <c r="AR87" s="369"/>
    </row>
    <row r="88" spans="1:44" ht="15.75">
      <c r="A88" s="51" t="s">
        <v>128</v>
      </c>
      <c r="B88" s="8">
        <v>300</v>
      </c>
      <c r="C88" s="9">
        <v>0</v>
      </c>
      <c r="D88" s="37">
        <v>0</v>
      </c>
      <c r="E88" s="40">
        <v>0</v>
      </c>
      <c r="F88" s="109">
        <v>0</v>
      </c>
      <c r="G88" s="9">
        <v>4.17</v>
      </c>
      <c r="H88" s="109">
        <v>0</v>
      </c>
      <c r="I88" s="40">
        <v>0</v>
      </c>
      <c r="J88" s="10">
        <v>5.6</v>
      </c>
      <c r="K88" s="372">
        <v>121.2</v>
      </c>
      <c r="L88" s="10">
        <v>27</v>
      </c>
      <c r="M88" s="92">
        <v>0.89</v>
      </c>
      <c r="N88" s="10">
        <v>2.9</v>
      </c>
      <c r="O88" s="40">
        <v>0</v>
      </c>
      <c r="P88" s="10">
        <v>9.1</v>
      </c>
      <c r="Q88" s="111">
        <v>0</v>
      </c>
      <c r="R88" s="37">
        <v>0</v>
      </c>
      <c r="S88" s="48">
        <v>91</v>
      </c>
      <c r="T88" s="40">
        <v>0</v>
      </c>
      <c r="U88" s="37">
        <v>0</v>
      </c>
      <c r="V88" s="40">
        <v>0</v>
      </c>
      <c r="W88" s="371">
        <v>24.31388888888889</v>
      </c>
      <c r="X88" s="10">
        <v>4.3</v>
      </c>
      <c r="Y88" s="4">
        <v>12.6</v>
      </c>
      <c r="Z88" s="10">
        <v>39.200000000000003</v>
      </c>
      <c r="AA88" s="4">
        <v>90.5</v>
      </c>
      <c r="AB88" s="10">
        <v>29.1</v>
      </c>
      <c r="AC88" s="4">
        <v>32.1</v>
      </c>
      <c r="AD88" s="10">
        <v>355</v>
      </c>
      <c r="AE88" s="4">
        <v>14.2</v>
      </c>
      <c r="AF88" s="10">
        <v>0</v>
      </c>
      <c r="AG88" s="12">
        <v>6.4</v>
      </c>
      <c r="AH88" s="10">
        <v>70</v>
      </c>
      <c r="AI88" s="12">
        <v>20</v>
      </c>
      <c r="AJ88" s="10">
        <v>10</v>
      </c>
      <c r="AK88" s="12">
        <v>0</v>
      </c>
      <c r="AL88" s="10">
        <v>0</v>
      </c>
      <c r="AM88" s="369"/>
      <c r="AN88" s="369"/>
      <c r="AO88" s="369"/>
      <c r="AP88" s="369"/>
      <c r="AQ88" s="369"/>
      <c r="AR88" s="369"/>
    </row>
    <row r="89" spans="1:44" ht="15.75">
      <c r="A89" s="51" t="s">
        <v>129</v>
      </c>
      <c r="B89" s="8">
        <v>723</v>
      </c>
      <c r="C89" s="9">
        <v>0</v>
      </c>
      <c r="D89" s="37">
        <v>0</v>
      </c>
      <c r="E89" s="40">
        <v>0</v>
      </c>
      <c r="F89" s="11">
        <v>0</v>
      </c>
      <c r="G89" s="9">
        <v>4.2</v>
      </c>
      <c r="H89" s="109">
        <v>0</v>
      </c>
      <c r="I89" s="40">
        <v>0</v>
      </c>
      <c r="J89" s="10">
        <v>8</v>
      </c>
      <c r="K89" s="373">
        <v>109</v>
      </c>
      <c r="L89" s="10">
        <v>36</v>
      </c>
      <c r="M89" s="92">
        <v>0.97</v>
      </c>
      <c r="N89" s="10">
        <v>3.53</v>
      </c>
      <c r="O89" s="40">
        <v>0</v>
      </c>
      <c r="P89" s="10">
        <v>9</v>
      </c>
      <c r="Q89" s="111">
        <v>0</v>
      </c>
      <c r="R89" s="37">
        <v>0</v>
      </c>
      <c r="S89" s="48">
        <v>102</v>
      </c>
      <c r="T89" s="40">
        <v>0</v>
      </c>
      <c r="U89" s="37">
        <v>0</v>
      </c>
      <c r="V89" s="40">
        <v>0</v>
      </c>
      <c r="W89" s="371">
        <v>26.516666666666666</v>
      </c>
      <c r="X89" s="10">
        <v>4.2</v>
      </c>
      <c r="Y89" s="4">
        <v>12.3</v>
      </c>
      <c r="Z89" s="10">
        <v>38.700000000000003</v>
      </c>
      <c r="AA89" s="4">
        <v>91.5</v>
      </c>
      <c r="AB89" s="10">
        <v>29.1</v>
      </c>
      <c r="AC89" s="4">
        <v>31.8</v>
      </c>
      <c r="AD89" s="10">
        <v>262</v>
      </c>
      <c r="AE89" s="4">
        <v>14.5</v>
      </c>
      <c r="AF89" s="10">
        <v>0</v>
      </c>
      <c r="AG89" s="12">
        <v>8.74</v>
      </c>
      <c r="AH89" s="10">
        <v>73</v>
      </c>
      <c r="AI89" s="12">
        <v>14</v>
      </c>
      <c r="AJ89" s="10">
        <v>10</v>
      </c>
      <c r="AK89" s="12">
        <v>1</v>
      </c>
      <c r="AL89" s="10">
        <v>0</v>
      </c>
      <c r="AM89" s="369"/>
      <c r="AN89" s="369"/>
      <c r="AO89" s="369"/>
      <c r="AP89" s="369"/>
      <c r="AQ89" s="369"/>
      <c r="AR89" s="369"/>
    </row>
    <row r="90" spans="1:44" ht="15.75">
      <c r="A90" s="51" t="s">
        <v>101</v>
      </c>
      <c r="B90" s="8">
        <v>103</v>
      </c>
      <c r="C90" s="9">
        <v>4</v>
      </c>
      <c r="D90" s="37">
        <v>0</v>
      </c>
      <c r="E90" s="9">
        <v>549</v>
      </c>
      <c r="F90" s="11">
        <v>25</v>
      </c>
      <c r="G90" s="9">
        <v>4.5999999999999996</v>
      </c>
      <c r="H90" s="11">
        <v>41</v>
      </c>
      <c r="I90" s="9">
        <v>29</v>
      </c>
      <c r="J90" s="10">
        <v>4.5999999999999996</v>
      </c>
      <c r="K90" s="370">
        <v>120</v>
      </c>
      <c r="L90" s="10">
        <v>43</v>
      </c>
      <c r="M90" s="92">
        <v>0.9</v>
      </c>
      <c r="N90" s="10">
        <v>5.6</v>
      </c>
      <c r="O90" s="9">
        <v>72</v>
      </c>
      <c r="P90" s="10">
        <v>10.5</v>
      </c>
      <c r="Q90" s="4">
        <v>7.9</v>
      </c>
      <c r="R90" s="10">
        <v>5.0999999999999996</v>
      </c>
      <c r="S90" s="63">
        <v>98</v>
      </c>
      <c r="T90" s="4">
        <v>140</v>
      </c>
      <c r="U90" s="10">
        <v>2.5</v>
      </c>
      <c r="V90" s="9">
        <v>104</v>
      </c>
      <c r="W90" s="371">
        <v>297.31377777777783</v>
      </c>
      <c r="X90" s="10">
        <v>4.66</v>
      </c>
      <c r="Y90" s="4">
        <v>13.2</v>
      </c>
      <c r="Z90" s="10">
        <v>40.9</v>
      </c>
      <c r="AA90" s="4">
        <v>87.9</v>
      </c>
      <c r="AB90" s="10">
        <v>28.8</v>
      </c>
      <c r="AC90" s="4">
        <v>32.799999999999997</v>
      </c>
      <c r="AD90" s="10">
        <v>362</v>
      </c>
      <c r="AE90" s="4">
        <v>13.4</v>
      </c>
      <c r="AF90" s="10">
        <v>1.66</v>
      </c>
      <c r="AG90" s="12">
        <v>7.11</v>
      </c>
      <c r="AH90" s="10">
        <v>61.1</v>
      </c>
      <c r="AI90" s="12">
        <v>27.7</v>
      </c>
      <c r="AJ90" s="10">
        <v>9.8000000000000007</v>
      </c>
      <c r="AK90" s="12">
        <v>1.1000000000000001</v>
      </c>
      <c r="AL90" s="10">
        <v>0.3</v>
      </c>
      <c r="AM90" s="369"/>
      <c r="AN90" s="369"/>
      <c r="AO90" s="369"/>
      <c r="AP90" s="369"/>
      <c r="AQ90" s="369"/>
      <c r="AR90" s="369"/>
    </row>
    <row r="91" spans="1:44" ht="15.75">
      <c r="A91" s="51" t="s">
        <v>105</v>
      </c>
      <c r="B91" s="8">
        <v>129</v>
      </c>
      <c r="C91" s="9">
        <v>4</v>
      </c>
      <c r="D91" s="37">
        <v>0</v>
      </c>
      <c r="E91" s="9">
        <v>497</v>
      </c>
      <c r="F91" s="11">
        <v>23</v>
      </c>
      <c r="G91" s="9">
        <v>4.4000000000000004</v>
      </c>
      <c r="H91" s="11">
        <v>33</v>
      </c>
      <c r="I91" s="9">
        <v>24</v>
      </c>
      <c r="J91" s="10">
        <v>4.5</v>
      </c>
      <c r="K91" s="372">
        <v>94.4</v>
      </c>
      <c r="L91" s="10">
        <v>40</v>
      </c>
      <c r="M91" s="9">
        <v>1.1000000000000001</v>
      </c>
      <c r="N91" s="10">
        <v>5.4</v>
      </c>
      <c r="O91" s="9">
        <v>112</v>
      </c>
      <c r="P91" s="10">
        <v>10.5</v>
      </c>
      <c r="Q91" s="4">
        <v>7.2</v>
      </c>
      <c r="R91" s="10">
        <v>4.5</v>
      </c>
      <c r="S91" s="63">
        <v>63</v>
      </c>
      <c r="T91" s="4">
        <v>140</v>
      </c>
      <c r="U91" s="10">
        <v>2.2000000000000002</v>
      </c>
      <c r="V91" s="9">
        <v>100</v>
      </c>
      <c r="W91" s="371">
        <v>293.4616666666667</v>
      </c>
      <c r="X91" s="10">
        <v>5.15</v>
      </c>
      <c r="Y91" s="4">
        <v>15.2</v>
      </c>
      <c r="Z91" s="10">
        <v>46.2</v>
      </c>
      <c r="AA91" s="4">
        <v>89.7</v>
      </c>
      <c r="AB91" s="10">
        <v>29.5</v>
      </c>
      <c r="AC91" s="4">
        <v>32.9</v>
      </c>
      <c r="AD91" s="10">
        <v>272</v>
      </c>
      <c r="AE91" s="4">
        <v>12.1</v>
      </c>
      <c r="AF91" s="10">
        <v>1.65</v>
      </c>
      <c r="AG91" s="12">
        <v>6.02</v>
      </c>
      <c r="AH91" s="10">
        <v>62.6</v>
      </c>
      <c r="AI91" s="12">
        <v>29.7</v>
      </c>
      <c r="AJ91" s="10">
        <v>6</v>
      </c>
      <c r="AK91" s="12">
        <v>1.2</v>
      </c>
      <c r="AL91" s="10">
        <v>0.5</v>
      </c>
      <c r="AM91" s="369"/>
      <c r="AN91" s="369"/>
      <c r="AO91" s="369"/>
      <c r="AP91" s="369"/>
      <c r="AQ91" s="369"/>
      <c r="AR91" s="369"/>
    </row>
    <row r="92" spans="1:44" ht="15.75">
      <c r="A92" s="51" t="s">
        <v>109</v>
      </c>
      <c r="B92" s="8">
        <v>130</v>
      </c>
      <c r="C92" s="9">
        <v>3</v>
      </c>
      <c r="D92" s="37">
        <v>0</v>
      </c>
      <c r="E92" s="9">
        <v>342</v>
      </c>
      <c r="F92" s="11">
        <v>32</v>
      </c>
      <c r="G92" s="9">
        <v>4.3</v>
      </c>
      <c r="H92" s="11">
        <v>30</v>
      </c>
      <c r="I92" s="9">
        <v>18</v>
      </c>
      <c r="J92" s="10">
        <v>5.0999999999999996</v>
      </c>
      <c r="K92" s="372">
        <v>106.5</v>
      </c>
      <c r="L92" s="10">
        <v>41</v>
      </c>
      <c r="M92" s="9">
        <v>1</v>
      </c>
      <c r="N92" s="10">
        <v>5</v>
      </c>
      <c r="O92" s="9">
        <v>87</v>
      </c>
      <c r="P92" s="10">
        <v>10.1</v>
      </c>
      <c r="Q92" s="4">
        <v>7.4</v>
      </c>
      <c r="R92" s="10">
        <v>6</v>
      </c>
      <c r="S92" s="63">
        <v>93</v>
      </c>
      <c r="T92" s="4">
        <v>138</v>
      </c>
      <c r="U92" s="10">
        <v>2</v>
      </c>
      <c r="V92" s="9">
        <v>104</v>
      </c>
      <c r="W92" s="371">
        <v>294.61500000000001</v>
      </c>
      <c r="X92" s="10">
        <v>5.12</v>
      </c>
      <c r="Y92" s="4">
        <v>14.2</v>
      </c>
      <c r="Z92" s="10">
        <v>44.2</v>
      </c>
      <c r="AA92" s="4">
        <v>86.3</v>
      </c>
      <c r="AB92" s="10">
        <v>27.7</v>
      </c>
      <c r="AC92" s="4">
        <v>32.1</v>
      </c>
      <c r="AD92" s="10">
        <v>245</v>
      </c>
      <c r="AE92" s="4">
        <v>12.5</v>
      </c>
      <c r="AF92" s="10">
        <v>1.48</v>
      </c>
      <c r="AG92" s="12">
        <v>5.15</v>
      </c>
      <c r="AH92" s="10">
        <v>45.5</v>
      </c>
      <c r="AI92" s="12">
        <v>43.3</v>
      </c>
      <c r="AJ92" s="10">
        <v>8.3000000000000007</v>
      </c>
      <c r="AK92" s="12">
        <v>1.9</v>
      </c>
      <c r="AL92" s="10">
        <v>1</v>
      </c>
      <c r="AM92" s="369"/>
      <c r="AN92" s="369"/>
      <c r="AO92" s="369"/>
      <c r="AP92" s="369"/>
      <c r="AQ92" s="369"/>
      <c r="AR92" s="369"/>
    </row>
    <row r="93" spans="1:44" ht="15.75">
      <c r="A93" s="51" t="s">
        <v>114</v>
      </c>
      <c r="B93" s="8">
        <v>202</v>
      </c>
      <c r="C93" s="9">
        <v>3</v>
      </c>
      <c r="D93" s="37">
        <v>0</v>
      </c>
      <c r="E93" s="9">
        <v>485</v>
      </c>
      <c r="F93" s="11">
        <v>29</v>
      </c>
      <c r="G93" s="9">
        <v>4.2</v>
      </c>
      <c r="H93" s="11">
        <v>30</v>
      </c>
      <c r="I93" s="9">
        <v>19</v>
      </c>
      <c r="J93" s="10">
        <v>8.1</v>
      </c>
      <c r="K93" s="372">
        <v>102.6</v>
      </c>
      <c r="L93" s="10">
        <v>42</v>
      </c>
      <c r="M93" s="9">
        <v>1</v>
      </c>
      <c r="N93" s="10">
        <v>5.4</v>
      </c>
      <c r="O93" s="9">
        <v>76</v>
      </c>
      <c r="P93" s="10">
        <v>10</v>
      </c>
      <c r="Q93" s="4">
        <v>8</v>
      </c>
      <c r="R93" s="10">
        <v>4.9000000000000004</v>
      </c>
      <c r="S93" s="63">
        <v>57</v>
      </c>
      <c r="T93" s="4">
        <v>141</v>
      </c>
      <c r="U93" s="10">
        <v>2.2000000000000002</v>
      </c>
      <c r="V93" s="9">
        <v>101</v>
      </c>
      <c r="W93" s="371">
        <v>296.01566666666668</v>
      </c>
      <c r="X93" s="10">
        <v>4.7</v>
      </c>
      <c r="Y93" s="4">
        <v>13.1</v>
      </c>
      <c r="Z93" s="10">
        <v>42.4</v>
      </c>
      <c r="AA93" s="4">
        <v>90.2</v>
      </c>
      <c r="AB93" s="10">
        <v>27.9</v>
      </c>
      <c r="AC93" s="4">
        <v>30.9</v>
      </c>
      <c r="AD93" s="10">
        <v>272</v>
      </c>
      <c r="AE93" s="4">
        <v>13.7</v>
      </c>
      <c r="AF93" s="10">
        <v>1.22</v>
      </c>
      <c r="AG93" s="12">
        <v>10.38</v>
      </c>
      <c r="AH93" s="10">
        <v>69.400000000000006</v>
      </c>
      <c r="AI93" s="12">
        <v>20.6</v>
      </c>
      <c r="AJ93" s="10">
        <v>8.3000000000000007</v>
      </c>
      <c r="AK93" s="12">
        <v>1.3</v>
      </c>
      <c r="AL93" s="10">
        <v>0.4</v>
      </c>
      <c r="AM93" s="369"/>
      <c r="AN93" s="369"/>
      <c r="AO93" s="369"/>
      <c r="AP93" s="369"/>
      <c r="AQ93" s="369"/>
      <c r="AR93" s="369"/>
    </row>
    <row r="94" spans="1:44" ht="15.75">
      <c r="A94" s="51" t="s">
        <v>115</v>
      </c>
      <c r="B94" s="8">
        <v>226</v>
      </c>
      <c r="C94" s="9">
        <v>3</v>
      </c>
      <c r="D94" s="37">
        <v>0</v>
      </c>
      <c r="E94" s="9">
        <v>523</v>
      </c>
      <c r="F94" s="11">
        <v>29</v>
      </c>
      <c r="G94" s="9">
        <v>4.5999999999999996</v>
      </c>
      <c r="H94" s="11">
        <v>39</v>
      </c>
      <c r="I94" s="9">
        <v>22</v>
      </c>
      <c r="J94" s="10">
        <v>4.5999999999999996</v>
      </c>
      <c r="K94" s="372">
        <v>102.6</v>
      </c>
      <c r="L94" s="10">
        <v>44</v>
      </c>
      <c r="M94" s="9">
        <v>1</v>
      </c>
      <c r="N94" s="10">
        <v>4.5</v>
      </c>
      <c r="O94" s="9">
        <v>83</v>
      </c>
      <c r="P94" s="10">
        <v>10.7</v>
      </c>
      <c r="Q94" s="4">
        <v>8.5</v>
      </c>
      <c r="R94" s="10">
        <v>5.6</v>
      </c>
      <c r="S94" s="63">
        <v>84</v>
      </c>
      <c r="T94" s="4">
        <v>139</v>
      </c>
      <c r="U94" s="10">
        <v>2</v>
      </c>
      <c r="V94" s="9">
        <v>102</v>
      </c>
      <c r="W94" s="371">
        <v>295.65600000000001</v>
      </c>
      <c r="X94" s="10">
        <v>5.04</v>
      </c>
      <c r="Y94" s="4">
        <v>14.4</v>
      </c>
      <c r="Z94" s="10">
        <v>45.4</v>
      </c>
      <c r="AA94" s="4">
        <v>90.1</v>
      </c>
      <c r="AB94" s="10">
        <v>28.6</v>
      </c>
      <c r="AC94" s="4">
        <v>31.7</v>
      </c>
      <c r="AD94" s="10">
        <v>192</v>
      </c>
      <c r="AE94" s="4">
        <v>12.8</v>
      </c>
      <c r="AF94" s="10">
        <v>1.2</v>
      </c>
      <c r="AG94" s="12">
        <v>6.11</v>
      </c>
      <c r="AH94" s="10">
        <v>41.3</v>
      </c>
      <c r="AI94" s="12">
        <v>46.8</v>
      </c>
      <c r="AJ94" s="10">
        <v>6.9</v>
      </c>
      <c r="AK94" s="12">
        <v>4.3</v>
      </c>
      <c r="AL94" s="10">
        <v>0.04</v>
      </c>
      <c r="AM94" s="369"/>
      <c r="AN94" s="369"/>
      <c r="AO94" s="369"/>
      <c r="AP94" s="369"/>
      <c r="AQ94" s="369"/>
      <c r="AR94" s="369"/>
    </row>
    <row r="95" spans="1:44" ht="15.75">
      <c r="A95" s="51" t="s">
        <v>117</v>
      </c>
      <c r="B95" s="8">
        <v>135</v>
      </c>
      <c r="C95" s="9">
        <v>3</v>
      </c>
      <c r="D95" s="37">
        <v>0</v>
      </c>
      <c r="E95" s="9">
        <v>456</v>
      </c>
      <c r="F95" s="11">
        <v>26</v>
      </c>
      <c r="G95" s="9">
        <v>4.3</v>
      </c>
      <c r="H95" s="11">
        <v>37</v>
      </c>
      <c r="I95" s="9">
        <v>19</v>
      </c>
      <c r="J95" s="10">
        <v>4.4000000000000004</v>
      </c>
      <c r="K95" s="372">
        <v>105.1</v>
      </c>
      <c r="L95" s="10">
        <v>49</v>
      </c>
      <c r="M95" s="9">
        <v>1</v>
      </c>
      <c r="N95" s="10">
        <v>5.4</v>
      </c>
      <c r="O95" s="9">
        <v>74</v>
      </c>
      <c r="P95" s="10">
        <v>10.1</v>
      </c>
      <c r="Q95" s="4">
        <v>7.2</v>
      </c>
      <c r="R95" s="10">
        <v>5.3</v>
      </c>
      <c r="S95" s="63">
        <v>105</v>
      </c>
      <c r="T95" s="4">
        <v>138</v>
      </c>
      <c r="U95" s="10">
        <v>2</v>
      </c>
      <c r="V95" s="9">
        <v>102</v>
      </c>
      <c r="W95" s="371">
        <v>295.41300000000001</v>
      </c>
      <c r="X95" s="10">
        <v>4.9000000000000004</v>
      </c>
      <c r="Y95" s="4">
        <v>14.7</v>
      </c>
      <c r="Z95" s="10">
        <v>44.9</v>
      </c>
      <c r="AA95" s="4">
        <v>91.6</v>
      </c>
      <c r="AB95" s="10">
        <v>30</v>
      </c>
      <c r="AC95" s="4">
        <v>32.700000000000003</v>
      </c>
      <c r="AD95" s="10">
        <v>253</v>
      </c>
      <c r="AE95" s="4">
        <v>12.4</v>
      </c>
      <c r="AF95" s="10">
        <v>1.34</v>
      </c>
      <c r="AG95" s="12">
        <v>6.7</v>
      </c>
      <c r="AH95" s="10">
        <v>67.2</v>
      </c>
      <c r="AI95" s="12">
        <v>22.2</v>
      </c>
      <c r="AJ95" s="10">
        <v>7.8</v>
      </c>
      <c r="AK95" s="12">
        <v>2.5</v>
      </c>
      <c r="AL95" s="10">
        <v>0.3</v>
      </c>
      <c r="AM95" s="369"/>
      <c r="AN95" s="369"/>
      <c r="AO95" s="369"/>
      <c r="AP95" s="369"/>
      <c r="AQ95" s="369"/>
      <c r="AR95" s="369"/>
    </row>
    <row r="96" spans="1:44" ht="15.75">
      <c r="A96" s="51" t="s">
        <v>118</v>
      </c>
      <c r="B96" s="8">
        <v>114</v>
      </c>
      <c r="C96" s="9">
        <v>3</v>
      </c>
      <c r="D96" s="37">
        <v>0</v>
      </c>
      <c r="E96" s="9">
        <v>390</v>
      </c>
      <c r="F96" s="11">
        <v>21</v>
      </c>
      <c r="G96" s="9">
        <v>3.9</v>
      </c>
      <c r="H96" s="11">
        <v>29</v>
      </c>
      <c r="I96" s="9">
        <v>17</v>
      </c>
      <c r="J96" s="10">
        <v>4.4000000000000004</v>
      </c>
      <c r="K96" s="372">
        <v>124.4</v>
      </c>
      <c r="L96" s="10">
        <v>34</v>
      </c>
      <c r="M96" s="9">
        <v>0.8</v>
      </c>
      <c r="N96" s="10">
        <v>5.0999999999999996</v>
      </c>
      <c r="O96" s="9">
        <v>66</v>
      </c>
      <c r="P96" s="10">
        <v>9.6</v>
      </c>
      <c r="Q96" s="4">
        <v>7.1</v>
      </c>
      <c r="R96" s="10">
        <v>4.4000000000000004</v>
      </c>
      <c r="S96" s="63">
        <v>72</v>
      </c>
      <c r="T96" s="4">
        <v>140</v>
      </c>
      <c r="U96" s="10">
        <v>1.9</v>
      </c>
      <c r="V96" s="9">
        <v>103</v>
      </c>
      <c r="W96" s="371">
        <v>292.85066666666671</v>
      </c>
      <c r="X96" s="10">
        <v>4.68</v>
      </c>
      <c r="Y96" s="4">
        <v>13.4</v>
      </c>
      <c r="Z96" s="10">
        <v>41.4</v>
      </c>
      <c r="AA96" s="4">
        <v>88.5</v>
      </c>
      <c r="AB96" s="10">
        <v>28.6</v>
      </c>
      <c r="AC96" s="4">
        <v>32.4</v>
      </c>
      <c r="AD96" s="10">
        <v>279</v>
      </c>
      <c r="AE96" s="4">
        <v>12.9</v>
      </c>
      <c r="AF96" s="10">
        <v>1.55</v>
      </c>
      <c r="AG96" s="12">
        <v>6.96</v>
      </c>
      <c r="AH96" s="10">
        <v>52.1</v>
      </c>
      <c r="AI96" s="12">
        <v>31.6</v>
      </c>
      <c r="AJ96" s="10">
        <v>9.8000000000000007</v>
      </c>
      <c r="AK96" s="12">
        <v>6.2</v>
      </c>
      <c r="AL96" s="10">
        <v>0.3</v>
      </c>
      <c r="AM96" s="369"/>
      <c r="AN96" s="369"/>
      <c r="AO96" s="369"/>
      <c r="AP96" s="369"/>
      <c r="AQ96" s="369"/>
      <c r="AR96" s="369"/>
    </row>
    <row r="97" spans="1:44" ht="15.75">
      <c r="A97" s="51" t="s">
        <v>122</v>
      </c>
      <c r="B97" s="8">
        <v>145</v>
      </c>
      <c r="C97" s="9">
        <v>3</v>
      </c>
      <c r="D97" s="37">
        <v>0</v>
      </c>
      <c r="E97" s="9">
        <v>442</v>
      </c>
      <c r="F97" s="11">
        <v>40</v>
      </c>
      <c r="G97" s="9">
        <v>4.8</v>
      </c>
      <c r="H97" s="11">
        <v>55</v>
      </c>
      <c r="I97" s="9">
        <v>32</v>
      </c>
      <c r="J97" s="10">
        <v>5.0999999999999996</v>
      </c>
      <c r="K97" s="372">
        <v>106.5</v>
      </c>
      <c r="L97" s="10">
        <v>36</v>
      </c>
      <c r="M97" s="9">
        <v>1</v>
      </c>
      <c r="N97" s="10">
        <v>5.3</v>
      </c>
      <c r="O97" s="9">
        <v>40</v>
      </c>
      <c r="P97" s="10">
        <v>10.4</v>
      </c>
      <c r="Q97" s="4">
        <v>8.3000000000000007</v>
      </c>
      <c r="R97" s="10">
        <v>4.4000000000000004</v>
      </c>
      <c r="S97" s="63">
        <v>59</v>
      </c>
      <c r="T97" s="4">
        <v>141</v>
      </c>
      <c r="U97" s="10">
        <v>2.2000000000000002</v>
      </c>
      <c r="V97" s="9">
        <v>103</v>
      </c>
      <c r="W97" s="371">
        <v>294.21344444444446</v>
      </c>
      <c r="X97" s="10">
        <v>4.93</v>
      </c>
      <c r="Y97" s="4">
        <v>14</v>
      </c>
      <c r="Z97" s="10">
        <v>42.5</v>
      </c>
      <c r="AA97" s="4">
        <v>86.2</v>
      </c>
      <c r="AB97" s="10">
        <v>28.4</v>
      </c>
      <c r="AC97" s="4">
        <v>32.9</v>
      </c>
      <c r="AD97" s="10">
        <v>289</v>
      </c>
      <c r="AE97" s="4">
        <v>12.9</v>
      </c>
      <c r="AF97" s="10">
        <v>1.35</v>
      </c>
      <c r="AG97" s="12">
        <v>6.56</v>
      </c>
      <c r="AH97" s="10">
        <v>58.3</v>
      </c>
      <c r="AI97" s="12">
        <v>26.2</v>
      </c>
      <c r="AJ97" s="10">
        <v>8.6999999999999993</v>
      </c>
      <c r="AK97" s="12">
        <v>6.3</v>
      </c>
      <c r="AL97" s="10">
        <v>0.5</v>
      </c>
      <c r="AM97" s="369"/>
      <c r="AN97" s="369"/>
      <c r="AO97" s="369"/>
      <c r="AP97" s="369"/>
      <c r="AQ97" s="369"/>
      <c r="AR97" s="369"/>
    </row>
    <row r="98" spans="1:44" ht="15.75">
      <c r="A98" s="51" t="s">
        <v>123</v>
      </c>
      <c r="B98" s="8">
        <v>51</v>
      </c>
      <c r="C98" s="9">
        <v>3</v>
      </c>
      <c r="D98" s="37">
        <v>0</v>
      </c>
      <c r="E98" s="9">
        <v>382</v>
      </c>
      <c r="F98" s="11">
        <v>21</v>
      </c>
      <c r="G98" s="9">
        <v>4.0999999999999996</v>
      </c>
      <c r="H98" s="11">
        <v>33</v>
      </c>
      <c r="I98" s="9">
        <v>38</v>
      </c>
      <c r="J98" s="10">
        <v>6.3</v>
      </c>
      <c r="K98" s="372">
        <v>118.6</v>
      </c>
      <c r="L98" s="10">
        <v>35</v>
      </c>
      <c r="M98" s="9">
        <v>0.9</v>
      </c>
      <c r="N98" s="10">
        <v>5.0999999999999996</v>
      </c>
      <c r="O98" s="9">
        <v>85</v>
      </c>
      <c r="P98" s="10">
        <v>9.9</v>
      </c>
      <c r="Q98" s="4">
        <v>7.1</v>
      </c>
      <c r="R98" s="10">
        <v>4.5</v>
      </c>
      <c r="S98" s="63">
        <v>91</v>
      </c>
      <c r="T98" s="4">
        <v>140</v>
      </c>
      <c r="U98" s="10">
        <v>2</v>
      </c>
      <c r="V98" s="9">
        <v>103</v>
      </c>
      <c r="W98" s="371">
        <v>294.41722222222222</v>
      </c>
      <c r="X98" s="10">
        <v>4.55</v>
      </c>
      <c r="Y98" s="4">
        <v>13.9</v>
      </c>
      <c r="Z98" s="10">
        <v>41.9</v>
      </c>
      <c r="AA98" s="4">
        <v>92.1</v>
      </c>
      <c r="AB98" s="10">
        <v>30.5</v>
      </c>
      <c r="AC98" s="4">
        <v>33.200000000000003</v>
      </c>
      <c r="AD98" s="10">
        <v>196</v>
      </c>
      <c r="AE98" s="4">
        <v>13</v>
      </c>
      <c r="AF98" s="10">
        <v>1.86</v>
      </c>
      <c r="AG98" s="12">
        <v>8.1199999999999992</v>
      </c>
      <c r="AH98" s="10">
        <v>65.099999999999994</v>
      </c>
      <c r="AI98" s="12">
        <v>26</v>
      </c>
      <c r="AJ98" s="10">
        <v>7.8</v>
      </c>
      <c r="AK98" s="12">
        <v>1</v>
      </c>
      <c r="AL98" s="10">
        <v>0.1</v>
      </c>
      <c r="AM98" s="369"/>
      <c r="AN98" s="369"/>
      <c r="AO98" s="369"/>
      <c r="AP98" s="369"/>
      <c r="AQ98" s="369"/>
      <c r="AR98" s="369"/>
    </row>
    <row r="99" spans="1:44" ht="15.75">
      <c r="A99" s="51" t="s">
        <v>124</v>
      </c>
      <c r="B99" s="8">
        <v>186</v>
      </c>
      <c r="C99" s="9">
        <v>3</v>
      </c>
      <c r="D99" s="37">
        <v>0</v>
      </c>
      <c r="E99" s="9">
        <v>634</v>
      </c>
      <c r="F99" s="11">
        <v>32</v>
      </c>
      <c r="G99" s="9">
        <v>4.0999999999999996</v>
      </c>
      <c r="H99" s="11">
        <v>26</v>
      </c>
      <c r="I99" s="9">
        <v>21</v>
      </c>
      <c r="J99" s="10">
        <v>3.8</v>
      </c>
      <c r="K99" s="372">
        <v>122.9</v>
      </c>
      <c r="L99" s="10">
        <v>33</v>
      </c>
      <c r="M99" s="9">
        <v>0.8</v>
      </c>
      <c r="N99" s="10">
        <v>4.7</v>
      </c>
      <c r="O99" s="9">
        <v>54</v>
      </c>
      <c r="P99" s="10">
        <v>9.6999999999999993</v>
      </c>
      <c r="Q99" s="4">
        <v>7.2</v>
      </c>
      <c r="R99" s="10">
        <v>4.5999999999999996</v>
      </c>
      <c r="S99" s="63">
        <v>71</v>
      </c>
      <c r="T99" s="4">
        <v>139</v>
      </c>
      <c r="U99" s="10">
        <v>2.1</v>
      </c>
      <c r="V99" s="9">
        <v>100</v>
      </c>
      <c r="W99" s="371">
        <v>291.1321111111111</v>
      </c>
      <c r="X99" s="10">
        <v>4.6900000000000004</v>
      </c>
      <c r="Y99" s="4">
        <v>13.7</v>
      </c>
      <c r="Z99" s="10">
        <v>42.9</v>
      </c>
      <c r="AA99" s="4">
        <v>91.5</v>
      </c>
      <c r="AB99" s="10">
        <v>29.2</v>
      </c>
      <c r="AC99" s="4">
        <v>31.9</v>
      </c>
      <c r="AD99" s="10">
        <v>258</v>
      </c>
      <c r="AE99" s="4">
        <v>13.6</v>
      </c>
      <c r="AF99" s="10">
        <v>1</v>
      </c>
      <c r="AG99" s="12">
        <v>7.23</v>
      </c>
      <c r="AH99" s="10">
        <v>66.400000000000006</v>
      </c>
      <c r="AI99" s="12">
        <v>26</v>
      </c>
      <c r="AJ99" s="10">
        <v>6.2</v>
      </c>
      <c r="AK99" s="12">
        <v>1</v>
      </c>
      <c r="AL99" s="10">
        <v>0.4</v>
      </c>
      <c r="AM99" s="369"/>
      <c r="AN99" s="369"/>
      <c r="AO99" s="369"/>
      <c r="AP99" s="369"/>
      <c r="AQ99" s="369"/>
      <c r="AR99" s="369"/>
    </row>
    <row r="100" spans="1:44" ht="15.75">
      <c r="A100" s="51" t="s">
        <v>126</v>
      </c>
      <c r="B100" s="8">
        <v>53</v>
      </c>
      <c r="C100" s="9">
        <v>3</v>
      </c>
      <c r="D100" s="37">
        <v>0</v>
      </c>
      <c r="E100" s="9">
        <v>276</v>
      </c>
      <c r="F100" s="11">
        <v>17</v>
      </c>
      <c r="G100" s="9">
        <v>4.3</v>
      </c>
      <c r="H100" s="11">
        <v>27</v>
      </c>
      <c r="I100" s="9">
        <v>19</v>
      </c>
      <c r="J100" s="10">
        <v>5.2</v>
      </c>
      <c r="K100" s="372">
        <v>117.8</v>
      </c>
      <c r="L100" s="10">
        <v>32</v>
      </c>
      <c r="M100" s="9">
        <v>0.9</v>
      </c>
      <c r="N100" s="10">
        <v>5.8</v>
      </c>
      <c r="O100" s="9">
        <v>78</v>
      </c>
      <c r="P100" s="10">
        <v>9.6</v>
      </c>
      <c r="Q100" s="4">
        <v>7.3</v>
      </c>
      <c r="R100" s="10">
        <v>4.4000000000000004</v>
      </c>
      <c r="S100" s="63">
        <v>95</v>
      </c>
      <c r="T100" s="4">
        <v>140</v>
      </c>
      <c r="U100" s="10">
        <v>2.1</v>
      </c>
      <c r="V100" s="9">
        <v>103</v>
      </c>
      <c r="W100" s="371">
        <v>293.98677777777777</v>
      </c>
      <c r="X100" s="10">
        <v>4.51</v>
      </c>
      <c r="Y100" s="4">
        <v>13.1</v>
      </c>
      <c r="Z100" s="10">
        <v>40.700000000000003</v>
      </c>
      <c r="AA100" s="4">
        <v>90.2</v>
      </c>
      <c r="AB100" s="10">
        <v>29</v>
      </c>
      <c r="AC100" s="4">
        <v>32.200000000000003</v>
      </c>
      <c r="AD100" s="10">
        <v>278</v>
      </c>
      <c r="AE100" s="4">
        <v>12.9</v>
      </c>
      <c r="AF100" s="10">
        <v>1.19</v>
      </c>
      <c r="AG100" s="12">
        <v>7.82</v>
      </c>
      <c r="AH100" s="10">
        <v>60.1</v>
      </c>
      <c r="AI100" s="12">
        <v>26.9</v>
      </c>
      <c r="AJ100" s="10">
        <v>10.4</v>
      </c>
      <c r="AK100" s="12">
        <v>2.2000000000000002</v>
      </c>
      <c r="AL100" s="10">
        <v>0.4</v>
      </c>
      <c r="AM100" s="369"/>
      <c r="AN100" s="369"/>
      <c r="AO100" s="369"/>
      <c r="AP100" s="369"/>
      <c r="AQ100" s="369"/>
      <c r="AR100" s="369"/>
    </row>
    <row r="101" spans="1:44" ht="15.75">
      <c r="A101" s="51" t="s">
        <v>127</v>
      </c>
      <c r="B101" s="8">
        <v>53</v>
      </c>
      <c r="C101" s="9">
        <v>3</v>
      </c>
      <c r="D101" s="37">
        <v>0</v>
      </c>
      <c r="E101" s="9">
        <v>367</v>
      </c>
      <c r="F101" s="11">
        <v>20</v>
      </c>
      <c r="G101" s="9">
        <v>4.2</v>
      </c>
      <c r="H101" s="11">
        <v>16</v>
      </c>
      <c r="I101" s="9">
        <v>11</v>
      </c>
      <c r="J101" s="10">
        <v>6.3</v>
      </c>
      <c r="K101" s="372">
        <v>104.5</v>
      </c>
      <c r="L101" s="10">
        <v>25</v>
      </c>
      <c r="M101" s="9">
        <v>1</v>
      </c>
      <c r="N101" s="10">
        <v>4.3</v>
      </c>
      <c r="O101" s="9">
        <v>90</v>
      </c>
      <c r="P101" s="10">
        <v>9.6999999999999993</v>
      </c>
      <c r="Q101" s="4">
        <v>7.6</v>
      </c>
      <c r="R101" s="10">
        <v>4.9000000000000004</v>
      </c>
      <c r="S101" s="63">
        <v>76</v>
      </c>
      <c r="T101" s="4">
        <v>140</v>
      </c>
      <c r="U101" s="10">
        <v>2.1</v>
      </c>
      <c r="V101" s="9">
        <v>102</v>
      </c>
      <c r="W101" s="371">
        <v>292.53622222222225</v>
      </c>
      <c r="X101" s="10">
        <v>4.6399999999999997</v>
      </c>
      <c r="Y101" s="4">
        <v>13</v>
      </c>
      <c r="Z101" s="10">
        <v>41</v>
      </c>
      <c r="AA101" s="4">
        <v>88.4</v>
      </c>
      <c r="AB101" s="10">
        <v>28</v>
      </c>
      <c r="AC101" s="4">
        <v>31.7</v>
      </c>
      <c r="AD101" s="10">
        <v>246</v>
      </c>
      <c r="AE101" s="4">
        <v>13.9</v>
      </c>
      <c r="AF101" s="10">
        <v>1.68</v>
      </c>
      <c r="AG101" s="12">
        <v>5.09</v>
      </c>
      <c r="AH101" s="10">
        <v>56.4</v>
      </c>
      <c r="AI101" s="12">
        <v>32</v>
      </c>
      <c r="AJ101" s="10">
        <v>9.6</v>
      </c>
      <c r="AK101" s="12">
        <v>1.6</v>
      </c>
      <c r="AL101" s="10">
        <v>0.4</v>
      </c>
      <c r="AM101" s="369"/>
      <c r="AN101" s="369"/>
      <c r="AO101" s="369"/>
      <c r="AP101" s="369"/>
      <c r="AQ101" s="369"/>
      <c r="AR101" s="369"/>
    </row>
    <row r="102" spans="1:44" ht="15.75">
      <c r="A102" s="51" t="s">
        <v>128</v>
      </c>
      <c r="B102" s="8">
        <v>53</v>
      </c>
      <c r="C102" s="9">
        <v>3</v>
      </c>
      <c r="D102" s="37">
        <v>0</v>
      </c>
      <c r="E102" s="9">
        <v>406</v>
      </c>
      <c r="F102" s="11">
        <v>28</v>
      </c>
      <c r="G102" s="9">
        <v>4.9000000000000004</v>
      </c>
      <c r="H102" s="11">
        <v>45</v>
      </c>
      <c r="I102" s="9">
        <v>17</v>
      </c>
      <c r="J102" s="10">
        <v>4.8</v>
      </c>
      <c r="K102" s="372">
        <v>125.2</v>
      </c>
      <c r="L102" s="10">
        <v>33</v>
      </c>
      <c r="M102" s="9">
        <v>0.8</v>
      </c>
      <c r="N102" s="10">
        <v>5.5</v>
      </c>
      <c r="O102" s="9">
        <v>109</v>
      </c>
      <c r="P102" s="10">
        <v>10</v>
      </c>
      <c r="Q102" s="4">
        <v>8</v>
      </c>
      <c r="R102" s="10">
        <v>4.5999999999999996</v>
      </c>
      <c r="S102" s="63">
        <v>59</v>
      </c>
      <c r="T102" s="4">
        <v>139</v>
      </c>
      <c r="U102" s="10">
        <v>1.9</v>
      </c>
      <c r="V102" s="9">
        <v>99</v>
      </c>
      <c r="W102" s="371">
        <v>290.36544444444445</v>
      </c>
      <c r="X102" s="10">
        <v>4.75</v>
      </c>
      <c r="Y102" s="4">
        <v>14.6</v>
      </c>
      <c r="Z102" s="10">
        <v>44.2</v>
      </c>
      <c r="AA102" s="4">
        <v>93.1</v>
      </c>
      <c r="AB102" s="10">
        <v>30.7</v>
      </c>
      <c r="AC102" s="4">
        <v>33</v>
      </c>
      <c r="AD102" s="10">
        <v>270</v>
      </c>
      <c r="AE102" s="4">
        <v>12.8</v>
      </c>
      <c r="AF102" s="10">
        <v>1.52</v>
      </c>
      <c r="AG102" s="12">
        <v>8.9499999999999993</v>
      </c>
      <c r="AH102" s="10">
        <v>66.599999999999994</v>
      </c>
      <c r="AI102" s="12">
        <v>21.5</v>
      </c>
      <c r="AJ102" s="10">
        <v>9.9</v>
      </c>
      <c r="AK102" s="12">
        <v>1.8</v>
      </c>
      <c r="AL102" s="10">
        <v>0.2</v>
      </c>
      <c r="AM102" s="369"/>
      <c r="AN102" s="369"/>
      <c r="AO102" s="369"/>
      <c r="AP102" s="369"/>
      <c r="AQ102" s="369"/>
      <c r="AR102" s="369"/>
    </row>
    <row r="103" spans="1:44" ht="15.75">
      <c r="A103" s="51" t="s">
        <v>129</v>
      </c>
      <c r="B103" s="8">
        <v>236</v>
      </c>
      <c r="C103" s="9">
        <v>4</v>
      </c>
      <c r="D103" s="37">
        <v>0</v>
      </c>
      <c r="E103" s="9">
        <v>527</v>
      </c>
      <c r="F103" s="11">
        <v>30</v>
      </c>
      <c r="G103" s="9">
        <v>4.5</v>
      </c>
      <c r="H103" s="11">
        <v>39</v>
      </c>
      <c r="I103" s="9">
        <v>26</v>
      </c>
      <c r="J103" s="10">
        <v>6.5</v>
      </c>
      <c r="K103" s="373">
        <v>93.8</v>
      </c>
      <c r="L103" s="10">
        <v>39</v>
      </c>
      <c r="M103" s="9">
        <v>1.1000000000000001</v>
      </c>
      <c r="N103" s="10">
        <v>5.0999999999999996</v>
      </c>
      <c r="O103" s="9">
        <v>71</v>
      </c>
      <c r="P103" s="10">
        <v>9.8000000000000007</v>
      </c>
      <c r="Q103" s="4">
        <v>7.8</v>
      </c>
      <c r="R103" s="10">
        <v>4.7</v>
      </c>
      <c r="S103" s="63">
        <v>66</v>
      </c>
      <c r="T103" s="4">
        <v>140</v>
      </c>
      <c r="U103" s="10">
        <v>2.1</v>
      </c>
      <c r="V103" s="9">
        <v>101</v>
      </c>
      <c r="W103" s="371">
        <v>293.85866666666664</v>
      </c>
      <c r="X103" s="10">
        <v>5.59</v>
      </c>
      <c r="Y103" s="4">
        <v>14.8</v>
      </c>
      <c r="Z103" s="10">
        <v>46.3</v>
      </c>
      <c r="AA103" s="4">
        <v>82.8</v>
      </c>
      <c r="AB103" s="10">
        <v>26.5</v>
      </c>
      <c r="AC103" s="4">
        <v>32</v>
      </c>
      <c r="AD103" s="10">
        <v>166</v>
      </c>
      <c r="AE103" s="4">
        <v>13</v>
      </c>
      <c r="AF103" s="10">
        <v>1.65</v>
      </c>
      <c r="AG103" s="12">
        <v>7.06</v>
      </c>
      <c r="AH103" s="10">
        <v>58.9</v>
      </c>
      <c r="AI103" s="12">
        <v>28.5</v>
      </c>
      <c r="AJ103" s="10">
        <v>8.8000000000000007</v>
      </c>
      <c r="AK103" s="12">
        <v>3.4</v>
      </c>
      <c r="AL103" s="10">
        <v>0.4</v>
      </c>
      <c r="AM103" s="369"/>
      <c r="AN103" s="369"/>
      <c r="AO103" s="369"/>
      <c r="AP103" s="369"/>
      <c r="AQ103" s="369"/>
      <c r="AR103" s="369"/>
    </row>
    <row r="104" spans="1:44" ht="15.75">
      <c r="A104" s="51" t="s">
        <v>101</v>
      </c>
      <c r="B104" s="8">
        <v>168</v>
      </c>
      <c r="C104" s="9">
        <v>23</v>
      </c>
      <c r="D104" s="37">
        <v>0</v>
      </c>
      <c r="E104" s="40">
        <v>0</v>
      </c>
      <c r="F104" s="11">
        <v>28</v>
      </c>
      <c r="G104" s="9">
        <v>4.5999999999999996</v>
      </c>
      <c r="H104" s="11">
        <v>39</v>
      </c>
      <c r="I104" s="9">
        <v>0</v>
      </c>
      <c r="J104" s="10">
        <v>5.8</v>
      </c>
      <c r="K104" s="370">
        <v>105.8</v>
      </c>
      <c r="L104" s="10">
        <v>46</v>
      </c>
      <c r="M104" s="9">
        <v>1</v>
      </c>
      <c r="N104" s="10">
        <v>0</v>
      </c>
      <c r="O104" s="40">
        <v>0</v>
      </c>
      <c r="P104" s="10">
        <v>10.7</v>
      </c>
      <c r="Q104" s="4">
        <v>7.6</v>
      </c>
      <c r="R104" s="10">
        <v>4.7</v>
      </c>
      <c r="S104" s="114">
        <v>100</v>
      </c>
      <c r="T104" s="4">
        <v>143</v>
      </c>
      <c r="U104" s="37">
        <v>0</v>
      </c>
      <c r="V104" s="40">
        <v>0</v>
      </c>
      <c r="W104" s="371">
        <v>302.77755555555558</v>
      </c>
      <c r="X104" s="10">
        <v>5.15</v>
      </c>
      <c r="Y104" s="4">
        <v>14.4</v>
      </c>
      <c r="Z104" s="10">
        <v>45.1</v>
      </c>
      <c r="AA104" s="4">
        <v>87.6</v>
      </c>
      <c r="AB104" s="10">
        <v>28</v>
      </c>
      <c r="AC104" s="4">
        <v>31.9</v>
      </c>
      <c r="AD104" s="10">
        <v>0</v>
      </c>
      <c r="AE104" s="4">
        <v>0</v>
      </c>
      <c r="AF104" s="10">
        <v>0</v>
      </c>
      <c r="AG104" s="4">
        <v>7.13</v>
      </c>
      <c r="AH104" s="10">
        <v>68.8</v>
      </c>
      <c r="AI104" s="4">
        <v>21.9</v>
      </c>
      <c r="AJ104" s="10">
        <v>8</v>
      </c>
      <c r="AK104" s="4">
        <v>1.3</v>
      </c>
      <c r="AL104" s="10">
        <v>0</v>
      </c>
      <c r="AM104" s="369"/>
      <c r="AN104" s="369"/>
      <c r="AO104" s="369"/>
      <c r="AP104" s="369"/>
      <c r="AQ104" s="369"/>
      <c r="AR104" s="369"/>
    </row>
    <row r="105" spans="1:44" ht="15.75">
      <c r="A105" s="51" t="s">
        <v>105</v>
      </c>
      <c r="B105" s="8">
        <v>183</v>
      </c>
      <c r="C105" s="9">
        <v>24</v>
      </c>
      <c r="D105" s="37">
        <v>0</v>
      </c>
      <c r="E105" s="40">
        <v>0</v>
      </c>
      <c r="F105" s="11">
        <v>35</v>
      </c>
      <c r="G105" s="9">
        <v>4.2</v>
      </c>
      <c r="H105" s="11">
        <v>29</v>
      </c>
      <c r="I105" s="9">
        <v>0</v>
      </c>
      <c r="J105" s="10">
        <v>4.8</v>
      </c>
      <c r="K105" s="372">
        <v>85</v>
      </c>
      <c r="L105" s="10">
        <v>45</v>
      </c>
      <c r="M105" s="9">
        <v>1.2</v>
      </c>
      <c r="N105" s="10">
        <v>0</v>
      </c>
      <c r="O105" s="40">
        <v>0</v>
      </c>
      <c r="P105" s="10">
        <v>9.5</v>
      </c>
      <c r="Q105" s="4">
        <v>7</v>
      </c>
      <c r="R105" s="10">
        <v>4.4000000000000004</v>
      </c>
      <c r="S105" s="114">
        <v>117</v>
      </c>
      <c r="T105" s="4">
        <v>141</v>
      </c>
      <c r="U105" s="37">
        <v>0</v>
      </c>
      <c r="V105" s="40">
        <v>0</v>
      </c>
      <c r="W105" s="371">
        <v>299.41900000000004</v>
      </c>
      <c r="X105" s="10">
        <v>5.08</v>
      </c>
      <c r="Y105" s="4">
        <v>14.8</v>
      </c>
      <c r="Z105" s="10">
        <v>45.8</v>
      </c>
      <c r="AA105" s="4">
        <v>90.2</v>
      </c>
      <c r="AB105" s="10">
        <v>29.1</v>
      </c>
      <c r="AC105" s="4">
        <v>32.299999999999997</v>
      </c>
      <c r="AD105" s="10">
        <v>0</v>
      </c>
      <c r="AE105" s="4">
        <v>0</v>
      </c>
      <c r="AF105" s="10">
        <v>0</v>
      </c>
      <c r="AG105" s="4">
        <v>4.68</v>
      </c>
      <c r="AH105" s="10">
        <v>74.099999999999994</v>
      </c>
      <c r="AI105" s="4">
        <v>19.7</v>
      </c>
      <c r="AJ105" s="10">
        <v>5.6</v>
      </c>
      <c r="AK105" s="4">
        <v>0.6</v>
      </c>
      <c r="AL105" s="10">
        <v>0</v>
      </c>
      <c r="AM105" s="369"/>
      <c r="AN105" s="369"/>
      <c r="AO105" s="369"/>
      <c r="AP105" s="369"/>
      <c r="AQ105" s="369"/>
      <c r="AR105" s="369"/>
    </row>
    <row r="106" spans="1:44" ht="15.75">
      <c r="A106" s="51" t="s">
        <v>109</v>
      </c>
      <c r="B106" s="8">
        <v>205</v>
      </c>
      <c r="C106" s="9">
        <v>22</v>
      </c>
      <c r="D106" s="37">
        <v>0</v>
      </c>
      <c r="E106" s="40">
        <v>0</v>
      </c>
      <c r="F106" s="11">
        <v>30</v>
      </c>
      <c r="G106" s="9">
        <v>4.3</v>
      </c>
      <c r="H106" s="11">
        <v>39</v>
      </c>
      <c r="I106" s="9">
        <v>0</v>
      </c>
      <c r="J106" s="10">
        <v>5.6</v>
      </c>
      <c r="K106" s="372">
        <v>85.5</v>
      </c>
      <c r="L106" s="10">
        <v>40</v>
      </c>
      <c r="M106" s="9">
        <v>1.2</v>
      </c>
      <c r="N106" s="10">
        <v>0</v>
      </c>
      <c r="O106" s="40">
        <v>0</v>
      </c>
      <c r="P106" s="10">
        <v>9.8000000000000007</v>
      </c>
      <c r="Q106" s="4">
        <v>7.1</v>
      </c>
      <c r="R106" s="10">
        <v>4</v>
      </c>
      <c r="S106" s="114">
        <v>107</v>
      </c>
      <c r="T106" s="4">
        <v>140</v>
      </c>
      <c r="U106" s="37">
        <v>0</v>
      </c>
      <c r="V106" s="40">
        <v>0</v>
      </c>
      <c r="W106" s="371">
        <v>295.34277777777783</v>
      </c>
      <c r="X106" s="10">
        <v>5.27</v>
      </c>
      <c r="Y106" s="4">
        <v>14.4</v>
      </c>
      <c r="Z106" s="10">
        <v>45.6</v>
      </c>
      <c r="AA106" s="4">
        <v>86.5</v>
      </c>
      <c r="AB106" s="10">
        <v>27.3</v>
      </c>
      <c r="AC106" s="4">
        <v>31.6</v>
      </c>
      <c r="AD106" s="10">
        <v>0</v>
      </c>
      <c r="AE106" s="4">
        <v>0</v>
      </c>
      <c r="AF106" s="10">
        <v>0</v>
      </c>
      <c r="AG106" s="4">
        <v>4.6399999999999997</v>
      </c>
      <c r="AH106" s="10">
        <v>50.7</v>
      </c>
      <c r="AI106" s="4">
        <v>40.700000000000003</v>
      </c>
      <c r="AJ106" s="10">
        <v>6.9</v>
      </c>
      <c r="AK106" s="4">
        <v>1.7</v>
      </c>
      <c r="AL106" s="10">
        <v>0</v>
      </c>
      <c r="AM106" s="369"/>
      <c r="AN106" s="369"/>
      <c r="AO106" s="369"/>
      <c r="AP106" s="369"/>
      <c r="AQ106" s="369"/>
      <c r="AR106" s="369"/>
    </row>
    <row r="107" spans="1:44" ht="15.75">
      <c r="A107" s="51" t="s">
        <v>114</v>
      </c>
      <c r="B107" s="8">
        <v>181</v>
      </c>
      <c r="C107" s="9">
        <v>17</v>
      </c>
      <c r="D107" s="37">
        <v>0</v>
      </c>
      <c r="E107" s="40">
        <v>0</v>
      </c>
      <c r="F107" s="11">
        <v>30</v>
      </c>
      <c r="G107" s="9">
        <v>4.5999999999999996</v>
      </c>
      <c r="H107" s="11">
        <v>41</v>
      </c>
      <c r="I107" s="9">
        <v>0</v>
      </c>
      <c r="J107" s="10">
        <v>8.4</v>
      </c>
      <c r="K107" s="372">
        <v>91.5</v>
      </c>
      <c r="L107" s="10">
        <v>46</v>
      </c>
      <c r="M107" s="9">
        <v>1.1000000000000001</v>
      </c>
      <c r="N107" s="10">
        <v>0</v>
      </c>
      <c r="O107" s="40">
        <v>0</v>
      </c>
      <c r="P107" s="10">
        <v>9.6999999999999993</v>
      </c>
      <c r="Q107" s="4">
        <v>7.9</v>
      </c>
      <c r="R107" s="10">
        <v>4.0999999999999996</v>
      </c>
      <c r="S107" s="114">
        <v>116</v>
      </c>
      <c r="T107" s="4">
        <v>142</v>
      </c>
      <c r="U107" s="37">
        <v>0</v>
      </c>
      <c r="V107" s="40">
        <v>0</v>
      </c>
      <c r="W107" s="371">
        <v>300.82377777777776</v>
      </c>
      <c r="X107" s="10">
        <v>4.87</v>
      </c>
      <c r="Y107" s="4">
        <v>13.4</v>
      </c>
      <c r="Z107" s="10">
        <v>43.3</v>
      </c>
      <c r="AA107" s="4">
        <v>88.9</v>
      </c>
      <c r="AB107" s="10">
        <v>27.5</v>
      </c>
      <c r="AC107" s="4">
        <v>30.9</v>
      </c>
      <c r="AD107" s="10">
        <v>0</v>
      </c>
      <c r="AE107" s="4">
        <v>0</v>
      </c>
      <c r="AF107" s="10">
        <v>0</v>
      </c>
      <c r="AG107" s="4">
        <v>11.19</v>
      </c>
      <c r="AH107" s="10">
        <v>77.599999999999994</v>
      </c>
      <c r="AI107" s="4">
        <v>16.2</v>
      </c>
      <c r="AJ107" s="10">
        <v>5.6</v>
      </c>
      <c r="AK107" s="4">
        <v>0.6</v>
      </c>
      <c r="AL107" s="10">
        <v>0</v>
      </c>
      <c r="AM107" s="369"/>
      <c r="AN107" s="369"/>
      <c r="AO107" s="369"/>
      <c r="AP107" s="369"/>
      <c r="AQ107" s="369"/>
      <c r="AR107" s="369"/>
    </row>
    <row r="108" spans="1:44" ht="15.75">
      <c r="A108" s="51" t="s">
        <v>115</v>
      </c>
      <c r="B108" s="8">
        <v>264</v>
      </c>
      <c r="C108" s="9">
        <v>23</v>
      </c>
      <c r="D108" s="37">
        <v>0</v>
      </c>
      <c r="E108" s="40">
        <v>0</v>
      </c>
      <c r="F108" s="11">
        <v>32</v>
      </c>
      <c r="G108" s="9">
        <v>4.5</v>
      </c>
      <c r="H108" s="11">
        <v>42</v>
      </c>
      <c r="I108" s="9">
        <v>0</v>
      </c>
      <c r="J108" s="10">
        <v>4.7</v>
      </c>
      <c r="K108" s="372">
        <v>91.5</v>
      </c>
      <c r="L108" s="10">
        <v>45</v>
      </c>
      <c r="M108" s="9">
        <v>1.1000000000000001</v>
      </c>
      <c r="N108" s="10">
        <v>0</v>
      </c>
      <c r="O108" s="40">
        <v>0</v>
      </c>
      <c r="P108" s="10">
        <v>10.1</v>
      </c>
      <c r="Q108" s="4">
        <v>7.6</v>
      </c>
      <c r="R108" s="10">
        <v>4</v>
      </c>
      <c r="S108" s="114">
        <v>114</v>
      </c>
      <c r="T108" s="4">
        <v>142</v>
      </c>
      <c r="U108" s="37">
        <v>0</v>
      </c>
      <c r="V108" s="40">
        <v>0</v>
      </c>
      <c r="W108" s="371">
        <v>300.34333333333336</v>
      </c>
      <c r="X108" s="10">
        <v>4.8600000000000003</v>
      </c>
      <c r="Y108" s="4">
        <v>13.8</v>
      </c>
      <c r="Z108" s="10">
        <v>43.6</v>
      </c>
      <c r="AA108" s="4">
        <v>89.7</v>
      </c>
      <c r="AB108" s="10">
        <v>28.4</v>
      </c>
      <c r="AC108" s="4">
        <v>31.7</v>
      </c>
      <c r="AD108" s="10">
        <v>0</v>
      </c>
      <c r="AE108" s="4">
        <v>0</v>
      </c>
      <c r="AF108" s="10">
        <v>0</v>
      </c>
      <c r="AG108" s="4">
        <v>5.52</v>
      </c>
      <c r="AH108" s="10">
        <v>52.9</v>
      </c>
      <c r="AI108" s="4">
        <v>36.6</v>
      </c>
      <c r="AJ108" s="10">
        <v>7.6</v>
      </c>
      <c r="AK108" s="4">
        <v>2.9</v>
      </c>
      <c r="AL108" s="10">
        <v>0</v>
      </c>
      <c r="AM108" s="369"/>
      <c r="AN108" s="369"/>
      <c r="AO108" s="369"/>
      <c r="AP108" s="369"/>
      <c r="AQ108" s="369"/>
      <c r="AR108" s="369"/>
    </row>
    <row r="109" spans="1:44" ht="15.75">
      <c r="A109" s="51" t="s">
        <v>117</v>
      </c>
      <c r="B109" s="8">
        <v>197</v>
      </c>
      <c r="C109" s="9">
        <v>23</v>
      </c>
      <c r="D109" s="37">
        <v>0</v>
      </c>
      <c r="E109" s="40">
        <v>0</v>
      </c>
      <c r="F109" s="11">
        <v>34</v>
      </c>
      <c r="G109" s="9">
        <v>4.0999999999999996</v>
      </c>
      <c r="H109" s="11">
        <v>27</v>
      </c>
      <c r="I109" s="9">
        <v>0</v>
      </c>
      <c r="J109" s="10">
        <v>4.5999999999999996</v>
      </c>
      <c r="K109" s="372">
        <v>93.8</v>
      </c>
      <c r="L109" s="10">
        <v>46</v>
      </c>
      <c r="M109" s="9">
        <v>1.1000000000000001</v>
      </c>
      <c r="N109" s="10">
        <v>0</v>
      </c>
      <c r="O109" s="40">
        <v>0</v>
      </c>
      <c r="P109" s="10">
        <v>9.4</v>
      </c>
      <c r="Q109" s="4">
        <v>6.9</v>
      </c>
      <c r="R109" s="10">
        <v>4</v>
      </c>
      <c r="S109" s="114">
        <v>117</v>
      </c>
      <c r="T109" s="4">
        <v>141</v>
      </c>
      <c r="U109" s="37">
        <v>0</v>
      </c>
      <c r="V109" s="40">
        <v>0</v>
      </c>
      <c r="W109" s="371">
        <v>298.8416666666667</v>
      </c>
      <c r="X109" s="10">
        <v>4.87</v>
      </c>
      <c r="Y109" s="4">
        <v>14.4</v>
      </c>
      <c r="Z109" s="10">
        <v>44.4</v>
      </c>
      <c r="AA109" s="4">
        <v>91.2</v>
      </c>
      <c r="AB109" s="10">
        <v>29.6</v>
      </c>
      <c r="AC109" s="4">
        <v>32.4</v>
      </c>
      <c r="AD109" s="10">
        <v>0</v>
      </c>
      <c r="AE109" s="4">
        <v>0</v>
      </c>
      <c r="AF109" s="10">
        <v>0</v>
      </c>
      <c r="AG109" s="4">
        <v>5.96</v>
      </c>
      <c r="AH109" s="10">
        <v>70.099999999999994</v>
      </c>
      <c r="AI109" s="4">
        <v>19.600000000000001</v>
      </c>
      <c r="AJ109" s="10">
        <v>8.1</v>
      </c>
      <c r="AK109" s="4">
        <v>2.2000000000000002</v>
      </c>
      <c r="AL109" s="10">
        <v>0</v>
      </c>
      <c r="AM109" s="369"/>
      <c r="AN109" s="369"/>
      <c r="AO109" s="369"/>
      <c r="AP109" s="369"/>
      <c r="AQ109" s="369"/>
      <c r="AR109" s="369"/>
    </row>
    <row r="110" spans="1:44" ht="15.75">
      <c r="A110" s="51" t="s">
        <v>118</v>
      </c>
      <c r="B110" s="8">
        <v>177</v>
      </c>
      <c r="C110" s="9">
        <v>24</v>
      </c>
      <c r="D110" s="37">
        <v>0</v>
      </c>
      <c r="E110" s="40">
        <v>0</v>
      </c>
      <c r="F110" s="11">
        <v>25</v>
      </c>
      <c r="G110" s="9">
        <v>4.0999999999999996</v>
      </c>
      <c r="H110" s="11">
        <v>31</v>
      </c>
      <c r="I110" s="9">
        <v>0</v>
      </c>
      <c r="J110" s="10">
        <v>4.8</v>
      </c>
      <c r="K110" s="372">
        <v>120</v>
      </c>
      <c r="L110" s="10">
        <v>30</v>
      </c>
      <c r="M110" s="9">
        <v>0.9</v>
      </c>
      <c r="N110" s="10">
        <v>0</v>
      </c>
      <c r="O110" s="40">
        <v>0</v>
      </c>
      <c r="P110" s="10">
        <v>9.4</v>
      </c>
      <c r="Q110" s="4">
        <v>7.1</v>
      </c>
      <c r="R110" s="10">
        <v>4</v>
      </c>
      <c r="S110" s="114">
        <v>94</v>
      </c>
      <c r="T110" s="4">
        <v>143</v>
      </c>
      <c r="U110" s="37">
        <v>0</v>
      </c>
      <c r="V110" s="40">
        <v>0</v>
      </c>
      <c r="W110" s="371">
        <v>298.42555555555555</v>
      </c>
      <c r="X110" s="10">
        <v>4.96</v>
      </c>
      <c r="Y110" s="4">
        <v>14</v>
      </c>
      <c r="Z110" s="10">
        <v>43.4</v>
      </c>
      <c r="AA110" s="4">
        <v>87.5</v>
      </c>
      <c r="AB110" s="10">
        <v>28.2</v>
      </c>
      <c r="AC110" s="4">
        <v>32.299999999999997</v>
      </c>
      <c r="AD110" s="10">
        <v>0</v>
      </c>
      <c r="AE110" s="4">
        <v>0</v>
      </c>
      <c r="AF110" s="10">
        <v>0</v>
      </c>
      <c r="AG110" s="4">
        <v>7.54</v>
      </c>
      <c r="AH110" s="10">
        <v>61</v>
      </c>
      <c r="AI110" s="4">
        <v>25</v>
      </c>
      <c r="AJ110" s="10">
        <v>8.1</v>
      </c>
      <c r="AK110" s="4">
        <v>4.9000000000000004</v>
      </c>
      <c r="AL110" s="10">
        <v>0</v>
      </c>
      <c r="AM110" s="369"/>
      <c r="AN110" s="369"/>
      <c r="AO110" s="369"/>
      <c r="AP110" s="369"/>
      <c r="AQ110" s="369"/>
      <c r="AR110" s="369"/>
    </row>
    <row r="111" spans="1:44" ht="15.75">
      <c r="A111" s="51" t="s">
        <v>122</v>
      </c>
      <c r="B111" s="8">
        <v>143</v>
      </c>
      <c r="C111" s="9">
        <v>19</v>
      </c>
      <c r="D111" s="37">
        <v>0</v>
      </c>
      <c r="E111" s="40">
        <v>0</v>
      </c>
      <c r="F111" s="11">
        <v>29</v>
      </c>
      <c r="G111" s="9">
        <v>3.9</v>
      </c>
      <c r="H111" s="11">
        <v>51</v>
      </c>
      <c r="I111" s="9">
        <v>0</v>
      </c>
      <c r="J111" s="10">
        <v>5.3</v>
      </c>
      <c r="K111" s="372">
        <v>106.5</v>
      </c>
      <c r="L111" s="10">
        <v>41</v>
      </c>
      <c r="M111" s="9">
        <v>1</v>
      </c>
      <c r="N111" s="10">
        <v>0</v>
      </c>
      <c r="O111" s="40">
        <v>0</v>
      </c>
      <c r="P111" s="10">
        <v>9.3000000000000007</v>
      </c>
      <c r="Q111" s="4">
        <v>7</v>
      </c>
      <c r="R111" s="10">
        <v>4.5999999999999996</v>
      </c>
      <c r="S111" s="114">
        <v>110</v>
      </c>
      <c r="T111" s="4">
        <v>143</v>
      </c>
      <c r="U111" s="37">
        <v>0</v>
      </c>
      <c r="V111" s="40">
        <v>0</v>
      </c>
      <c r="W111" s="371">
        <v>302.39711111111109</v>
      </c>
      <c r="X111" s="10">
        <v>4.59</v>
      </c>
      <c r="Y111" s="4">
        <v>13</v>
      </c>
      <c r="Z111" s="10">
        <v>40.299999999999997</v>
      </c>
      <c r="AA111" s="4">
        <v>87.8</v>
      </c>
      <c r="AB111" s="10">
        <v>28.3</v>
      </c>
      <c r="AC111" s="4">
        <v>32.299999999999997</v>
      </c>
      <c r="AD111" s="10">
        <v>0</v>
      </c>
      <c r="AE111" s="4">
        <v>0</v>
      </c>
      <c r="AF111" s="10">
        <v>0</v>
      </c>
      <c r="AG111" s="4">
        <v>10.71</v>
      </c>
      <c r="AH111" s="10">
        <v>74</v>
      </c>
      <c r="AI111" s="4">
        <v>17.2</v>
      </c>
      <c r="AJ111" s="10">
        <v>5.8</v>
      </c>
      <c r="AK111" s="4">
        <v>2.9</v>
      </c>
      <c r="AL111" s="10">
        <v>0.1</v>
      </c>
      <c r="AM111" s="369"/>
      <c r="AN111" s="369"/>
      <c r="AO111" s="369"/>
      <c r="AP111" s="369"/>
      <c r="AQ111" s="369"/>
      <c r="AR111" s="369"/>
    </row>
    <row r="112" spans="1:44" ht="15.75">
      <c r="A112" s="51" t="s">
        <v>123</v>
      </c>
      <c r="B112" s="8">
        <v>87</v>
      </c>
      <c r="C112" s="9">
        <v>17</v>
      </c>
      <c r="D112" s="37">
        <v>0</v>
      </c>
      <c r="E112" s="40">
        <v>0</v>
      </c>
      <c r="F112" s="11">
        <v>23</v>
      </c>
      <c r="G112" s="9">
        <v>4.4000000000000004</v>
      </c>
      <c r="H112" s="11">
        <v>39</v>
      </c>
      <c r="I112" s="9">
        <v>0</v>
      </c>
      <c r="J112" s="10">
        <v>6.5</v>
      </c>
      <c r="K112" s="372">
        <v>118.6</v>
      </c>
      <c r="L112" s="10">
        <v>40</v>
      </c>
      <c r="M112" s="9">
        <v>0.9</v>
      </c>
      <c r="N112" s="10">
        <v>0</v>
      </c>
      <c r="O112" s="40">
        <v>0</v>
      </c>
      <c r="P112" s="10">
        <v>9.8000000000000007</v>
      </c>
      <c r="Q112" s="4">
        <v>7.2</v>
      </c>
      <c r="R112" s="10">
        <v>4.7</v>
      </c>
      <c r="S112" s="114">
        <v>111</v>
      </c>
      <c r="T112" s="4">
        <v>142</v>
      </c>
      <c r="U112" s="37">
        <v>0</v>
      </c>
      <c r="V112" s="40">
        <v>0</v>
      </c>
      <c r="W112" s="371">
        <v>300.62033333333329</v>
      </c>
      <c r="X112" s="10">
        <v>4.93</v>
      </c>
      <c r="Y112" s="4">
        <v>14.8</v>
      </c>
      <c r="Z112" s="10">
        <v>45.7</v>
      </c>
      <c r="AA112" s="4">
        <v>92.7</v>
      </c>
      <c r="AB112" s="10">
        <v>30</v>
      </c>
      <c r="AC112" s="4">
        <v>32.4</v>
      </c>
      <c r="AD112" s="10">
        <v>0</v>
      </c>
      <c r="AE112" s="4">
        <v>0</v>
      </c>
      <c r="AF112" s="10">
        <v>0</v>
      </c>
      <c r="AG112" s="4">
        <v>8.76</v>
      </c>
      <c r="AH112" s="10">
        <v>71</v>
      </c>
      <c r="AI112" s="4">
        <v>21</v>
      </c>
      <c r="AJ112" s="10">
        <v>6</v>
      </c>
      <c r="AK112" s="4">
        <v>1</v>
      </c>
      <c r="AL112" s="10">
        <v>0</v>
      </c>
      <c r="AM112" s="369"/>
      <c r="AN112" s="369"/>
      <c r="AO112" s="369"/>
      <c r="AP112" s="369"/>
      <c r="AQ112" s="369"/>
      <c r="AR112" s="369"/>
    </row>
    <row r="113" spans="1:44" ht="15.75">
      <c r="A113" s="51" t="s">
        <v>124</v>
      </c>
      <c r="B113" s="8">
        <v>235</v>
      </c>
      <c r="C113" s="9">
        <v>22</v>
      </c>
      <c r="D113" s="37">
        <v>0</v>
      </c>
      <c r="E113" s="40">
        <v>0</v>
      </c>
      <c r="F113" s="11">
        <v>37</v>
      </c>
      <c r="G113" s="9">
        <v>4.4000000000000004</v>
      </c>
      <c r="H113" s="11">
        <v>38</v>
      </c>
      <c r="I113" s="9">
        <v>0</v>
      </c>
      <c r="J113" s="10">
        <v>4.5</v>
      </c>
      <c r="K113" s="372">
        <v>118.6</v>
      </c>
      <c r="L113" s="10">
        <v>41</v>
      </c>
      <c r="M113" s="9">
        <v>0.9</v>
      </c>
      <c r="N113" s="10">
        <v>0</v>
      </c>
      <c r="O113" s="40">
        <v>0</v>
      </c>
      <c r="P113" s="10">
        <v>9.6999999999999993</v>
      </c>
      <c r="Q113" s="4">
        <v>7.1</v>
      </c>
      <c r="R113" s="10">
        <v>4</v>
      </c>
      <c r="S113" s="114">
        <v>87</v>
      </c>
      <c r="T113" s="4">
        <v>142</v>
      </c>
      <c r="U113" s="37">
        <v>0</v>
      </c>
      <c r="V113" s="40">
        <v>0</v>
      </c>
      <c r="W113" s="371">
        <v>297.95166666666665</v>
      </c>
      <c r="X113" s="10">
        <v>4.8899999999999997</v>
      </c>
      <c r="Y113" s="4">
        <v>14.1</v>
      </c>
      <c r="Z113" s="10">
        <v>44.6</v>
      </c>
      <c r="AA113" s="4">
        <v>91.2</v>
      </c>
      <c r="AB113" s="10">
        <v>28.8</v>
      </c>
      <c r="AC113" s="4">
        <v>31.6</v>
      </c>
      <c r="AD113" s="10">
        <v>0</v>
      </c>
      <c r="AE113" s="4">
        <v>0</v>
      </c>
      <c r="AF113" s="10">
        <v>0</v>
      </c>
      <c r="AG113" s="4">
        <v>6.81</v>
      </c>
      <c r="AH113" s="10">
        <v>72</v>
      </c>
      <c r="AI113" s="4">
        <v>22</v>
      </c>
      <c r="AJ113" s="10">
        <v>5</v>
      </c>
      <c r="AK113" s="4">
        <v>1</v>
      </c>
      <c r="AL113" s="10">
        <v>0</v>
      </c>
      <c r="AM113" s="369"/>
      <c r="AN113" s="369"/>
      <c r="AO113" s="369"/>
      <c r="AP113" s="369"/>
      <c r="AQ113" s="369"/>
      <c r="AR113" s="369"/>
    </row>
    <row r="114" spans="1:44" ht="15.75">
      <c r="A114" s="51" t="s">
        <v>126</v>
      </c>
      <c r="B114" s="8">
        <v>87</v>
      </c>
      <c r="C114" s="9">
        <v>19</v>
      </c>
      <c r="D114" s="37">
        <v>0</v>
      </c>
      <c r="E114" s="40">
        <v>0</v>
      </c>
      <c r="F114" s="11">
        <v>21</v>
      </c>
      <c r="G114" s="9">
        <v>4.4000000000000004</v>
      </c>
      <c r="H114" s="11">
        <v>25</v>
      </c>
      <c r="I114" s="9">
        <v>0</v>
      </c>
      <c r="J114" s="10">
        <v>5.7</v>
      </c>
      <c r="K114" s="372">
        <v>103.8</v>
      </c>
      <c r="L114" s="10">
        <v>38</v>
      </c>
      <c r="M114" s="9">
        <v>1</v>
      </c>
      <c r="N114" s="10">
        <v>0</v>
      </c>
      <c r="O114" s="40">
        <v>0</v>
      </c>
      <c r="P114" s="10">
        <v>9.6999999999999993</v>
      </c>
      <c r="Q114" s="4">
        <v>7.2</v>
      </c>
      <c r="R114" s="10">
        <v>4.8</v>
      </c>
      <c r="S114" s="114">
        <v>121</v>
      </c>
      <c r="T114" s="4">
        <v>144</v>
      </c>
      <c r="U114" s="37">
        <v>0</v>
      </c>
      <c r="V114" s="40">
        <v>0</v>
      </c>
      <c r="W114" s="371">
        <v>304.8318888888889</v>
      </c>
      <c r="X114" s="10">
        <v>4.74</v>
      </c>
      <c r="Y114" s="4">
        <v>13.8</v>
      </c>
      <c r="Z114" s="10">
        <v>42.4</v>
      </c>
      <c r="AA114" s="4">
        <v>89.5</v>
      </c>
      <c r="AB114" s="10">
        <v>29.1</v>
      </c>
      <c r="AC114" s="4">
        <v>32.5</v>
      </c>
      <c r="AD114" s="10">
        <v>0</v>
      </c>
      <c r="AE114" s="4">
        <v>0</v>
      </c>
      <c r="AF114" s="10">
        <v>0</v>
      </c>
      <c r="AG114" s="4">
        <v>8.08</v>
      </c>
      <c r="AH114" s="10">
        <v>67.3</v>
      </c>
      <c r="AI114" s="4">
        <v>25.1</v>
      </c>
      <c r="AJ114" s="10">
        <v>6.6</v>
      </c>
      <c r="AK114" s="4">
        <v>1</v>
      </c>
      <c r="AL114" s="10">
        <v>0</v>
      </c>
      <c r="AM114" s="369"/>
      <c r="AN114" s="369"/>
      <c r="AO114" s="369"/>
      <c r="AP114" s="369"/>
      <c r="AQ114" s="369"/>
      <c r="AR114" s="369"/>
    </row>
    <row r="115" spans="1:44" ht="15.75">
      <c r="A115" s="51" t="s">
        <v>127</v>
      </c>
      <c r="B115" s="8">
        <v>136</v>
      </c>
      <c r="C115" s="9">
        <v>19</v>
      </c>
      <c r="D115" s="37">
        <v>0</v>
      </c>
      <c r="E115" s="40">
        <v>0</v>
      </c>
      <c r="F115" s="11">
        <v>26</v>
      </c>
      <c r="G115" s="9">
        <v>4.3</v>
      </c>
      <c r="H115" s="11">
        <v>19</v>
      </c>
      <c r="I115" s="9">
        <v>0</v>
      </c>
      <c r="J115" s="10">
        <v>7.3</v>
      </c>
      <c r="K115" s="372">
        <v>93.2</v>
      </c>
      <c r="L115" s="10">
        <v>28</v>
      </c>
      <c r="M115" s="9">
        <v>1.1000000000000001</v>
      </c>
      <c r="N115" s="10">
        <v>0</v>
      </c>
      <c r="O115" s="40">
        <v>0</v>
      </c>
      <c r="P115" s="10">
        <v>9.9</v>
      </c>
      <c r="Q115" s="4">
        <v>7.5</v>
      </c>
      <c r="R115" s="10">
        <v>4.9000000000000004</v>
      </c>
      <c r="S115" s="114">
        <v>142</v>
      </c>
      <c r="T115" s="4">
        <v>142</v>
      </c>
      <c r="U115" s="37">
        <v>0</v>
      </c>
      <c r="V115" s="40">
        <v>0</v>
      </c>
      <c r="W115" s="371">
        <v>300.97288888888892</v>
      </c>
      <c r="X115" s="10">
        <v>4.9400000000000004</v>
      </c>
      <c r="Y115" s="4">
        <v>13.7</v>
      </c>
      <c r="Z115" s="10">
        <v>43.3</v>
      </c>
      <c r="AA115" s="4">
        <v>87.7</v>
      </c>
      <c r="AB115" s="10">
        <v>31.6</v>
      </c>
      <c r="AC115" s="4">
        <v>0</v>
      </c>
      <c r="AD115" s="10">
        <v>0</v>
      </c>
      <c r="AE115" s="4">
        <v>0</v>
      </c>
      <c r="AF115" s="10">
        <v>0</v>
      </c>
      <c r="AG115" s="4">
        <v>6</v>
      </c>
      <c r="AH115" s="10">
        <v>71.7</v>
      </c>
      <c r="AI115" s="4">
        <v>19.8</v>
      </c>
      <c r="AJ115" s="10">
        <v>8</v>
      </c>
      <c r="AK115" s="4">
        <v>0.5</v>
      </c>
      <c r="AL115" s="10">
        <v>0</v>
      </c>
      <c r="AM115" s="369"/>
      <c r="AN115" s="369"/>
      <c r="AO115" s="369"/>
      <c r="AP115" s="369"/>
      <c r="AQ115" s="369"/>
      <c r="AR115" s="369"/>
    </row>
    <row r="116" spans="1:44" ht="15.75">
      <c r="A116" s="51" t="s">
        <v>128</v>
      </c>
      <c r="B116" s="8">
        <v>96</v>
      </c>
      <c r="C116" s="9">
        <v>16</v>
      </c>
      <c r="D116" s="37">
        <v>0</v>
      </c>
      <c r="E116" s="40">
        <v>0</v>
      </c>
      <c r="F116" s="11">
        <v>29</v>
      </c>
      <c r="G116" s="9">
        <v>4.5999999999999996</v>
      </c>
      <c r="H116" s="11">
        <v>47</v>
      </c>
      <c r="I116" s="9">
        <v>0</v>
      </c>
      <c r="J116" s="10">
        <v>6.6</v>
      </c>
      <c r="K116" s="372">
        <v>125.2</v>
      </c>
      <c r="L116" s="10">
        <v>41</v>
      </c>
      <c r="M116" s="9">
        <v>0.8</v>
      </c>
      <c r="N116" s="10">
        <v>0</v>
      </c>
      <c r="O116" s="40">
        <v>0</v>
      </c>
      <c r="P116" s="10">
        <v>10</v>
      </c>
      <c r="Q116" s="4">
        <v>7.5</v>
      </c>
      <c r="R116" s="10">
        <v>4.3</v>
      </c>
      <c r="S116" s="114">
        <v>121</v>
      </c>
      <c r="T116" s="4">
        <v>144</v>
      </c>
      <c r="U116" s="37">
        <v>0</v>
      </c>
      <c r="V116" s="40">
        <v>0</v>
      </c>
      <c r="W116" s="371">
        <v>304.40188888888889</v>
      </c>
      <c r="X116" s="10">
        <v>4.79</v>
      </c>
      <c r="Y116" s="4">
        <v>14.3</v>
      </c>
      <c r="Z116" s="10">
        <v>44.3</v>
      </c>
      <c r="AA116" s="4">
        <v>92.5</v>
      </c>
      <c r="AB116" s="10">
        <v>29.9</v>
      </c>
      <c r="AC116" s="4">
        <v>32.299999999999997</v>
      </c>
      <c r="AD116" s="10">
        <v>0</v>
      </c>
      <c r="AE116" s="4">
        <v>0</v>
      </c>
      <c r="AF116" s="10">
        <v>0</v>
      </c>
      <c r="AG116" s="4">
        <v>7.55</v>
      </c>
      <c r="AH116" s="10">
        <v>68.3</v>
      </c>
      <c r="AI116" s="4">
        <v>24.4</v>
      </c>
      <c r="AJ116" s="10">
        <v>6.5</v>
      </c>
      <c r="AK116" s="4">
        <v>0.8</v>
      </c>
      <c r="AL116" s="10">
        <v>0</v>
      </c>
      <c r="AM116" s="369"/>
      <c r="AN116" s="369"/>
      <c r="AO116" s="369"/>
      <c r="AP116" s="369"/>
      <c r="AQ116" s="369"/>
      <c r="AR116" s="369"/>
    </row>
    <row r="117" spans="1:44" ht="15.75">
      <c r="A117" s="51" t="s">
        <v>129</v>
      </c>
      <c r="B117" s="8">
        <v>165</v>
      </c>
      <c r="C117" s="9">
        <v>20</v>
      </c>
      <c r="D117" s="10">
        <v>0</v>
      </c>
      <c r="E117" s="40">
        <v>0</v>
      </c>
      <c r="F117" s="11">
        <v>29</v>
      </c>
      <c r="G117" s="9">
        <v>4.5</v>
      </c>
      <c r="H117" s="11">
        <v>45</v>
      </c>
      <c r="I117" s="9">
        <v>0</v>
      </c>
      <c r="J117" s="10">
        <v>7.2</v>
      </c>
      <c r="K117" s="373">
        <v>84.5</v>
      </c>
      <c r="L117" s="10">
        <v>42</v>
      </c>
      <c r="M117" s="9">
        <v>1.2</v>
      </c>
      <c r="N117" s="10">
        <v>0</v>
      </c>
      <c r="O117" s="40">
        <v>0</v>
      </c>
      <c r="P117" s="10">
        <v>9.9</v>
      </c>
      <c r="Q117" s="4">
        <v>7.4</v>
      </c>
      <c r="R117" s="10">
        <v>4.8</v>
      </c>
      <c r="S117" s="114">
        <v>100</v>
      </c>
      <c r="T117" s="4">
        <v>142</v>
      </c>
      <c r="U117" s="37">
        <v>0</v>
      </c>
      <c r="V117" s="40">
        <v>0</v>
      </c>
      <c r="W117" s="371">
        <v>300.43688888888897</v>
      </c>
      <c r="X117" s="10">
        <v>5.68</v>
      </c>
      <c r="Y117" s="4">
        <v>15</v>
      </c>
      <c r="Z117" s="10">
        <v>46.9</v>
      </c>
      <c r="AA117" s="4">
        <v>82.6</v>
      </c>
      <c r="AB117" s="10">
        <v>26.4</v>
      </c>
      <c r="AC117" s="4">
        <v>32</v>
      </c>
      <c r="AD117" s="10">
        <v>0</v>
      </c>
      <c r="AE117" s="4">
        <v>0</v>
      </c>
      <c r="AF117" s="10">
        <v>0</v>
      </c>
      <c r="AG117" s="4">
        <v>7.45</v>
      </c>
      <c r="AH117" s="10">
        <v>71.7</v>
      </c>
      <c r="AI117" s="4">
        <v>20.399999999999999</v>
      </c>
      <c r="AJ117" s="10">
        <v>6.6</v>
      </c>
      <c r="AK117" s="4">
        <v>1.3</v>
      </c>
      <c r="AL117" s="10">
        <v>0</v>
      </c>
      <c r="AM117" s="369"/>
      <c r="AN117" s="369"/>
      <c r="AO117" s="369"/>
      <c r="AP117" s="369"/>
      <c r="AQ117" s="369"/>
      <c r="AR117" s="369"/>
    </row>
    <row r="118" spans="1:44" ht="15.75">
      <c r="A118" s="51" t="s">
        <v>101</v>
      </c>
      <c r="B118" s="8">
        <v>5986</v>
      </c>
      <c r="C118" s="9">
        <v>32</v>
      </c>
      <c r="D118" s="10">
        <v>1.6</v>
      </c>
      <c r="E118" s="9">
        <v>714</v>
      </c>
      <c r="F118" s="11">
        <v>85</v>
      </c>
      <c r="G118" s="9">
        <v>4.4000000000000004</v>
      </c>
      <c r="H118" s="11">
        <v>61</v>
      </c>
      <c r="I118" s="9">
        <v>27</v>
      </c>
      <c r="J118" s="10">
        <v>5.3</v>
      </c>
      <c r="K118" s="374">
        <v>94.4</v>
      </c>
      <c r="L118" s="10">
        <v>36</v>
      </c>
      <c r="M118" s="92">
        <v>1.1000000000000001</v>
      </c>
      <c r="N118" s="10">
        <v>3.7</v>
      </c>
      <c r="O118" s="9">
        <v>0</v>
      </c>
      <c r="P118" s="10">
        <v>8.6</v>
      </c>
      <c r="Q118" s="4">
        <v>7.2</v>
      </c>
      <c r="R118" s="10">
        <v>4.5</v>
      </c>
      <c r="S118" s="63">
        <v>90</v>
      </c>
      <c r="T118" s="4">
        <v>142</v>
      </c>
      <c r="U118" s="10">
        <v>2.2000000000000002</v>
      </c>
      <c r="V118" s="9">
        <v>106</v>
      </c>
      <c r="W118" s="371">
        <v>298.24</v>
      </c>
      <c r="X118" s="10">
        <v>4.8499999999999996</v>
      </c>
      <c r="Y118" s="4">
        <v>14.3</v>
      </c>
      <c r="Z118" s="10">
        <v>41.7</v>
      </c>
      <c r="AA118" s="4">
        <v>86</v>
      </c>
      <c r="AB118" s="10">
        <v>29.5</v>
      </c>
      <c r="AC118" s="4">
        <v>34.299999999999997</v>
      </c>
      <c r="AD118" s="10">
        <v>281</v>
      </c>
      <c r="AE118" s="4">
        <v>14.6</v>
      </c>
      <c r="AF118" s="10">
        <v>1.39</v>
      </c>
      <c r="AG118" s="4">
        <v>7.35</v>
      </c>
      <c r="AH118" s="10">
        <v>62</v>
      </c>
      <c r="AI118" s="4">
        <v>27.5</v>
      </c>
      <c r="AJ118" s="10">
        <v>9.3000000000000007</v>
      </c>
      <c r="AK118" s="4">
        <v>0.8</v>
      </c>
      <c r="AL118" s="10">
        <v>0.4</v>
      </c>
      <c r="AM118" s="369"/>
      <c r="AN118" s="369"/>
      <c r="AO118" s="369"/>
      <c r="AP118" s="369"/>
      <c r="AQ118" s="369"/>
      <c r="AR118" s="369"/>
    </row>
    <row r="119" spans="1:44" ht="15.75">
      <c r="A119" s="51" t="s">
        <v>105</v>
      </c>
      <c r="B119" s="8">
        <v>742</v>
      </c>
      <c r="C119" s="9">
        <v>25</v>
      </c>
      <c r="D119" s="10">
        <v>1.6</v>
      </c>
      <c r="E119" s="9">
        <v>602</v>
      </c>
      <c r="F119" s="11">
        <v>43</v>
      </c>
      <c r="G119" s="9">
        <v>4.7</v>
      </c>
      <c r="H119" s="11">
        <v>39</v>
      </c>
      <c r="I119" s="9">
        <v>28</v>
      </c>
      <c r="J119" s="10">
        <v>6.3</v>
      </c>
      <c r="K119" s="374">
        <v>94.4</v>
      </c>
      <c r="L119" s="10">
        <v>41</v>
      </c>
      <c r="M119" s="92">
        <v>1.1000000000000001</v>
      </c>
      <c r="N119" s="10">
        <v>6.3</v>
      </c>
      <c r="O119" s="9">
        <v>0</v>
      </c>
      <c r="P119" s="10">
        <v>8.8000000000000007</v>
      </c>
      <c r="Q119" s="4">
        <v>7.7</v>
      </c>
      <c r="R119" s="10">
        <v>4.8</v>
      </c>
      <c r="S119" s="63">
        <v>83</v>
      </c>
      <c r="T119" s="4">
        <v>142</v>
      </c>
      <c r="U119" s="10">
        <v>2.2000000000000002</v>
      </c>
      <c r="V119" s="9">
        <v>103</v>
      </c>
      <c r="W119" s="371">
        <v>299.18411111111112</v>
      </c>
      <c r="X119" s="10">
        <v>4.83</v>
      </c>
      <c r="Y119" s="4">
        <v>14.7</v>
      </c>
      <c r="Z119" s="10">
        <v>42.6</v>
      </c>
      <c r="AA119" s="4">
        <v>88.2</v>
      </c>
      <c r="AB119" s="10">
        <v>30.4</v>
      </c>
      <c r="AC119" s="4">
        <v>34.5</v>
      </c>
      <c r="AD119" s="10">
        <v>230</v>
      </c>
      <c r="AE119" s="4">
        <v>12.3</v>
      </c>
      <c r="AF119" s="10">
        <v>1.1599999999999999</v>
      </c>
      <c r="AG119" s="4">
        <v>4.93</v>
      </c>
      <c r="AH119" s="10">
        <v>53.8</v>
      </c>
      <c r="AI119" s="4">
        <v>37.1</v>
      </c>
      <c r="AJ119" s="10">
        <v>7.1</v>
      </c>
      <c r="AK119" s="4">
        <v>1.4</v>
      </c>
      <c r="AL119" s="10">
        <v>0.6</v>
      </c>
      <c r="AM119" s="369"/>
      <c r="AN119" s="369"/>
      <c r="AO119" s="369"/>
      <c r="AP119" s="369"/>
      <c r="AQ119" s="369"/>
      <c r="AR119" s="369"/>
    </row>
    <row r="120" spans="1:44" ht="15.75">
      <c r="A120" s="51" t="s">
        <v>109</v>
      </c>
      <c r="B120" s="8">
        <v>122</v>
      </c>
      <c r="C120" s="9">
        <v>4</v>
      </c>
      <c r="D120" s="10">
        <v>1.7</v>
      </c>
      <c r="E120" s="9">
        <v>394</v>
      </c>
      <c r="F120" s="11">
        <v>23</v>
      </c>
      <c r="G120" s="9">
        <v>4.7</v>
      </c>
      <c r="H120" s="11">
        <v>24</v>
      </c>
      <c r="I120" s="9">
        <v>18</v>
      </c>
      <c r="J120" s="10">
        <v>4.5</v>
      </c>
      <c r="K120" s="374">
        <v>120.8</v>
      </c>
      <c r="L120" s="10">
        <v>35</v>
      </c>
      <c r="M120" s="92">
        <v>0.9</v>
      </c>
      <c r="N120" s="10">
        <v>4.5999999999999996</v>
      </c>
      <c r="O120" s="9">
        <v>0</v>
      </c>
      <c r="P120" s="10">
        <v>8.8000000000000007</v>
      </c>
      <c r="Q120" s="4">
        <v>7.9</v>
      </c>
      <c r="R120" s="10">
        <v>4.4000000000000004</v>
      </c>
      <c r="S120" s="63">
        <v>91</v>
      </c>
      <c r="T120" s="4">
        <v>143</v>
      </c>
      <c r="U120" s="10">
        <v>2.2000000000000002</v>
      </c>
      <c r="V120" s="9">
        <v>103</v>
      </c>
      <c r="W120" s="371">
        <v>299.81122222222223</v>
      </c>
      <c r="X120" s="10">
        <v>4.8600000000000003</v>
      </c>
      <c r="Y120" s="4">
        <v>13.8</v>
      </c>
      <c r="Z120" s="10">
        <v>41.3</v>
      </c>
      <c r="AA120" s="4">
        <v>85</v>
      </c>
      <c r="AB120" s="10">
        <v>28.4</v>
      </c>
      <c r="AC120" s="4">
        <v>33.4</v>
      </c>
      <c r="AD120" s="10">
        <v>244</v>
      </c>
      <c r="AE120" s="4">
        <v>13</v>
      </c>
      <c r="AF120" s="10">
        <v>1.1000000000000001</v>
      </c>
      <c r="AG120" s="4">
        <v>5.3</v>
      </c>
      <c r="AH120" s="10">
        <v>45.7</v>
      </c>
      <c r="AI120" s="4">
        <v>43.8</v>
      </c>
      <c r="AJ120" s="10">
        <v>8.1</v>
      </c>
      <c r="AK120" s="4">
        <v>1.5</v>
      </c>
      <c r="AL120" s="10">
        <v>0.9</v>
      </c>
      <c r="AM120" s="369"/>
      <c r="AN120" s="369"/>
      <c r="AO120" s="369"/>
      <c r="AP120" s="369"/>
      <c r="AQ120" s="369"/>
      <c r="AR120" s="369"/>
    </row>
    <row r="121" spans="1:44" ht="15.75">
      <c r="A121" s="51" t="s">
        <v>114</v>
      </c>
      <c r="B121" s="8">
        <v>895</v>
      </c>
      <c r="C121" s="9">
        <v>23</v>
      </c>
      <c r="D121" s="10">
        <v>2</v>
      </c>
      <c r="E121" s="9">
        <v>656</v>
      </c>
      <c r="F121" s="11">
        <v>45</v>
      </c>
      <c r="G121" s="9">
        <v>4.7</v>
      </c>
      <c r="H121" s="11">
        <v>42</v>
      </c>
      <c r="I121" s="9">
        <v>23</v>
      </c>
      <c r="J121" s="10">
        <v>4.4000000000000004</v>
      </c>
      <c r="K121" s="374">
        <v>82.4</v>
      </c>
      <c r="L121" s="10">
        <v>45</v>
      </c>
      <c r="M121" s="92">
        <v>1.2</v>
      </c>
      <c r="N121" s="10">
        <v>4.7</v>
      </c>
      <c r="O121" s="9">
        <v>0</v>
      </c>
      <c r="P121" s="10">
        <v>8.8000000000000007</v>
      </c>
      <c r="Q121" s="4">
        <v>7.8</v>
      </c>
      <c r="R121" s="10">
        <v>4.7</v>
      </c>
      <c r="S121" s="63">
        <v>83</v>
      </c>
      <c r="T121" s="4">
        <v>141</v>
      </c>
      <c r="U121" s="10">
        <v>2.1</v>
      </c>
      <c r="V121" s="9">
        <v>106</v>
      </c>
      <c r="W121" s="371">
        <v>297.80477777777776</v>
      </c>
      <c r="X121" s="10">
        <v>4.41</v>
      </c>
      <c r="Y121" s="4">
        <v>12.8</v>
      </c>
      <c r="Z121" s="10">
        <v>38.700000000000003</v>
      </c>
      <c r="AA121" s="4">
        <v>87.8</v>
      </c>
      <c r="AB121" s="10">
        <v>29</v>
      </c>
      <c r="AC121" s="4">
        <v>33.1</v>
      </c>
      <c r="AD121" s="10">
        <v>264</v>
      </c>
      <c r="AE121" s="4">
        <v>13.9</v>
      </c>
      <c r="AF121" s="10">
        <v>1.1000000000000001</v>
      </c>
      <c r="AG121" s="4">
        <v>7.61</v>
      </c>
      <c r="AH121" s="10">
        <v>60.2</v>
      </c>
      <c r="AI121" s="4">
        <v>26.1</v>
      </c>
      <c r="AJ121" s="10">
        <v>10</v>
      </c>
      <c r="AK121" s="4">
        <v>2.9</v>
      </c>
      <c r="AL121" s="10">
        <v>0.8</v>
      </c>
      <c r="AM121" s="369"/>
      <c r="AN121" s="369"/>
      <c r="AO121" s="369"/>
      <c r="AP121" s="369"/>
      <c r="AQ121" s="369"/>
      <c r="AR121" s="369"/>
    </row>
    <row r="122" spans="1:44" ht="15.75">
      <c r="A122" s="51" t="s">
        <v>115</v>
      </c>
      <c r="B122" s="8">
        <v>895</v>
      </c>
      <c r="C122" s="9">
        <v>92</v>
      </c>
      <c r="D122" s="10">
        <v>1.7</v>
      </c>
      <c r="E122" s="9">
        <v>1594</v>
      </c>
      <c r="F122" s="11">
        <v>176</v>
      </c>
      <c r="G122" s="9">
        <v>4.5999999999999996</v>
      </c>
      <c r="H122" s="11">
        <v>57</v>
      </c>
      <c r="I122" s="9">
        <v>30</v>
      </c>
      <c r="J122" s="10">
        <v>6.4</v>
      </c>
      <c r="K122" s="374">
        <v>102.6</v>
      </c>
      <c r="L122" s="10">
        <v>33</v>
      </c>
      <c r="M122" s="92">
        <v>1</v>
      </c>
      <c r="N122" s="10">
        <v>5.0999999999999996</v>
      </c>
      <c r="O122" s="9">
        <v>0</v>
      </c>
      <c r="P122" s="10">
        <v>9</v>
      </c>
      <c r="Q122" s="4">
        <v>7.2</v>
      </c>
      <c r="R122" s="10">
        <v>4.8</v>
      </c>
      <c r="S122" s="63">
        <v>80</v>
      </c>
      <c r="T122" s="4">
        <v>142</v>
      </c>
      <c r="U122" s="10">
        <v>2.2000000000000002</v>
      </c>
      <c r="V122" s="9">
        <v>103</v>
      </c>
      <c r="W122" s="371">
        <v>297.65911111111114</v>
      </c>
      <c r="X122" s="10">
        <v>4.7699999999999996</v>
      </c>
      <c r="Y122" s="4">
        <v>14.2</v>
      </c>
      <c r="Z122" s="10">
        <v>42</v>
      </c>
      <c r="AA122" s="4">
        <v>88.1</v>
      </c>
      <c r="AB122" s="10">
        <v>29.8</v>
      </c>
      <c r="AC122" s="4">
        <v>33.799999999999997</v>
      </c>
      <c r="AD122" s="10">
        <v>179</v>
      </c>
      <c r="AE122" s="4">
        <v>12.9</v>
      </c>
      <c r="AF122" s="10">
        <v>1.28</v>
      </c>
      <c r="AG122" s="4">
        <v>6.08</v>
      </c>
      <c r="AH122" s="10">
        <v>50.3</v>
      </c>
      <c r="AI122" s="4">
        <v>39.299999999999997</v>
      </c>
      <c r="AJ122" s="10">
        <v>7.6</v>
      </c>
      <c r="AK122" s="4">
        <v>2.2999999999999998</v>
      </c>
      <c r="AL122" s="10">
        <v>0.5</v>
      </c>
      <c r="AM122" s="369"/>
      <c r="AN122" s="369"/>
      <c r="AO122" s="369"/>
      <c r="AP122" s="369"/>
      <c r="AQ122" s="369"/>
      <c r="AR122" s="369"/>
    </row>
    <row r="123" spans="1:44" ht="15.75">
      <c r="A123" s="51" t="s">
        <v>117</v>
      </c>
      <c r="B123" s="8">
        <v>936</v>
      </c>
      <c r="C123" s="9">
        <v>14</v>
      </c>
      <c r="D123" s="10">
        <v>1.3</v>
      </c>
      <c r="E123" s="9">
        <v>646</v>
      </c>
      <c r="F123" s="11">
        <v>63</v>
      </c>
      <c r="G123" s="9">
        <v>4</v>
      </c>
      <c r="H123" s="11">
        <v>46</v>
      </c>
      <c r="I123" s="9">
        <v>18</v>
      </c>
      <c r="J123" s="10">
        <v>7.9</v>
      </c>
      <c r="K123" s="374">
        <v>93.8</v>
      </c>
      <c r="L123" s="10">
        <v>35</v>
      </c>
      <c r="M123" s="92">
        <v>1.1000000000000001</v>
      </c>
      <c r="N123" s="10">
        <v>4.4000000000000004</v>
      </c>
      <c r="O123" s="9">
        <v>0</v>
      </c>
      <c r="P123" s="10">
        <v>8.4</v>
      </c>
      <c r="Q123" s="4">
        <v>7.2</v>
      </c>
      <c r="R123" s="10">
        <v>4.4000000000000004</v>
      </c>
      <c r="S123" s="63">
        <v>80</v>
      </c>
      <c r="T123" s="4">
        <v>140</v>
      </c>
      <c r="U123" s="10">
        <v>2.1</v>
      </c>
      <c r="V123" s="9">
        <v>106</v>
      </c>
      <c r="W123" s="371">
        <v>293.5284444444444</v>
      </c>
      <c r="X123" s="10">
        <v>4.57</v>
      </c>
      <c r="Y123" s="4">
        <v>14.3</v>
      </c>
      <c r="Z123" s="10">
        <v>41.1</v>
      </c>
      <c r="AA123" s="4">
        <v>89.9</v>
      </c>
      <c r="AB123" s="10">
        <v>31.3</v>
      </c>
      <c r="AC123" s="4">
        <v>34.799999999999997</v>
      </c>
      <c r="AD123" s="10">
        <v>225</v>
      </c>
      <c r="AE123" s="4">
        <v>12.9</v>
      </c>
      <c r="AF123" s="10">
        <v>1.24</v>
      </c>
      <c r="AG123" s="4">
        <v>5.94</v>
      </c>
      <c r="AH123" s="10">
        <v>60.9</v>
      </c>
      <c r="AI123" s="4">
        <v>27.8</v>
      </c>
      <c r="AJ123" s="10">
        <v>8.1</v>
      </c>
      <c r="AK123" s="4">
        <v>2.9</v>
      </c>
      <c r="AL123" s="10">
        <v>0.3</v>
      </c>
      <c r="AM123" s="369"/>
      <c r="AN123" s="369"/>
      <c r="AO123" s="369"/>
      <c r="AP123" s="369"/>
      <c r="AQ123" s="369"/>
      <c r="AR123" s="369"/>
    </row>
    <row r="124" spans="1:44" ht="15.75">
      <c r="A124" s="51" t="s">
        <v>118</v>
      </c>
      <c r="B124" s="8">
        <v>2733</v>
      </c>
      <c r="C124" s="9">
        <v>27</v>
      </c>
      <c r="D124" s="10">
        <v>1.9</v>
      </c>
      <c r="E124" s="9">
        <v>966</v>
      </c>
      <c r="F124" s="11">
        <v>63</v>
      </c>
      <c r="G124" s="9">
        <v>4.9000000000000004</v>
      </c>
      <c r="H124" s="11">
        <v>40</v>
      </c>
      <c r="I124" s="9">
        <v>26</v>
      </c>
      <c r="J124" s="10">
        <v>5.0999999999999996</v>
      </c>
      <c r="K124" s="374">
        <v>105.8</v>
      </c>
      <c r="L124" s="10">
        <v>44</v>
      </c>
      <c r="M124" s="92">
        <v>1</v>
      </c>
      <c r="N124" s="10">
        <v>4.7</v>
      </c>
      <c r="O124" s="9">
        <v>0</v>
      </c>
      <c r="P124" s="10">
        <v>9.3000000000000007</v>
      </c>
      <c r="Q124" s="4">
        <v>8.1999999999999993</v>
      </c>
      <c r="R124" s="10">
        <v>4.8</v>
      </c>
      <c r="S124" s="63">
        <v>80</v>
      </c>
      <c r="T124" s="4">
        <v>141</v>
      </c>
      <c r="U124" s="10">
        <v>2.4</v>
      </c>
      <c r="V124" s="9">
        <v>103</v>
      </c>
      <c r="W124" s="371">
        <v>297.63244444444445</v>
      </c>
      <c r="X124" s="10">
        <v>4.6399999999999997</v>
      </c>
      <c r="Y124" s="4">
        <v>13.8</v>
      </c>
      <c r="Z124" s="10">
        <v>39.9</v>
      </c>
      <c r="AA124" s="4">
        <v>86</v>
      </c>
      <c r="AB124" s="10">
        <v>29.7</v>
      </c>
      <c r="AC124" s="4">
        <v>34.6</v>
      </c>
      <c r="AD124" s="10">
        <v>269</v>
      </c>
      <c r="AE124" s="4">
        <v>13.2</v>
      </c>
      <c r="AF124" s="10">
        <v>1.56</v>
      </c>
      <c r="AG124" s="4">
        <v>7.81</v>
      </c>
      <c r="AH124" s="10">
        <v>52.7</v>
      </c>
      <c r="AI124" s="4">
        <v>30.5</v>
      </c>
      <c r="AJ124" s="10">
        <v>10.6</v>
      </c>
      <c r="AK124" s="4">
        <v>5.8</v>
      </c>
      <c r="AL124" s="10">
        <v>0.4</v>
      </c>
      <c r="AM124" s="369"/>
      <c r="AN124" s="369"/>
      <c r="AO124" s="369"/>
      <c r="AP124" s="369"/>
      <c r="AQ124" s="369"/>
      <c r="AR124" s="369"/>
    </row>
    <row r="125" spans="1:44" ht="15.75">
      <c r="A125" s="51" t="s">
        <v>122</v>
      </c>
      <c r="B125" s="8">
        <v>417</v>
      </c>
      <c r="C125" s="9">
        <v>13</v>
      </c>
      <c r="D125" s="10">
        <v>2</v>
      </c>
      <c r="E125" s="9">
        <v>529</v>
      </c>
      <c r="F125" s="11">
        <v>32</v>
      </c>
      <c r="G125" s="9">
        <v>4.2</v>
      </c>
      <c r="H125" s="11">
        <v>37</v>
      </c>
      <c r="I125" s="9">
        <v>17</v>
      </c>
      <c r="J125" s="10">
        <v>4.4000000000000004</v>
      </c>
      <c r="K125" s="374">
        <v>85.5</v>
      </c>
      <c r="L125" s="10">
        <v>41</v>
      </c>
      <c r="M125" s="92">
        <v>1.2</v>
      </c>
      <c r="N125" s="10">
        <v>3.8</v>
      </c>
      <c r="O125" s="9">
        <v>0</v>
      </c>
      <c r="P125" s="10">
        <v>8.8000000000000007</v>
      </c>
      <c r="Q125" s="4">
        <v>6.6</v>
      </c>
      <c r="R125" s="10">
        <v>4.5999999999999996</v>
      </c>
      <c r="S125" s="63">
        <v>75</v>
      </c>
      <c r="T125" s="4">
        <v>139</v>
      </c>
      <c r="U125" s="10">
        <v>1.8</v>
      </c>
      <c r="V125" s="9">
        <v>103</v>
      </c>
      <c r="W125" s="371">
        <v>292.721</v>
      </c>
      <c r="X125" s="10">
        <v>4.5599999999999996</v>
      </c>
      <c r="Y125" s="4">
        <v>13.3</v>
      </c>
      <c r="Z125" s="10">
        <v>38.299999999999997</v>
      </c>
      <c r="AA125" s="4">
        <v>84</v>
      </c>
      <c r="AB125" s="10">
        <v>29.2</v>
      </c>
      <c r="AC125" s="4">
        <v>34.700000000000003</v>
      </c>
      <c r="AD125" s="10">
        <v>265</v>
      </c>
      <c r="AE125" s="4">
        <v>13.2</v>
      </c>
      <c r="AF125" s="10">
        <v>1.1399999999999999</v>
      </c>
      <c r="AG125" s="4">
        <v>6.21</v>
      </c>
      <c r="AH125" s="10">
        <v>56.9</v>
      </c>
      <c r="AI125" s="4">
        <v>31.7</v>
      </c>
      <c r="AJ125" s="10">
        <v>7.7</v>
      </c>
      <c r="AK125" s="4">
        <v>3.1</v>
      </c>
      <c r="AL125" s="10">
        <v>0.6</v>
      </c>
      <c r="AM125" s="369"/>
      <c r="AN125" s="369"/>
      <c r="AO125" s="369"/>
      <c r="AP125" s="369"/>
      <c r="AQ125" s="369"/>
      <c r="AR125" s="369"/>
    </row>
    <row r="126" spans="1:44" ht="15.75">
      <c r="A126" s="51" t="s">
        <v>123</v>
      </c>
      <c r="B126" s="8">
        <v>667</v>
      </c>
      <c r="C126" s="9">
        <v>14</v>
      </c>
      <c r="D126" s="10">
        <v>1.1000000000000001</v>
      </c>
      <c r="E126" s="9">
        <v>522</v>
      </c>
      <c r="F126" s="11">
        <v>32</v>
      </c>
      <c r="G126" s="9">
        <v>4.4000000000000004</v>
      </c>
      <c r="H126" s="11">
        <v>26</v>
      </c>
      <c r="I126" s="9">
        <v>18</v>
      </c>
      <c r="J126" s="10">
        <v>4.5</v>
      </c>
      <c r="K126" s="374">
        <v>104.5</v>
      </c>
      <c r="L126" s="10">
        <v>31</v>
      </c>
      <c r="M126" s="92">
        <v>1</v>
      </c>
      <c r="N126" s="10">
        <v>4.4000000000000004</v>
      </c>
      <c r="O126" s="9">
        <v>0</v>
      </c>
      <c r="P126" s="10">
        <v>8.5</v>
      </c>
      <c r="Q126" s="4">
        <v>7.2</v>
      </c>
      <c r="R126" s="10">
        <v>4.5999999999999996</v>
      </c>
      <c r="S126" s="63">
        <v>85</v>
      </c>
      <c r="T126" s="4">
        <v>140</v>
      </c>
      <c r="U126" s="10">
        <v>2</v>
      </c>
      <c r="V126" s="9">
        <v>104</v>
      </c>
      <c r="W126" s="371">
        <v>293.55322222222225</v>
      </c>
      <c r="X126" s="10">
        <v>4.46</v>
      </c>
      <c r="Y126" s="4">
        <v>13.9</v>
      </c>
      <c r="Z126" s="10">
        <v>40.4</v>
      </c>
      <c r="AA126" s="4">
        <v>90.6</v>
      </c>
      <c r="AB126" s="10">
        <v>31.2</v>
      </c>
      <c r="AC126" s="4">
        <v>34.4</v>
      </c>
      <c r="AD126" s="10">
        <v>184</v>
      </c>
      <c r="AE126" s="4">
        <v>13.4</v>
      </c>
      <c r="AF126" s="10">
        <v>1.91</v>
      </c>
      <c r="AG126" s="4">
        <v>7</v>
      </c>
      <c r="AH126" s="10">
        <v>56.7</v>
      </c>
      <c r="AI126" s="4">
        <v>30.4</v>
      </c>
      <c r="AJ126" s="10">
        <v>10.7</v>
      </c>
      <c r="AK126" s="4">
        <v>1.9</v>
      </c>
      <c r="AL126" s="10">
        <v>0.3</v>
      </c>
      <c r="AM126" s="369"/>
      <c r="AN126" s="369"/>
      <c r="AO126" s="369"/>
      <c r="AP126" s="369"/>
      <c r="AQ126" s="369"/>
      <c r="AR126" s="369"/>
    </row>
    <row r="127" spans="1:44" ht="15.75">
      <c r="A127" s="51" t="s">
        <v>124</v>
      </c>
      <c r="B127" s="8">
        <v>1299</v>
      </c>
      <c r="C127" s="9">
        <v>19</v>
      </c>
      <c r="D127" s="10">
        <v>1.7</v>
      </c>
      <c r="E127" s="9">
        <v>825</v>
      </c>
      <c r="F127" s="11">
        <v>59</v>
      </c>
      <c r="G127" s="9">
        <v>4.4000000000000004</v>
      </c>
      <c r="H127" s="11">
        <v>32</v>
      </c>
      <c r="I127" s="9">
        <v>20</v>
      </c>
      <c r="J127" s="10">
        <v>4.4000000000000004</v>
      </c>
      <c r="K127" s="374">
        <v>104.5</v>
      </c>
      <c r="L127" s="10">
        <v>37</v>
      </c>
      <c r="M127" s="92">
        <v>1</v>
      </c>
      <c r="N127" s="10">
        <v>4.4000000000000004</v>
      </c>
      <c r="O127" s="9">
        <v>0</v>
      </c>
      <c r="P127" s="10">
        <v>8.8000000000000007</v>
      </c>
      <c r="Q127" s="4">
        <v>7.3</v>
      </c>
      <c r="R127" s="10">
        <v>4.9000000000000004</v>
      </c>
      <c r="S127" s="63">
        <v>79</v>
      </c>
      <c r="T127" s="4">
        <v>140</v>
      </c>
      <c r="U127" s="10">
        <v>1.9</v>
      </c>
      <c r="V127" s="9">
        <v>102</v>
      </c>
      <c r="W127" s="371">
        <v>294.72788888888891</v>
      </c>
      <c r="X127" s="10">
        <v>4.46</v>
      </c>
      <c r="Y127" s="4">
        <v>13.2</v>
      </c>
      <c r="Z127" s="10">
        <v>39.799999999999997</v>
      </c>
      <c r="AA127" s="4">
        <v>89.2</v>
      </c>
      <c r="AB127" s="10">
        <v>29.6</v>
      </c>
      <c r="AC127" s="4">
        <v>33.200000000000003</v>
      </c>
      <c r="AD127" s="10">
        <v>256</v>
      </c>
      <c r="AE127" s="4">
        <v>14.2</v>
      </c>
      <c r="AF127" s="10">
        <v>1.17</v>
      </c>
      <c r="AG127" s="4">
        <v>6.28</v>
      </c>
      <c r="AH127" s="10">
        <v>61</v>
      </c>
      <c r="AI127" s="4">
        <v>29.8</v>
      </c>
      <c r="AJ127" s="10">
        <v>6.7</v>
      </c>
      <c r="AK127" s="4">
        <v>1.9</v>
      </c>
      <c r="AL127" s="10">
        <v>0.6</v>
      </c>
      <c r="AM127" s="369"/>
      <c r="AN127" s="369"/>
      <c r="AO127" s="369"/>
      <c r="AP127" s="369"/>
      <c r="AQ127" s="369"/>
      <c r="AR127" s="369"/>
    </row>
    <row r="128" spans="1:44" ht="15.75">
      <c r="A128" s="51" t="s">
        <v>126</v>
      </c>
      <c r="B128" s="8">
        <v>380</v>
      </c>
      <c r="C128" s="9">
        <v>5</v>
      </c>
      <c r="D128" s="10">
        <v>3.2</v>
      </c>
      <c r="E128" s="9">
        <v>384</v>
      </c>
      <c r="F128" s="11">
        <v>24</v>
      </c>
      <c r="G128" s="9">
        <v>4.5</v>
      </c>
      <c r="H128" s="11">
        <v>28</v>
      </c>
      <c r="I128" s="9">
        <v>33</v>
      </c>
      <c r="J128" s="10">
        <v>5.2</v>
      </c>
      <c r="K128" s="374">
        <v>92.6</v>
      </c>
      <c r="L128" s="10">
        <v>40</v>
      </c>
      <c r="M128" s="92">
        <v>1.1000000000000001</v>
      </c>
      <c r="N128" s="10">
        <v>4.8</v>
      </c>
      <c r="O128" s="9">
        <v>0</v>
      </c>
      <c r="P128" s="10">
        <v>9</v>
      </c>
      <c r="Q128" s="4">
        <v>7.6</v>
      </c>
      <c r="R128" s="10">
        <v>5</v>
      </c>
      <c r="S128" s="63">
        <v>84</v>
      </c>
      <c r="T128" s="4">
        <v>143</v>
      </c>
      <c r="U128" s="10">
        <v>2.2999999999999998</v>
      </c>
      <c r="V128" s="9">
        <v>105</v>
      </c>
      <c r="W128" s="371">
        <v>301.31333333333339</v>
      </c>
      <c r="X128" s="10">
        <v>4.63</v>
      </c>
      <c r="Y128" s="4">
        <v>13.9</v>
      </c>
      <c r="Z128" s="10">
        <v>40.4</v>
      </c>
      <c r="AA128" s="4">
        <v>87.3</v>
      </c>
      <c r="AB128" s="10">
        <v>30</v>
      </c>
      <c r="AC128" s="4">
        <v>34.4</v>
      </c>
      <c r="AD128" s="10">
        <v>313</v>
      </c>
      <c r="AE128" s="4">
        <v>12.9</v>
      </c>
      <c r="AF128" s="10">
        <v>1.3</v>
      </c>
      <c r="AG128" s="4">
        <v>8.0299999999999994</v>
      </c>
      <c r="AH128" s="10">
        <v>52.2</v>
      </c>
      <c r="AI128" s="4">
        <v>37.200000000000003</v>
      </c>
      <c r="AJ128" s="10">
        <v>8.5</v>
      </c>
      <c r="AK128" s="4">
        <v>1.7</v>
      </c>
      <c r="AL128" s="10">
        <v>0.4</v>
      </c>
      <c r="AM128" s="369"/>
      <c r="AN128" s="369"/>
      <c r="AO128" s="369"/>
      <c r="AP128" s="369"/>
      <c r="AQ128" s="369"/>
      <c r="AR128" s="369"/>
    </row>
    <row r="129" spans="1:44" ht="15.75">
      <c r="A129" s="51" t="s">
        <v>127</v>
      </c>
      <c r="B129" s="8">
        <v>2782</v>
      </c>
      <c r="C129" s="9">
        <v>19</v>
      </c>
      <c r="D129" s="10">
        <v>2</v>
      </c>
      <c r="E129" s="9">
        <v>778</v>
      </c>
      <c r="F129" s="11">
        <v>56</v>
      </c>
      <c r="G129" s="9">
        <v>4.8</v>
      </c>
      <c r="H129" s="11">
        <v>21</v>
      </c>
      <c r="I129" s="9">
        <v>14</v>
      </c>
      <c r="J129" s="10">
        <v>6.1</v>
      </c>
      <c r="K129" s="374">
        <v>104.5</v>
      </c>
      <c r="L129" s="10">
        <v>26</v>
      </c>
      <c r="M129" s="92">
        <v>1</v>
      </c>
      <c r="N129" s="10">
        <v>4.9000000000000004</v>
      </c>
      <c r="O129" s="9">
        <v>0</v>
      </c>
      <c r="P129" s="10">
        <v>9.1999999999999993</v>
      </c>
      <c r="Q129" s="4">
        <v>8.4</v>
      </c>
      <c r="R129" s="10">
        <v>5.5</v>
      </c>
      <c r="S129" s="63">
        <v>90</v>
      </c>
      <c r="T129" s="4">
        <v>141</v>
      </c>
      <c r="U129" s="10">
        <v>2.2999999999999998</v>
      </c>
      <c r="V129" s="9">
        <v>100</v>
      </c>
      <c r="W129" s="371">
        <v>296.57333333333332</v>
      </c>
      <c r="X129" s="10">
        <v>4.7699999999999996</v>
      </c>
      <c r="Y129" s="4">
        <v>13.9</v>
      </c>
      <c r="Z129" s="10">
        <v>41.2</v>
      </c>
      <c r="AA129" s="4">
        <v>86.4</v>
      </c>
      <c r="AB129" s="10">
        <v>29.1</v>
      </c>
      <c r="AC129" s="4">
        <v>33.700000000000003</v>
      </c>
      <c r="AD129" s="10">
        <v>308</v>
      </c>
      <c r="AE129" s="4">
        <v>14.2</v>
      </c>
      <c r="AF129" s="10">
        <v>1.52</v>
      </c>
      <c r="AG129" s="4">
        <v>5.5</v>
      </c>
      <c r="AH129" s="10">
        <v>49.6</v>
      </c>
      <c r="AI129" s="4">
        <v>36.700000000000003</v>
      </c>
      <c r="AJ129" s="10">
        <v>12.4</v>
      </c>
      <c r="AK129" s="4">
        <v>0.9</v>
      </c>
      <c r="AL129" s="10">
        <v>0.4</v>
      </c>
      <c r="AM129" s="369"/>
      <c r="AN129" s="369"/>
      <c r="AO129" s="369"/>
      <c r="AP129" s="369"/>
      <c r="AQ129" s="369"/>
      <c r="AR129" s="369"/>
    </row>
    <row r="130" spans="1:44" ht="15.75">
      <c r="A130" s="51" t="s">
        <v>128</v>
      </c>
      <c r="B130" s="8">
        <v>957</v>
      </c>
      <c r="C130" s="9">
        <v>19</v>
      </c>
      <c r="D130" s="10">
        <v>1.4</v>
      </c>
      <c r="E130" s="9">
        <v>667</v>
      </c>
      <c r="F130" s="11">
        <v>42</v>
      </c>
      <c r="G130" s="9">
        <v>4.5</v>
      </c>
      <c r="H130" s="11">
        <v>35</v>
      </c>
      <c r="I130" s="9">
        <v>23</v>
      </c>
      <c r="J130" s="10">
        <v>3.8</v>
      </c>
      <c r="K130" s="374">
        <v>94.9</v>
      </c>
      <c r="L130" s="10">
        <v>44</v>
      </c>
      <c r="M130" s="92">
        <v>1.1000000000000001</v>
      </c>
      <c r="N130" s="10">
        <v>4.9000000000000004</v>
      </c>
      <c r="O130" s="9">
        <v>0</v>
      </c>
      <c r="P130" s="10">
        <v>8.5</v>
      </c>
      <c r="Q130" s="4">
        <v>7</v>
      </c>
      <c r="R130" s="10">
        <v>3.1</v>
      </c>
      <c r="S130" s="63">
        <v>88</v>
      </c>
      <c r="T130" s="4">
        <v>139</v>
      </c>
      <c r="U130" s="10">
        <v>2.2000000000000002</v>
      </c>
      <c r="V130" s="9">
        <v>102</v>
      </c>
      <c r="W130" s="371">
        <v>291.2615555555555</v>
      </c>
      <c r="X130" s="10">
        <v>4.62</v>
      </c>
      <c r="Y130" s="4">
        <v>14.4</v>
      </c>
      <c r="Z130" s="10">
        <v>41.8</v>
      </c>
      <c r="AA130" s="4">
        <v>90.5</v>
      </c>
      <c r="AB130" s="10">
        <v>31.2</v>
      </c>
      <c r="AC130" s="4">
        <v>34.4</v>
      </c>
      <c r="AD130" s="10">
        <v>262</v>
      </c>
      <c r="AE130" s="4">
        <v>12.9</v>
      </c>
      <c r="AF130" s="10">
        <v>1.31</v>
      </c>
      <c r="AG130" s="4">
        <v>6.84</v>
      </c>
      <c r="AH130" s="10">
        <v>55.2</v>
      </c>
      <c r="AI130" s="4">
        <v>32.700000000000003</v>
      </c>
      <c r="AJ130" s="10">
        <v>9.8000000000000007</v>
      </c>
      <c r="AK130" s="4">
        <v>2</v>
      </c>
      <c r="AL130" s="10">
        <v>0.3</v>
      </c>
      <c r="AM130" s="369"/>
      <c r="AN130" s="369"/>
      <c r="AO130" s="369"/>
      <c r="AP130" s="369"/>
      <c r="AQ130" s="369"/>
      <c r="AR130" s="369"/>
    </row>
    <row r="131" spans="1:44" ht="15.75">
      <c r="A131" s="51" t="s">
        <v>129</v>
      </c>
      <c r="B131" s="8">
        <v>420</v>
      </c>
      <c r="C131" s="9">
        <v>18</v>
      </c>
      <c r="D131" s="10">
        <v>1.4</v>
      </c>
      <c r="E131" s="9">
        <v>293</v>
      </c>
      <c r="F131" s="11">
        <v>39</v>
      </c>
      <c r="G131" s="9">
        <v>4.3</v>
      </c>
      <c r="H131" s="11">
        <v>40</v>
      </c>
      <c r="I131" s="9">
        <v>15</v>
      </c>
      <c r="J131" s="10">
        <v>4.3</v>
      </c>
      <c r="K131" s="374">
        <v>93.8</v>
      </c>
      <c r="L131" s="10">
        <v>40</v>
      </c>
      <c r="M131" s="92">
        <v>1.1000000000000001</v>
      </c>
      <c r="N131" s="10">
        <v>4.3</v>
      </c>
      <c r="O131" s="9">
        <v>0</v>
      </c>
      <c r="P131" s="10">
        <v>8.6999999999999993</v>
      </c>
      <c r="Q131" s="9">
        <v>6.9</v>
      </c>
      <c r="R131" s="10">
        <v>4.8</v>
      </c>
      <c r="S131" s="63">
        <v>94</v>
      </c>
      <c r="T131" s="4">
        <v>141</v>
      </c>
      <c r="U131" s="10">
        <v>2.1</v>
      </c>
      <c r="V131" s="9">
        <v>98</v>
      </c>
      <c r="W131" s="371">
        <v>297.86022222222226</v>
      </c>
      <c r="X131" s="10">
        <v>5.36</v>
      </c>
      <c r="Y131" s="4">
        <v>15</v>
      </c>
      <c r="Z131" s="10">
        <v>43.1</v>
      </c>
      <c r="AA131" s="9">
        <v>80.400000000000006</v>
      </c>
      <c r="AB131" s="10">
        <v>28</v>
      </c>
      <c r="AC131" s="4">
        <v>34.799999999999997</v>
      </c>
      <c r="AD131" s="10">
        <v>241</v>
      </c>
      <c r="AE131" s="4">
        <v>13</v>
      </c>
      <c r="AF131" s="10">
        <v>0.93</v>
      </c>
      <c r="AG131" s="4">
        <v>5.21</v>
      </c>
      <c r="AH131" s="10">
        <v>38.200000000000003</v>
      </c>
      <c r="AI131" s="4">
        <v>51.8</v>
      </c>
      <c r="AJ131" s="10">
        <v>7.5</v>
      </c>
      <c r="AK131" s="4">
        <v>2.1</v>
      </c>
      <c r="AL131" s="10">
        <v>0.4</v>
      </c>
      <c r="AM131" s="369"/>
      <c r="AN131" s="369"/>
      <c r="AO131" s="369"/>
      <c r="AP131" s="369"/>
      <c r="AQ131" s="369"/>
      <c r="AR131" s="369"/>
    </row>
    <row r="132" spans="1:44" ht="15.75">
      <c r="A132" s="123">
        <v>3236</v>
      </c>
      <c r="B132" s="125">
        <v>276</v>
      </c>
      <c r="C132" s="40">
        <v>0</v>
      </c>
      <c r="D132" s="126">
        <v>2.2999999999999998</v>
      </c>
      <c r="E132" s="127">
        <v>297</v>
      </c>
      <c r="F132" s="109">
        <v>51</v>
      </c>
      <c r="G132" s="129">
        <v>0</v>
      </c>
      <c r="H132" s="130">
        <v>0</v>
      </c>
      <c r="I132" s="129">
        <v>0</v>
      </c>
      <c r="J132" s="37">
        <v>3.1</v>
      </c>
      <c r="K132" s="370">
        <v>124.4</v>
      </c>
      <c r="L132" s="131">
        <v>36</v>
      </c>
      <c r="M132" s="132">
        <v>0.8</v>
      </c>
      <c r="N132" s="126">
        <v>4</v>
      </c>
      <c r="O132" s="127">
        <v>36</v>
      </c>
      <c r="P132" s="37">
        <v>9.6</v>
      </c>
      <c r="Q132" s="133">
        <v>6.8</v>
      </c>
      <c r="R132" s="126">
        <v>4.5</v>
      </c>
      <c r="S132" s="134">
        <v>97</v>
      </c>
      <c r="T132" s="135">
        <v>144</v>
      </c>
      <c r="U132" s="126">
        <v>1.9</v>
      </c>
      <c r="V132" s="127">
        <v>110</v>
      </c>
      <c r="W132" s="371">
        <v>302.40722222222223</v>
      </c>
      <c r="X132" s="37">
        <v>5.34</v>
      </c>
      <c r="Y132" s="40">
        <v>14</v>
      </c>
      <c r="Z132" s="37">
        <v>42.7</v>
      </c>
      <c r="AA132" s="40">
        <v>79</v>
      </c>
      <c r="AB132" s="37">
        <v>25.8</v>
      </c>
      <c r="AC132" s="40">
        <v>32.700000000000003</v>
      </c>
      <c r="AD132" s="37">
        <v>352</v>
      </c>
      <c r="AE132" s="40">
        <v>12.6</v>
      </c>
      <c r="AF132" s="37">
        <v>0.66</v>
      </c>
      <c r="AG132" s="111">
        <v>8.44</v>
      </c>
      <c r="AH132" s="37">
        <v>56.7</v>
      </c>
      <c r="AI132" s="111">
        <v>27.8</v>
      </c>
      <c r="AJ132" s="37">
        <v>12.2</v>
      </c>
      <c r="AK132" s="111">
        <v>2.4</v>
      </c>
      <c r="AL132" s="37">
        <v>0.9</v>
      </c>
      <c r="AM132" s="377"/>
      <c r="AN132" s="377"/>
      <c r="AO132" s="377"/>
      <c r="AP132" s="377"/>
      <c r="AQ132" s="377"/>
      <c r="AR132" s="377"/>
    </row>
    <row r="133" spans="1:44" ht="15.75">
      <c r="A133" s="123">
        <v>3237</v>
      </c>
      <c r="B133" s="125">
        <v>1349</v>
      </c>
      <c r="C133" s="40">
        <v>0</v>
      </c>
      <c r="D133" s="126">
        <v>2.8</v>
      </c>
      <c r="E133" s="127">
        <v>283</v>
      </c>
      <c r="F133" s="109">
        <v>55</v>
      </c>
      <c r="G133" s="129">
        <v>0</v>
      </c>
      <c r="H133" s="130">
        <v>0</v>
      </c>
      <c r="I133" s="129">
        <v>0</v>
      </c>
      <c r="J133" s="37">
        <v>3.9</v>
      </c>
      <c r="K133" s="372">
        <v>122.3</v>
      </c>
      <c r="L133" s="131">
        <v>43</v>
      </c>
      <c r="M133" s="92">
        <v>0.9</v>
      </c>
      <c r="N133" s="126">
        <v>4</v>
      </c>
      <c r="O133" s="127">
        <v>56</v>
      </c>
      <c r="P133" s="37">
        <v>9.1999999999999993</v>
      </c>
      <c r="Q133" s="133">
        <v>6.4</v>
      </c>
      <c r="R133" s="126">
        <v>4.5</v>
      </c>
      <c r="S133" s="134">
        <v>99</v>
      </c>
      <c r="T133" s="135">
        <v>143</v>
      </c>
      <c r="U133" s="126">
        <v>2</v>
      </c>
      <c r="V133" s="127">
        <v>105</v>
      </c>
      <c r="W133" s="371">
        <v>301.8416666666667</v>
      </c>
      <c r="X133" s="37">
        <v>4.3099999999999996</v>
      </c>
      <c r="Y133" s="40">
        <v>13.4</v>
      </c>
      <c r="Z133" s="37">
        <v>41.4</v>
      </c>
      <c r="AA133" s="40">
        <v>95.7</v>
      </c>
      <c r="AB133" s="37">
        <v>30.9</v>
      </c>
      <c r="AC133" s="40">
        <v>32.200000000000003</v>
      </c>
      <c r="AD133" s="37">
        <v>297</v>
      </c>
      <c r="AE133" s="40">
        <v>12.7</v>
      </c>
      <c r="AF133" s="37">
        <v>1.02</v>
      </c>
      <c r="AG133" s="111">
        <v>5.41</v>
      </c>
      <c r="AH133" s="37">
        <v>51.9</v>
      </c>
      <c r="AI133" s="111">
        <v>31.5</v>
      </c>
      <c r="AJ133" s="37">
        <v>11.6</v>
      </c>
      <c r="AK133" s="111">
        <v>4.4000000000000004</v>
      </c>
      <c r="AL133" s="37">
        <v>0.6</v>
      </c>
      <c r="AM133" s="377"/>
      <c r="AN133" s="377"/>
      <c r="AO133" s="377"/>
      <c r="AP133" s="377"/>
      <c r="AQ133" s="377"/>
      <c r="AR133" s="377"/>
    </row>
    <row r="134" spans="1:44" ht="15.75">
      <c r="A134" s="123">
        <v>3238</v>
      </c>
      <c r="B134" s="125">
        <v>484</v>
      </c>
      <c r="C134" s="40">
        <v>0</v>
      </c>
      <c r="D134" s="126">
        <v>2.2999999999999998</v>
      </c>
      <c r="E134" s="127">
        <v>261</v>
      </c>
      <c r="F134" s="109">
        <v>40</v>
      </c>
      <c r="G134" s="129">
        <v>0</v>
      </c>
      <c r="H134" s="130">
        <v>0</v>
      </c>
      <c r="I134" s="129">
        <v>0</v>
      </c>
      <c r="J134" s="37">
        <v>3.6</v>
      </c>
      <c r="K134" s="372">
        <v>96.1</v>
      </c>
      <c r="L134" s="131">
        <v>34</v>
      </c>
      <c r="M134" s="92">
        <v>1.1000000000000001</v>
      </c>
      <c r="N134" s="126">
        <v>4.3</v>
      </c>
      <c r="O134" s="127">
        <v>37</v>
      </c>
      <c r="P134" s="37">
        <v>9.9</v>
      </c>
      <c r="Q134" s="133">
        <v>7.3</v>
      </c>
      <c r="R134" s="126">
        <v>4.4000000000000004</v>
      </c>
      <c r="S134" s="134">
        <v>100</v>
      </c>
      <c r="T134" s="135">
        <v>141</v>
      </c>
      <c r="U134" s="126">
        <v>1.9</v>
      </c>
      <c r="V134" s="127">
        <v>101</v>
      </c>
      <c r="W134" s="371">
        <v>296.49955555555562</v>
      </c>
      <c r="X134" s="37">
        <v>5.22</v>
      </c>
      <c r="Y134" s="40">
        <v>14.5</v>
      </c>
      <c r="Z134" s="37">
        <v>44.1</v>
      </c>
      <c r="AA134" s="40">
        <v>83.7</v>
      </c>
      <c r="AB134" s="37">
        <v>27.5</v>
      </c>
      <c r="AC134" s="40">
        <v>32.799999999999997</v>
      </c>
      <c r="AD134" s="37">
        <v>319</v>
      </c>
      <c r="AE134" s="40">
        <v>13.5</v>
      </c>
      <c r="AF134" s="37">
        <v>1.1200000000000001</v>
      </c>
      <c r="AG134" s="111">
        <v>11.77</v>
      </c>
      <c r="AH134" s="37">
        <v>70.900000000000006</v>
      </c>
      <c r="AI134" s="111">
        <v>17.399999999999999</v>
      </c>
      <c r="AJ134" s="37">
        <v>9.1</v>
      </c>
      <c r="AK134" s="111">
        <v>2.2000000000000002</v>
      </c>
      <c r="AL134" s="37">
        <v>0.4</v>
      </c>
      <c r="AM134" s="377"/>
      <c r="AN134" s="377"/>
      <c r="AO134" s="377"/>
      <c r="AP134" s="377"/>
      <c r="AQ134" s="377"/>
      <c r="AR134" s="377"/>
    </row>
    <row r="135" spans="1:44" ht="15.75">
      <c r="A135" s="123">
        <v>3239</v>
      </c>
      <c r="B135" s="125">
        <v>1351</v>
      </c>
      <c r="C135" s="40">
        <v>0</v>
      </c>
      <c r="D135" s="126">
        <v>2.9</v>
      </c>
      <c r="E135" s="127">
        <v>265</v>
      </c>
      <c r="F135" s="109">
        <v>79</v>
      </c>
      <c r="G135" s="129">
        <v>0</v>
      </c>
      <c r="H135" s="130">
        <v>0</v>
      </c>
      <c r="I135" s="129">
        <v>0</v>
      </c>
      <c r="J135" s="37">
        <v>4.5999999999999996</v>
      </c>
      <c r="K135" s="372">
        <v>122.3</v>
      </c>
      <c r="L135" s="131">
        <v>32</v>
      </c>
      <c r="M135" s="92">
        <v>0.9</v>
      </c>
      <c r="N135" s="126">
        <v>4.5</v>
      </c>
      <c r="O135" s="127">
        <v>42</v>
      </c>
      <c r="P135" s="37">
        <v>9.6</v>
      </c>
      <c r="Q135" s="133">
        <v>7.3</v>
      </c>
      <c r="R135" s="126">
        <v>4.7</v>
      </c>
      <c r="S135" s="134">
        <v>105</v>
      </c>
      <c r="T135" s="135">
        <v>144</v>
      </c>
      <c r="U135" s="126">
        <v>1.6</v>
      </c>
      <c r="V135" s="127">
        <v>104</v>
      </c>
      <c r="W135" s="371">
        <v>302.62366666666662</v>
      </c>
      <c r="X135" s="37">
        <v>4.25</v>
      </c>
      <c r="Y135" s="40">
        <v>12.1</v>
      </c>
      <c r="Z135" s="37">
        <v>37.200000000000003</v>
      </c>
      <c r="AA135" s="40">
        <v>87.9</v>
      </c>
      <c r="AB135" s="37">
        <v>28.6</v>
      </c>
      <c r="AC135" s="40">
        <v>32.6</v>
      </c>
      <c r="AD135" s="37">
        <v>305</v>
      </c>
      <c r="AE135" s="138">
        <v>12.2</v>
      </c>
      <c r="AF135" s="37">
        <v>0.98</v>
      </c>
      <c r="AG135" s="111">
        <v>7.97</v>
      </c>
      <c r="AH135" s="37">
        <v>55.8</v>
      </c>
      <c r="AI135" s="111">
        <v>30.9</v>
      </c>
      <c r="AJ135" s="37">
        <v>7.7</v>
      </c>
      <c r="AK135" s="111">
        <v>5.4</v>
      </c>
      <c r="AL135" s="37">
        <v>0.2</v>
      </c>
      <c r="AM135" s="377"/>
      <c r="AN135" s="377"/>
      <c r="AO135" s="377"/>
      <c r="AP135" s="377"/>
      <c r="AQ135" s="377"/>
      <c r="AR135" s="377"/>
    </row>
    <row r="136" spans="1:44" ht="15.75">
      <c r="A136" s="123">
        <v>3240</v>
      </c>
      <c r="B136" s="125">
        <v>339</v>
      </c>
      <c r="C136" s="40">
        <v>0</v>
      </c>
      <c r="D136" s="126">
        <v>2</v>
      </c>
      <c r="E136" s="127">
        <v>296</v>
      </c>
      <c r="F136" s="109">
        <v>68</v>
      </c>
      <c r="G136" s="129">
        <v>0</v>
      </c>
      <c r="H136" s="130">
        <v>0</v>
      </c>
      <c r="I136" s="129">
        <v>0</v>
      </c>
      <c r="J136" s="37">
        <v>4.5</v>
      </c>
      <c r="K136" s="372">
        <v>124.4</v>
      </c>
      <c r="L136" s="131">
        <v>22</v>
      </c>
      <c r="M136" s="92">
        <v>0.8</v>
      </c>
      <c r="N136" s="126">
        <v>4.0999999999999996</v>
      </c>
      <c r="O136" s="127">
        <v>28</v>
      </c>
      <c r="P136" s="37">
        <v>9.6</v>
      </c>
      <c r="Q136" s="133">
        <v>6.7</v>
      </c>
      <c r="R136" s="126">
        <v>4.0999999999999996</v>
      </c>
      <c r="S136" s="134">
        <v>88</v>
      </c>
      <c r="T136" s="135">
        <v>145</v>
      </c>
      <c r="U136" s="126">
        <v>2</v>
      </c>
      <c r="V136" s="127">
        <v>106</v>
      </c>
      <c r="W136" s="371">
        <v>300.61488888888891</v>
      </c>
      <c r="X136" s="37">
        <v>4.41</v>
      </c>
      <c r="Y136" s="40">
        <v>13.2</v>
      </c>
      <c r="Z136" s="37">
        <v>39.700000000000003</v>
      </c>
      <c r="AA136" s="40">
        <v>90.1</v>
      </c>
      <c r="AB136" s="37">
        <v>29.9</v>
      </c>
      <c r="AC136" s="40">
        <v>33.200000000000003</v>
      </c>
      <c r="AD136" s="37">
        <v>298</v>
      </c>
      <c r="AE136" s="111">
        <v>13</v>
      </c>
      <c r="AF136" s="37">
        <v>0.81</v>
      </c>
      <c r="AG136" s="111">
        <v>5.92</v>
      </c>
      <c r="AH136" s="37">
        <v>49.9</v>
      </c>
      <c r="AI136" s="111">
        <v>33.4</v>
      </c>
      <c r="AJ136" s="37">
        <v>13</v>
      </c>
      <c r="AK136" s="111">
        <v>3.2</v>
      </c>
      <c r="AL136" s="37">
        <v>0.5</v>
      </c>
      <c r="AM136" s="377"/>
      <c r="AN136" s="377"/>
      <c r="AO136" s="377"/>
      <c r="AP136" s="377"/>
      <c r="AQ136" s="377"/>
      <c r="AR136" s="377"/>
    </row>
    <row r="137" spans="1:44" ht="15.75">
      <c r="A137" s="123">
        <v>3241</v>
      </c>
      <c r="B137" s="125">
        <v>1600</v>
      </c>
      <c r="C137" s="40">
        <v>0</v>
      </c>
      <c r="D137" s="126">
        <v>2.1</v>
      </c>
      <c r="E137" s="127">
        <v>345</v>
      </c>
      <c r="F137" s="109">
        <v>108</v>
      </c>
      <c r="G137" s="129">
        <v>0</v>
      </c>
      <c r="H137" s="130">
        <v>0</v>
      </c>
      <c r="I137" s="129">
        <v>0</v>
      </c>
      <c r="J137" s="37">
        <v>4.7</v>
      </c>
      <c r="K137" s="372">
        <v>107.1</v>
      </c>
      <c r="L137" s="131">
        <v>35</v>
      </c>
      <c r="M137" s="92">
        <v>1</v>
      </c>
      <c r="N137" s="126">
        <v>4.0999999999999996</v>
      </c>
      <c r="O137" s="127">
        <v>24</v>
      </c>
      <c r="P137" s="37">
        <v>8.8000000000000007</v>
      </c>
      <c r="Q137" s="133">
        <v>6.8</v>
      </c>
      <c r="R137" s="126">
        <v>4.5</v>
      </c>
      <c r="S137" s="134">
        <v>85</v>
      </c>
      <c r="T137" s="135">
        <v>142</v>
      </c>
      <c r="U137" s="126">
        <v>2</v>
      </c>
      <c r="V137" s="127">
        <v>105</v>
      </c>
      <c r="W137" s="371">
        <v>297.75388888888887</v>
      </c>
      <c r="X137" s="37">
        <v>4.7300000000000004</v>
      </c>
      <c r="Y137" s="40">
        <v>13</v>
      </c>
      <c r="Z137" s="37">
        <v>39.4</v>
      </c>
      <c r="AA137" s="40">
        <v>82.4</v>
      </c>
      <c r="AB137" s="37">
        <v>27.2</v>
      </c>
      <c r="AC137" s="40">
        <v>33</v>
      </c>
      <c r="AD137" s="37">
        <v>248</v>
      </c>
      <c r="AE137" s="111">
        <v>12.9</v>
      </c>
      <c r="AF137" s="37">
        <v>0.85</v>
      </c>
      <c r="AG137" s="111">
        <v>5.0599999999999996</v>
      </c>
      <c r="AH137" s="37">
        <v>39.1</v>
      </c>
      <c r="AI137" s="111">
        <v>34</v>
      </c>
      <c r="AJ137" s="37">
        <v>14.5</v>
      </c>
      <c r="AK137" s="111">
        <v>11.8</v>
      </c>
      <c r="AL137" s="37">
        <v>0.6</v>
      </c>
      <c r="AM137" s="377"/>
      <c r="AN137" s="377"/>
      <c r="AO137" s="377"/>
      <c r="AP137" s="377"/>
      <c r="AQ137" s="377"/>
      <c r="AR137" s="377"/>
    </row>
    <row r="138" spans="1:44" ht="15.75">
      <c r="A138" s="123">
        <v>3242</v>
      </c>
      <c r="B138" s="125">
        <v>597</v>
      </c>
      <c r="C138" s="40">
        <v>0</v>
      </c>
      <c r="D138" s="126">
        <v>3.2</v>
      </c>
      <c r="E138" s="127">
        <v>325</v>
      </c>
      <c r="F138" s="109">
        <v>50</v>
      </c>
      <c r="G138" s="129">
        <v>0</v>
      </c>
      <c r="H138" s="130">
        <v>0</v>
      </c>
      <c r="I138" s="129">
        <v>0</v>
      </c>
      <c r="J138" s="37">
        <v>5.4</v>
      </c>
      <c r="K138" s="372">
        <v>90.9</v>
      </c>
      <c r="L138" s="131">
        <v>42</v>
      </c>
      <c r="M138" s="92">
        <v>1.1000000000000001</v>
      </c>
      <c r="N138" s="126">
        <v>3.6</v>
      </c>
      <c r="O138" s="127">
        <v>33</v>
      </c>
      <c r="P138" s="37">
        <v>9.5</v>
      </c>
      <c r="Q138" s="133">
        <v>6.7</v>
      </c>
      <c r="R138" s="126">
        <v>5</v>
      </c>
      <c r="S138" s="134">
        <v>100</v>
      </c>
      <c r="T138" s="135">
        <v>144</v>
      </c>
      <c r="U138" s="126">
        <v>2</v>
      </c>
      <c r="V138" s="127">
        <v>105</v>
      </c>
      <c r="W138" s="371">
        <v>304.5288888888889</v>
      </c>
      <c r="X138" s="37">
        <v>4.49</v>
      </c>
      <c r="Y138" s="40">
        <v>11.9</v>
      </c>
      <c r="Z138" s="37">
        <v>36.4</v>
      </c>
      <c r="AA138" s="40">
        <v>80.599999999999994</v>
      </c>
      <c r="AB138" s="37">
        <v>26.4</v>
      </c>
      <c r="AC138" s="40">
        <v>32.700000000000003</v>
      </c>
      <c r="AD138" s="37">
        <v>329</v>
      </c>
      <c r="AE138" s="111">
        <v>13.3</v>
      </c>
      <c r="AF138" s="37">
        <v>0.8</v>
      </c>
      <c r="AG138" s="111">
        <v>7.29</v>
      </c>
      <c r="AH138" s="37">
        <v>57.2</v>
      </c>
      <c r="AI138" s="111">
        <v>23.7</v>
      </c>
      <c r="AJ138" s="37">
        <v>8.8000000000000007</v>
      </c>
      <c r="AK138" s="111">
        <v>9.4</v>
      </c>
      <c r="AL138" s="37">
        <v>0.9</v>
      </c>
      <c r="AM138" s="377"/>
      <c r="AN138" s="377"/>
      <c r="AO138" s="377"/>
      <c r="AP138" s="377"/>
      <c r="AQ138" s="377"/>
      <c r="AR138" s="377"/>
    </row>
    <row r="139" spans="1:44" ht="15.75">
      <c r="A139" s="123">
        <v>3243</v>
      </c>
      <c r="B139" s="125">
        <v>1416</v>
      </c>
      <c r="C139" s="40">
        <v>0</v>
      </c>
      <c r="D139" s="126">
        <v>1.9</v>
      </c>
      <c r="E139" s="127">
        <v>513</v>
      </c>
      <c r="F139" s="109">
        <v>135</v>
      </c>
      <c r="G139" s="129">
        <v>0</v>
      </c>
      <c r="H139" s="130">
        <v>0</v>
      </c>
      <c r="I139" s="129">
        <v>0</v>
      </c>
      <c r="J139" s="37">
        <v>5.2</v>
      </c>
      <c r="K139" s="372">
        <v>100.7</v>
      </c>
      <c r="L139" s="131">
        <v>42</v>
      </c>
      <c r="M139" s="92">
        <v>1</v>
      </c>
      <c r="N139" s="126">
        <v>4.2</v>
      </c>
      <c r="O139" s="127">
        <v>65</v>
      </c>
      <c r="P139" s="37">
        <v>9.3000000000000007</v>
      </c>
      <c r="Q139" s="133">
        <v>6.3</v>
      </c>
      <c r="R139" s="126">
        <v>4.5</v>
      </c>
      <c r="S139" s="134">
        <v>83</v>
      </c>
      <c r="T139" s="135">
        <v>139</v>
      </c>
      <c r="U139" s="126">
        <v>1.6</v>
      </c>
      <c r="V139" s="127">
        <v>104</v>
      </c>
      <c r="W139" s="371">
        <v>293.21277777777777</v>
      </c>
      <c r="X139" s="37">
        <v>4.33</v>
      </c>
      <c r="Y139" s="40">
        <v>13.9</v>
      </c>
      <c r="Z139" s="37">
        <v>42.4</v>
      </c>
      <c r="AA139" s="40">
        <v>97</v>
      </c>
      <c r="AB139" s="37">
        <v>31.7</v>
      </c>
      <c r="AC139" s="40">
        <v>32.700000000000003</v>
      </c>
      <c r="AD139" s="37">
        <v>285</v>
      </c>
      <c r="AE139" s="111">
        <v>12.5</v>
      </c>
      <c r="AF139" s="37">
        <v>1.21</v>
      </c>
      <c r="AG139" s="111">
        <v>4.96</v>
      </c>
      <c r="AH139" s="37">
        <v>48.5</v>
      </c>
      <c r="AI139" s="111">
        <v>38.299999999999997</v>
      </c>
      <c r="AJ139" s="37">
        <v>11.3</v>
      </c>
      <c r="AK139" s="111">
        <v>0.9</v>
      </c>
      <c r="AL139" s="37">
        <v>1</v>
      </c>
      <c r="AM139" s="377"/>
      <c r="AN139" s="377"/>
      <c r="AO139" s="377"/>
      <c r="AP139" s="377"/>
      <c r="AQ139" s="377"/>
      <c r="AR139" s="377"/>
    </row>
    <row r="140" spans="1:44" ht="15.75">
      <c r="A140" s="123">
        <v>3244</v>
      </c>
      <c r="B140" s="125">
        <v>311</v>
      </c>
      <c r="C140" s="40">
        <v>0</v>
      </c>
      <c r="D140" s="126">
        <v>2.2000000000000002</v>
      </c>
      <c r="E140" s="127">
        <v>291</v>
      </c>
      <c r="F140" s="109">
        <v>48</v>
      </c>
      <c r="G140" s="129">
        <v>0</v>
      </c>
      <c r="H140" s="130">
        <v>0</v>
      </c>
      <c r="I140" s="129">
        <v>0</v>
      </c>
      <c r="J140" s="37">
        <v>4</v>
      </c>
      <c r="K140" s="372">
        <v>114.9</v>
      </c>
      <c r="L140" s="131">
        <v>44</v>
      </c>
      <c r="M140" s="92">
        <v>0.9</v>
      </c>
      <c r="N140" s="126">
        <v>4.5999999999999996</v>
      </c>
      <c r="O140" s="127">
        <v>33</v>
      </c>
      <c r="P140" s="37">
        <v>9.6999999999999993</v>
      </c>
      <c r="Q140" s="133">
        <v>6.8</v>
      </c>
      <c r="R140" s="126">
        <v>4.3</v>
      </c>
      <c r="S140" s="134">
        <v>92</v>
      </c>
      <c r="T140" s="135">
        <v>144</v>
      </c>
      <c r="U140" s="126">
        <v>1.7</v>
      </c>
      <c r="V140" s="127">
        <v>105</v>
      </c>
      <c r="W140" s="371">
        <v>303.04911111111113</v>
      </c>
      <c r="X140" s="37">
        <v>4.8899999999999997</v>
      </c>
      <c r="Y140" s="40">
        <v>14.2</v>
      </c>
      <c r="Z140" s="37">
        <v>41.8</v>
      </c>
      <c r="AA140" s="40">
        <v>85.4</v>
      </c>
      <c r="AB140" s="37">
        <v>29</v>
      </c>
      <c r="AC140" s="40">
        <v>34</v>
      </c>
      <c r="AD140" s="37">
        <v>303</v>
      </c>
      <c r="AE140" s="111">
        <v>13.9</v>
      </c>
      <c r="AF140" s="37">
        <v>0.82</v>
      </c>
      <c r="AG140" s="111">
        <v>6.25</v>
      </c>
      <c r="AH140" s="37">
        <v>57</v>
      </c>
      <c r="AI140" s="111">
        <v>27.5</v>
      </c>
      <c r="AJ140" s="37">
        <v>10.7</v>
      </c>
      <c r="AK140" s="111">
        <v>4.0999999999999996</v>
      </c>
      <c r="AL140" s="37">
        <v>0.7</v>
      </c>
      <c r="AM140" s="377"/>
      <c r="AN140" s="377"/>
      <c r="AO140" s="377"/>
      <c r="AP140" s="377"/>
      <c r="AQ140" s="377"/>
      <c r="AR140" s="377"/>
    </row>
    <row r="141" spans="1:44" ht="15.75">
      <c r="A141" s="123">
        <v>3245</v>
      </c>
      <c r="B141" s="125">
        <v>651</v>
      </c>
      <c r="C141" s="40">
        <v>0</v>
      </c>
      <c r="D141" s="126">
        <v>1.8</v>
      </c>
      <c r="E141" s="127">
        <v>309</v>
      </c>
      <c r="F141" s="109">
        <v>63</v>
      </c>
      <c r="G141" s="129">
        <v>0</v>
      </c>
      <c r="H141" s="130">
        <v>0</v>
      </c>
      <c r="I141" s="129">
        <v>0</v>
      </c>
      <c r="J141" s="37">
        <v>5.5</v>
      </c>
      <c r="K141" s="372">
        <v>142</v>
      </c>
      <c r="L141" s="131">
        <v>29</v>
      </c>
      <c r="M141" s="92">
        <v>0.9</v>
      </c>
      <c r="N141" s="126">
        <v>4.4000000000000004</v>
      </c>
      <c r="O141" s="127">
        <v>42</v>
      </c>
      <c r="P141" s="37">
        <v>9.8000000000000007</v>
      </c>
      <c r="Q141" s="133">
        <v>6.7</v>
      </c>
      <c r="R141" s="126">
        <v>4.5</v>
      </c>
      <c r="S141" s="134">
        <v>94</v>
      </c>
      <c r="T141" s="135">
        <v>144</v>
      </c>
      <c r="U141" s="131">
        <v>0</v>
      </c>
      <c r="V141" s="127">
        <v>108</v>
      </c>
      <c r="W141" s="371">
        <v>301.04888888888888</v>
      </c>
      <c r="X141" s="37">
        <v>4.45</v>
      </c>
      <c r="Y141" s="40">
        <v>13.4</v>
      </c>
      <c r="Z141" s="37">
        <v>39.6</v>
      </c>
      <c r="AA141" s="40">
        <v>88.9</v>
      </c>
      <c r="AB141" s="37">
        <v>30.1</v>
      </c>
      <c r="AC141" s="40">
        <v>33.9</v>
      </c>
      <c r="AD141" s="37">
        <v>324</v>
      </c>
      <c r="AE141" s="111">
        <v>14.6</v>
      </c>
      <c r="AF141" s="37">
        <v>0.83</v>
      </c>
      <c r="AG141" s="111">
        <v>5.2</v>
      </c>
      <c r="AH141" s="37">
        <v>59</v>
      </c>
      <c r="AI141" s="111">
        <v>23</v>
      </c>
      <c r="AJ141" s="37">
        <v>12.1</v>
      </c>
      <c r="AK141" s="111">
        <v>4.9000000000000004</v>
      </c>
      <c r="AL141" s="37">
        <v>1</v>
      </c>
      <c r="AM141" s="377"/>
      <c r="AN141" s="377"/>
      <c r="AO141" s="377"/>
      <c r="AP141" s="377"/>
      <c r="AQ141" s="377"/>
      <c r="AR141" s="377"/>
    </row>
    <row r="142" spans="1:44" ht="15.75">
      <c r="A142" s="123">
        <v>3246</v>
      </c>
      <c r="B142" s="125">
        <v>172</v>
      </c>
      <c r="C142" s="40">
        <v>0</v>
      </c>
      <c r="D142" s="126">
        <v>1.8</v>
      </c>
      <c r="E142" s="127">
        <v>255</v>
      </c>
      <c r="F142" s="109">
        <v>36</v>
      </c>
      <c r="G142" s="129">
        <v>0</v>
      </c>
      <c r="H142" s="130">
        <v>0</v>
      </c>
      <c r="I142" s="129">
        <v>0</v>
      </c>
      <c r="J142" s="37">
        <v>5</v>
      </c>
      <c r="K142" s="372">
        <v>116.4</v>
      </c>
      <c r="L142" s="131">
        <v>37</v>
      </c>
      <c r="M142" s="92">
        <v>0.9</v>
      </c>
      <c r="N142" s="126">
        <v>4</v>
      </c>
      <c r="O142" s="127">
        <v>52</v>
      </c>
      <c r="P142" s="37">
        <v>9.6</v>
      </c>
      <c r="Q142" s="133">
        <v>7.1</v>
      </c>
      <c r="R142" s="126">
        <v>4.5999999999999996</v>
      </c>
      <c r="S142" s="134">
        <v>104</v>
      </c>
      <c r="T142" s="135">
        <v>143</v>
      </c>
      <c r="U142" s="126">
        <v>2.1</v>
      </c>
      <c r="V142" s="127">
        <v>104</v>
      </c>
      <c r="W142" s="371">
        <v>301.34711111111113</v>
      </c>
      <c r="X142" s="37">
        <v>4.9800000000000004</v>
      </c>
      <c r="Y142" s="40">
        <v>13.7</v>
      </c>
      <c r="Z142" s="37">
        <v>40.299999999999997</v>
      </c>
      <c r="AA142" s="40">
        <v>80.900000000000006</v>
      </c>
      <c r="AB142" s="37">
        <v>27.4</v>
      </c>
      <c r="AC142" s="40">
        <v>33.9</v>
      </c>
      <c r="AD142" s="37">
        <v>520</v>
      </c>
      <c r="AE142" s="111">
        <v>13.6</v>
      </c>
      <c r="AF142" s="37">
        <v>1.05</v>
      </c>
      <c r="AG142" s="111">
        <v>9.59</v>
      </c>
      <c r="AH142" s="37">
        <v>69.3</v>
      </c>
      <c r="AI142" s="111">
        <v>20</v>
      </c>
      <c r="AJ142" s="37">
        <v>6.9</v>
      </c>
      <c r="AK142" s="111">
        <v>3</v>
      </c>
      <c r="AL142" s="37">
        <v>0.8</v>
      </c>
      <c r="AM142" s="377"/>
      <c r="AN142" s="377"/>
      <c r="AO142" s="377"/>
      <c r="AP142" s="377"/>
      <c r="AQ142" s="377"/>
      <c r="AR142" s="377"/>
    </row>
    <row r="143" spans="1:44" ht="15.75">
      <c r="A143" s="123">
        <v>3247</v>
      </c>
      <c r="B143" s="125">
        <v>305</v>
      </c>
      <c r="C143" s="40">
        <v>0</v>
      </c>
      <c r="D143" s="126">
        <v>1.5</v>
      </c>
      <c r="E143" s="127">
        <v>255</v>
      </c>
      <c r="F143" s="109">
        <v>48</v>
      </c>
      <c r="G143" s="129">
        <v>0</v>
      </c>
      <c r="H143" s="130">
        <v>0</v>
      </c>
      <c r="I143" s="129">
        <v>0</v>
      </c>
      <c r="J143" s="37">
        <v>4.2</v>
      </c>
      <c r="K143" s="372">
        <v>73.5</v>
      </c>
      <c r="L143" s="131">
        <v>43</v>
      </c>
      <c r="M143" s="92">
        <v>1.3</v>
      </c>
      <c r="N143" s="126">
        <v>4.3</v>
      </c>
      <c r="O143" s="127">
        <v>44</v>
      </c>
      <c r="P143" s="37">
        <v>9.3000000000000007</v>
      </c>
      <c r="Q143" s="133">
        <v>6.3</v>
      </c>
      <c r="R143" s="126">
        <v>4.5999999999999996</v>
      </c>
      <c r="S143" s="134">
        <v>94</v>
      </c>
      <c r="T143" s="135">
        <v>145</v>
      </c>
      <c r="U143" s="126">
        <v>1.8</v>
      </c>
      <c r="V143" s="127">
        <v>105</v>
      </c>
      <c r="W143" s="371">
        <v>305.42822222222225</v>
      </c>
      <c r="X143" s="37">
        <v>4.6500000000000004</v>
      </c>
      <c r="Y143" s="40">
        <v>14.1</v>
      </c>
      <c r="Z143" s="37">
        <v>41.4</v>
      </c>
      <c r="AA143" s="40">
        <v>89.1</v>
      </c>
      <c r="AB143" s="37">
        <v>30.4</v>
      </c>
      <c r="AC143" s="40">
        <v>34.200000000000003</v>
      </c>
      <c r="AD143" s="37">
        <v>212</v>
      </c>
      <c r="AE143" s="111">
        <v>14.6</v>
      </c>
      <c r="AF143" s="37">
        <v>0.71</v>
      </c>
      <c r="AG143" s="111">
        <v>6.27</v>
      </c>
      <c r="AH143" s="37">
        <v>55.5</v>
      </c>
      <c r="AI143" s="111">
        <v>29.9</v>
      </c>
      <c r="AJ143" s="37">
        <v>10.5</v>
      </c>
      <c r="AK143" s="111">
        <v>3.1</v>
      </c>
      <c r="AL143" s="37">
        <v>1</v>
      </c>
      <c r="AM143" s="377"/>
      <c r="AN143" s="377"/>
      <c r="AO143" s="377"/>
      <c r="AP143" s="377"/>
      <c r="AQ143" s="377"/>
      <c r="AR143" s="377"/>
    </row>
    <row r="144" spans="1:44" ht="15.75">
      <c r="A144" s="123">
        <v>3248</v>
      </c>
      <c r="B144" s="125">
        <v>202</v>
      </c>
      <c r="C144" s="40">
        <v>0</v>
      </c>
      <c r="D144" s="126">
        <v>1.5</v>
      </c>
      <c r="E144" s="127">
        <v>310</v>
      </c>
      <c r="F144" s="109">
        <v>53</v>
      </c>
      <c r="G144" s="129">
        <v>0</v>
      </c>
      <c r="H144" s="130">
        <v>0</v>
      </c>
      <c r="I144" s="129">
        <v>0</v>
      </c>
      <c r="J144" s="37">
        <v>4.5</v>
      </c>
      <c r="K144" s="372">
        <v>103.2</v>
      </c>
      <c r="L144" s="131">
        <v>45</v>
      </c>
      <c r="M144" s="92">
        <v>1</v>
      </c>
      <c r="N144" s="126">
        <v>3.8</v>
      </c>
      <c r="O144" s="127">
        <v>70</v>
      </c>
      <c r="P144" s="37">
        <v>9.3000000000000007</v>
      </c>
      <c r="Q144" s="133">
        <v>7.2</v>
      </c>
      <c r="R144" s="126">
        <v>4.2</v>
      </c>
      <c r="S144" s="134">
        <v>101</v>
      </c>
      <c r="T144" s="135">
        <v>146</v>
      </c>
      <c r="U144" s="126">
        <v>0</v>
      </c>
      <c r="V144" s="127">
        <v>105</v>
      </c>
      <c r="W144" s="371">
        <v>307.3247777777778</v>
      </c>
      <c r="X144" s="37">
        <v>4.66</v>
      </c>
      <c r="Y144" s="40">
        <v>14.8</v>
      </c>
      <c r="Z144" s="37">
        <v>42.5</v>
      </c>
      <c r="AA144" s="40">
        <v>91.2</v>
      </c>
      <c r="AB144" s="37">
        <v>31.7</v>
      </c>
      <c r="AC144" s="40">
        <v>34.700000000000003</v>
      </c>
      <c r="AD144" s="37">
        <v>302</v>
      </c>
      <c r="AE144" s="111">
        <v>13.9</v>
      </c>
      <c r="AF144" s="37">
        <v>0.73</v>
      </c>
      <c r="AG144" s="111">
        <v>5.64</v>
      </c>
      <c r="AH144" s="37">
        <v>49.3</v>
      </c>
      <c r="AI144" s="111">
        <v>32.9</v>
      </c>
      <c r="AJ144" s="37">
        <v>12.2</v>
      </c>
      <c r="AK144" s="111">
        <v>4.2</v>
      </c>
      <c r="AL144" s="37">
        <v>1.4</v>
      </c>
      <c r="AM144" s="377"/>
      <c r="AN144" s="377"/>
      <c r="AO144" s="377"/>
      <c r="AP144" s="377"/>
      <c r="AQ144" s="377"/>
      <c r="AR144" s="377"/>
    </row>
    <row r="145" spans="1:44" ht="15.75">
      <c r="A145" s="123">
        <v>3249</v>
      </c>
      <c r="B145" s="125">
        <v>462</v>
      </c>
      <c r="C145" s="40">
        <v>0</v>
      </c>
      <c r="D145" s="126">
        <v>1.8</v>
      </c>
      <c r="E145" s="127">
        <v>337</v>
      </c>
      <c r="F145" s="109">
        <v>45</v>
      </c>
      <c r="G145" s="129">
        <v>0</v>
      </c>
      <c r="H145" s="130">
        <v>0</v>
      </c>
      <c r="I145" s="129">
        <v>0</v>
      </c>
      <c r="J145" s="37">
        <v>4.9000000000000004</v>
      </c>
      <c r="K145" s="372">
        <v>102.6</v>
      </c>
      <c r="L145" s="131">
        <v>32</v>
      </c>
      <c r="M145" s="92">
        <v>1</v>
      </c>
      <c r="N145" s="126">
        <v>4.2</v>
      </c>
      <c r="O145" s="127">
        <v>23</v>
      </c>
      <c r="P145" s="37">
        <v>9.8000000000000007</v>
      </c>
      <c r="Q145" s="133">
        <v>6.6</v>
      </c>
      <c r="R145" s="126">
        <v>4.0999999999999996</v>
      </c>
      <c r="S145" s="134">
        <v>94</v>
      </c>
      <c r="T145" s="135">
        <v>142</v>
      </c>
      <c r="U145" s="126">
        <v>2.2000000000000002</v>
      </c>
      <c r="V145" s="127">
        <v>103</v>
      </c>
      <c r="W145" s="371">
        <v>297.08488888888883</v>
      </c>
      <c r="X145" s="37">
        <v>4.49</v>
      </c>
      <c r="Y145" s="40">
        <v>14</v>
      </c>
      <c r="Z145" s="37">
        <v>40.799999999999997</v>
      </c>
      <c r="AA145" s="40">
        <v>90.8</v>
      </c>
      <c r="AB145" s="37">
        <v>31.2</v>
      </c>
      <c r="AC145" s="40">
        <v>34.299999999999997</v>
      </c>
      <c r="AD145" s="37">
        <v>341</v>
      </c>
      <c r="AE145" s="111">
        <v>14.5</v>
      </c>
      <c r="AF145" s="37">
        <v>1.3</v>
      </c>
      <c r="AG145" s="111">
        <v>7.12</v>
      </c>
      <c r="AH145" s="37">
        <v>76.5</v>
      </c>
      <c r="AI145" s="111">
        <v>9.6</v>
      </c>
      <c r="AJ145" s="37">
        <v>12.7</v>
      </c>
      <c r="AK145" s="111">
        <v>0.8</v>
      </c>
      <c r="AL145" s="37">
        <v>0.4</v>
      </c>
      <c r="AM145" s="377"/>
      <c r="AN145" s="377"/>
      <c r="AO145" s="377"/>
      <c r="AP145" s="377"/>
      <c r="AQ145" s="377"/>
      <c r="AR145" s="377"/>
    </row>
    <row r="146" spans="1:44" ht="15.75">
      <c r="A146" s="123">
        <v>3250</v>
      </c>
      <c r="B146" s="125">
        <v>228</v>
      </c>
      <c r="C146" s="40">
        <v>0</v>
      </c>
      <c r="D146" s="126">
        <v>3</v>
      </c>
      <c r="E146" s="127">
        <v>318</v>
      </c>
      <c r="F146" s="109">
        <v>57</v>
      </c>
      <c r="G146" s="129">
        <v>0</v>
      </c>
      <c r="H146" s="130">
        <v>0</v>
      </c>
      <c r="I146" s="129">
        <v>0</v>
      </c>
      <c r="J146" s="37">
        <v>5.3</v>
      </c>
      <c r="K146" s="372">
        <v>101.9</v>
      </c>
      <c r="L146" s="131">
        <v>33</v>
      </c>
      <c r="M146" s="92">
        <v>1</v>
      </c>
      <c r="N146" s="126">
        <v>4.2</v>
      </c>
      <c r="O146" s="127">
        <v>45</v>
      </c>
      <c r="P146" s="37">
        <v>9.4</v>
      </c>
      <c r="Q146" s="133">
        <v>6.5</v>
      </c>
      <c r="R146" s="126">
        <v>4.2</v>
      </c>
      <c r="S146" s="134">
        <v>100</v>
      </c>
      <c r="T146" s="135">
        <v>144</v>
      </c>
      <c r="U146" s="126">
        <v>2</v>
      </c>
      <c r="V146" s="127">
        <v>103</v>
      </c>
      <c r="W146" s="371">
        <v>301.5408888888889</v>
      </c>
      <c r="X146" s="37">
        <v>4.2300000000000004</v>
      </c>
      <c r="Y146" s="40">
        <v>12.9</v>
      </c>
      <c r="Z146" s="37">
        <v>37.299999999999997</v>
      </c>
      <c r="AA146" s="40">
        <v>88</v>
      </c>
      <c r="AB146" s="37">
        <v>30.5</v>
      </c>
      <c r="AC146" s="40">
        <v>34.700000000000003</v>
      </c>
      <c r="AD146" s="37">
        <v>348</v>
      </c>
      <c r="AE146" s="111">
        <v>14.2</v>
      </c>
      <c r="AF146" s="37">
        <v>0.74</v>
      </c>
      <c r="AG146" s="111">
        <v>5.93</v>
      </c>
      <c r="AH146" s="37">
        <v>65.599999999999994</v>
      </c>
      <c r="AI146" s="111">
        <v>23.8</v>
      </c>
      <c r="AJ146" s="37">
        <v>7.4</v>
      </c>
      <c r="AK146" s="111">
        <v>2</v>
      </c>
      <c r="AL146" s="37">
        <v>1.2</v>
      </c>
      <c r="AM146" s="377"/>
      <c r="AN146" s="377"/>
      <c r="AO146" s="377"/>
      <c r="AP146" s="377"/>
      <c r="AQ146" s="377"/>
      <c r="AR146" s="377"/>
    </row>
    <row r="147" spans="1:44" ht="15.75">
      <c r="A147" s="123">
        <v>3251</v>
      </c>
      <c r="B147" s="125">
        <v>405</v>
      </c>
      <c r="C147" s="40">
        <v>0</v>
      </c>
      <c r="D147" s="126">
        <v>2</v>
      </c>
      <c r="E147" s="127">
        <v>255</v>
      </c>
      <c r="F147" s="109">
        <v>49</v>
      </c>
      <c r="G147" s="129">
        <v>0</v>
      </c>
      <c r="H147" s="130">
        <v>0</v>
      </c>
      <c r="I147" s="129">
        <v>0</v>
      </c>
      <c r="J147" s="37">
        <v>4.5999999999999996</v>
      </c>
      <c r="K147" s="372">
        <v>103.2</v>
      </c>
      <c r="L147" s="131">
        <v>41</v>
      </c>
      <c r="M147" s="92">
        <v>1</v>
      </c>
      <c r="N147" s="126">
        <v>4.2</v>
      </c>
      <c r="O147" s="127">
        <v>33</v>
      </c>
      <c r="P147" s="37">
        <v>9.5</v>
      </c>
      <c r="Q147" s="133">
        <v>6.9</v>
      </c>
      <c r="R147" s="126">
        <v>4.3</v>
      </c>
      <c r="S147" s="134">
        <v>108</v>
      </c>
      <c r="T147" s="135">
        <v>141</v>
      </c>
      <c r="U147" s="126">
        <v>1.8</v>
      </c>
      <c r="V147" s="127">
        <v>102</v>
      </c>
      <c r="W147" s="371">
        <v>297.99133333333333</v>
      </c>
      <c r="X147" s="37">
        <v>4.3899999999999997</v>
      </c>
      <c r="Y147" s="40">
        <v>13.4</v>
      </c>
      <c r="Z147" s="37">
        <v>38.4</v>
      </c>
      <c r="AA147" s="40">
        <v>87.4</v>
      </c>
      <c r="AB147" s="37">
        <v>30.4</v>
      </c>
      <c r="AC147" s="40">
        <v>34.799999999999997</v>
      </c>
      <c r="AD147" s="37">
        <v>433</v>
      </c>
      <c r="AE147" s="111">
        <v>14.5</v>
      </c>
      <c r="AF147" s="37">
        <v>1.1100000000000001</v>
      </c>
      <c r="AG147" s="111">
        <v>7.59</v>
      </c>
      <c r="AH147" s="37">
        <v>59.8</v>
      </c>
      <c r="AI147" s="111">
        <v>29.3</v>
      </c>
      <c r="AJ147" s="37">
        <v>8.1</v>
      </c>
      <c r="AK147" s="111">
        <v>1.7</v>
      </c>
      <c r="AL147" s="37">
        <v>1.1000000000000001</v>
      </c>
      <c r="AM147" s="377"/>
      <c r="AN147" s="377"/>
      <c r="AO147" s="377"/>
      <c r="AP147" s="377"/>
      <c r="AQ147" s="377"/>
      <c r="AR147" s="377"/>
    </row>
    <row r="148" spans="1:44" ht="15.75">
      <c r="A148" s="123">
        <v>3254</v>
      </c>
      <c r="B148" s="125">
        <v>272</v>
      </c>
      <c r="C148" s="40">
        <v>0</v>
      </c>
      <c r="D148" s="126">
        <v>1.6</v>
      </c>
      <c r="E148" s="127">
        <v>242</v>
      </c>
      <c r="F148" s="109">
        <v>76</v>
      </c>
      <c r="G148" s="129">
        <v>0</v>
      </c>
      <c r="H148" s="130">
        <v>0</v>
      </c>
      <c r="I148" s="129">
        <v>0</v>
      </c>
      <c r="J148" s="37">
        <v>6</v>
      </c>
      <c r="K148" s="372">
        <v>82.4</v>
      </c>
      <c r="L148" s="131">
        <v>36</v>
      </c>
      <c r="M148" s="92">
        <v>1.2</v>
      </c>
      <c r="N148" s="126">
        <v>4.3</v>
      </c>
      <c r="O148" s="127">
        <v>30</v>
      </c>
      <c r="P148" s="37">
        <v>9.6</v>
      </c>
      <c r="Q148" s="133">
        <v>7.7</v>
      </c>
      <c r="R148" s="126">
        <v>4.0999999999999996</v>
      </c>
      <c r="S148" s="134">
        <v>88</v>
      </c>
      <c r="T148" s="135">
        <v>141</v>
      </c>
      <c r="U148" s="126">
        <v>1.8</v>
      </c>
      <c r="V148" s="127">
        <v>106</v>
      </c>
      <c r="W148" s="371">
        <v>295.50822222222223</v>
      </c>
      <c r="X148" s="37">
        <v>5.1100000000000003</v>
      </c>
      <c r="Y148" s="40">
        <v>15.2</v>
      </c>
      <c r="Z148" s="37">
        <v>44.5</v>
      </c>
      <c r="AA148" s="40">
        <v>87.1</v>
      </c>
      <c r="AB148" s="37">
        <v>29.8</v>
      </c>
      <c r="AC148" s="40">
        <v>34.200000000000003</v>
      </c>
      <c r="AD148" s="37">
        <v>270</v>
      </c>
      <c r="AE148" s="111">
        <v>14.6</v>
      </c>
      <c r="AF148" s="37">
        <v>0.68</v>
      </c>
      <c r="AG148" s="111">
        <v>6.85</v>
      </c>
      <c r="AH148" s="37">
        <v>55</v>
      </c>
      <c r="AI148" s="111">
        <v>31</v>
      </c>
      <c r="AJ148" s="37">
        <v>12.2</v>
      </c>
      <c r="AK148" s="111">
        <v>0.9</v>
      </c>
      <c r="AL148" s="37">
        <v>0.9</v>
      </c>
      <c r="AM148" s="377"/>
      <c r="AN148" s="377"/>
      <c r="AO148" s="377"/>
      <c r="AP148" s="377"/>
      <c r="AQ148" s="377"/>
      <c r="AR148" s="377"/>
    </row>
    <row r="149" spans="1:44" ht="15.75">
      <c r="A149" s="123">
        <v>3255</v>
      </c>
      <c r="B149" s="125">
        <v>279</v>
      </c>
      <c r="C149" s="40">
        <v>0</v>
      </c>
      <c r="D149" s="126">
        <v>2.1</v>
      </c>
      <c r="E149" s="127">
        <v>271</v>
      </c>
      <c r="F149" s="109">
        <v>42</v>
      </c>
      <c r="G149" s="129">
        <v>0</v>
      </c>
      <c r="H149" s="130">
        <v>0</v>
      </c>
      <c r="I149" s="129">
        <v>0</v>
      </c>
      <c r="J149" s="37">
        <v>4.2</v>
      </c>
      <c r="K149" s="372">
        <v>119.3</v>
      </c>
      <c r="L149" s="131">
        <v>42</v>
      </c>
      <c r="M149" s="92">
        <v>0.9</v>
      </c>
      <c r="N149" s="126">
        <v>4.5</v>
      </c>
      <c r="O149" s="127">
        <v>50</v>
      </c>
      <c r="P149" s="37">
        <v>9.1999999999999993</v>
      </c>
      <c r="Q149" s="133">
        <v>4.7</v>
      </c>
      <c r="R149" s="126">
        <v>4.7</v>
      </c>
      <c r="S149" s="134">
        <v>77</v>
      </c>
      <c r="T149" s="135">
        <v>140</v>
      </c>
      <c r="U149" s="126">
        <v>2</v>
      </c>
      <c r="V149" s="127">
        <v>104</v>
      </c>
      <c r="W149" s="371">
        <v>295.06144444444442</v>
      </c>
      <c r="X149" s="37">
        <v>4.43</v>
      </c>
      <c r="Y149" s="40">
        <v>13.2</v>
      </c>
      <c r="Z149" s="37">
        <v>39.299999999999997</v>
      </c>
      <c r="AA149" s="40">
        <v>88.6</v>
      </c>
      <c r="AB149" s="37">
        <v>29.9</v>
      </c>
      <c r="AC149" s="40">
        <v>33.700000000000003</v>
      </c>
      <c r="AD149" s="37">
        <v>347</v>
      </c>
      <c r="AE149" s="111">
        <v>14.4</v>
      </c>
      <c r="AF149" s="37">
        <v>0.48</v>
      </c>
      <c r="AG149" s="111">
        <v>4.6399999999999997</v>
      </c>
      <c r="AH149" s="37">
        <v>52.5</v>
      </c>
      <c r="AI149" s="111">
        <v>37.4</v>
      </c>
      <c r="AJ149" s="37">
        <v>8.4</v>
      </c>
      <c r="AK149" s="111">
        <v>0.2</v>
      </c>
      <c r="AL149" s="37">
        <v>1.5</v>
      </c>
      <c r="AM149" s="377"/>
      <c r="AN149" s="377"/>
      <c r="AO149" s="377"/>
      <c r="AP149" s="377"/>
      <c r="AQ149" s="377"/>
      <c r="AR149" s="377"/>
    </row>
    <row r="150" spans="1:44" ht="15.75">
      <c r="A150" s="123">
        <v>3256</v>
      </c>
      <c r="B150" s="125">
        <v>356</v>
      </c>
      <c r="C150" s="40">
        <v>0</v>
      </c>
      <c r="D150" s="126">
        <v>1.4</v>
      </c>
      <c r="E150" s="127">
        <v>261</v>
      </c>
      <c r="F150" s="109">
        <v>44</v>
      </c>
      <c r="G150" s="129">
        <v>0</v>
      </c>
      <c r="H150" s="130">
        <v>0</v>
      </c>
      <c r="I150" s="129">
        <v>0</v>
      </c>
      <c r="J150" s="37">
        <v>3.6</v>
      </c>
      <c r="K150" s="372">
        <v>122.9</v>
      </c>
      <c r="L150" s="131">
        <v>26</v>
      </c>
      <c r="M150" s="92">
        <v>0.8</v>
      </c>
      <c r="N150" s="126">
        <v>3.7</v>
      </c>
      <c r="O150" s="127">
        <v>78</v>
      </c>
      <c r="P150" s="37">
        <v>10</v>
      </c>
      <c r="Q150" s="133">
        <v>4.5</v>
      </c>
      <c r="R150" s="126">
        <v>4.5</v>
      </c>
      <c r="S150" s="134">
        <v>93</v>
      </c>
      <c r="T150" s="135">
        <v>141</v>
      </c>
      <c r="U150" s="126">
        <v>2.2999999999999998</v>
      </c>
      <c r="V150" s="127">
        <v>102</v>
      </c>
      <c r="W150" s="371">
        <v>294.90499999999997</v>
      </c>
      <c r="X150" s="37">
        <v>5.58</v>
      </c>
      <c r="Y150" s="40">
        <v>15</v>
      </c>
      <c r="Z150" s="37">
        <v>44.6</v>
      </c>
      <c r="AA150" s="40">
        <v>80</v>
      </c>
      <c r="AB150" s="37">
        <v>26.9</v>
      </c>
      <c r="AC150" s="40">
        <v>33.6</v>
      </c>
      <c r="AD150" s="37">
        <v>343</v>
      </c>
      <c r="AE150" s="111">
        <v>14</v>
      </c>
      <c r="AF150" s="37">
        <v>0.56000000000000005</v>
      </c>
      <c r="AG150" s="111">
        <v>5.12</v>
      </c>
      <c r="AH150" s="37">
        <v>56.9</v>
      </c>
      <c r="AI150" s="111">
        <v>29.9</v>
      </c>
      <c r="AJ150" s="37">
        <v>8.6999999999999993</v>
      </c>
      <c r="AK150" s="111">
        <v>3.3</v>
      </c>
      <c r="AL150" s="37">
        <v>1.2</v>
      </c>
      <c r="AM150" s="377"/>
      <c r="AN150" s="377"/>
      <c r="AO150" s="377"/>
      <c r="AP150" s="377"/>
      <c r="AQ150" s="377"/>
      <c r="AR150" s="377"/>
    </row>
    <row r="151" spans="1:44" ht="15.75">
      <c r="A151" s="123">
        <v>3257</v>
      </c>
      <c r="B151" s="125">
        <v>261</v>
      </c>
      <c r="C151" s="40">
        <v>0</v>
      </c>
      <c r="D151" s="126">
        <v>2.1</v>
      </c>
      <c r="E151" s="127">
        <v>254</v>
      </c>
      <c r="F151" s="109">
        <v>53</v>
      </c>
      <c r="G151" s="129">
        <v>0</v>
      </c>
      <c r="H151" s="130">
        <v>0</v>
      </c>
      <c r="I151" s="129">
        <v>0</v>
      </c>
      <c r="J151" s="37">
        <v>5.9</v>
      </c>
      <c r="K151" s="372">
        <v>123.6</v>
      </c>
      <c r="L151" s="131">
        <v>31</v>
      </c>
      <c r="M151" s="92">
        <v>0.8</v>
      </c>
      <c r="N151" s="126">
        <v>4.5</v>
      </c>
      <c r="O151" s="127">
        <v>53</v>
      </c>
      <c r="P151" s="37">
        <v>9.3000000000000007</v>
      </c>
      <c r="Q151" s="133">
        <v>4.5</v>
      </c>
      <c r="R151" s="126">
        <v>4.5</v>
      </c>
      <c r="S151" s="134">
        <v>95</v>
      </c>
      <c r="T151" s="135">
        <v>141</v>
      </c>
      <c r="U151" s="126">
        <v>1.9</v>
      </c>
      <c r="V151" s="127">
        <v>105</v>
      </c>
      <c r="W151" s="371">
        <v>295.86611111111114</v>
      </c>
      <c r="X151" s="37">
        <v>4.58</v>
      </c>
      <c r="Y151" s="40">
        <v>14.3</v>
      </c>
      <c r="Z151" s="37">
        <v>42.2</v>
      </c>
      <c r="AA151" s="40">
        <v>92</v>
      </c>
      <c r="AB151" s="37">
        <v>31.3</v>
      </c>
      <c r="AC151" s="40">
        <v>34</v>
      </c>
      <c r="AD151" s="37">
        <v>284</v>
      </c>
      <c r="AE151" s="111">
        <v>13.8</v>
      </c>
      <c r="AF151" s="37">
        <v>0.63</v>
      </c>
      <c r="AG151" s="111">
        <v>2.74</v>
      </c>
      <c r="AH151" s="37">
        <v>20.6</v>
      </c>
      <c r="AI151" s="111">
        <v>57</v>
      </c>
      <c r="AJ151" s="37">
        <v>11.1</v>
      </c>
      <c r="AK151" s="111">
        <v>9.1</v>
      </c>
      <c r="AL151" s="37">
        <v>2.2000000000000002</v>
      </c>
      <c r="AM151" s="377"/>
      <c r="AN151" s="377"/>
      <c r="AO151" s="377"/>
      <c r="AP151" s="377"/>
      <c r="AQ151" s="377"/>
      <c r="AR151" s="377"/>
    </row>
    <row r="152" spans="1:44" ht="15.75">
      <c r="A152" s="123">
        <v>3258</v>
      </c>
      <c r="B152" s="125">
        <v>233</v>
      </c>
      <c r="C152" s="40">
        <v>0</v>
      </c>
      <c r="D152" s="126">
        <v>3.5</v>
      </c>
      <c r="E152" s="127">
        <v>241</v>
      </c>
      <c r="F152" s="109">
        <v>40</v>
      </c>
      <c r="G152" s="129">
        <v>0</v>
      </c>
      <c r="H152" s="130">
        <v>0</v>
      </c>
      <c r="I152" s="129">
        <v>0</v>
      </c>
      <c r="J152" s="37">
        <v>4.5</v>
      </c>
      <c r="K152" s="372">
        <v>106.5</v>
      </c>
      <c r="L152" s="131">
        <v>42</v>
      </c>
      <c r="M152" s="92">
        <v>1</v>
      </c>
      <c r="N152" s="126">
        <v>4.8</v>
      </c>
      <c r="O152" s="127">
        <v>76</v>
      </c>
      <c r="P152" s="37">
        <v>10.1</v>
      </c>
      <c r="Q152" s="133">
        <v>7.5</v>
      </c>
      <c r="R152" s="126">
        <v>5</v>
      </c>
      <c r="S152" s="134">
        <v>90</v>
      </c>
      <c r="T152" s="135">
        <v>144</v>
      </c>
      <c r="U152" s="126">
        <v>2.2000000000000002</v>
      </c>
      <c r="V152" s="127">
        <v>104</v>
      </c>
      <c r="W152" s="371">
        <v>303.89</v>
      </c>
      <c r="X152" s="37">
        <v>5.05</v>
      </c>
      <c r="Y152" s="40">
        <v>15.8</v>
      </c>
      <c r="Z152" s="37">
        <v>46.5</v>
      </c>
      <c r="AA152" s="40">
        <v>92.2</v>
      </c>
      <c r="AB152" s="37">
        <v>31.3</v>
      </c>
      <c r="AC152" s="40">
        <v>34</v>
      </c>
      <c r="AD152" s="37">
        <v>342</v>
      </c>
      <c r="AE152" s="111">
        <v>14</v>
      </c>
      <c r="AF152" s="37">
        <v>0.39</v>
      </c>
      <c r="AG152" s="111">
        <v>7.67</v>
      </c>
      <c r="AH152" s="37">
        <v>51</v>
      </c>
      <c r="AI152" s="111">
        <v>36.200000000000003</v>
      </c>
      <c r="AJ152" s="37">
        <v>9.5</v>
      </c>
      <c r="AK152" s="111">
        <v>2.1</v>
      </c>
      <c r="AL152" s="37">
        <v>1.2</v>
      </c>
      <c r="AM152" s="377"/>
      <c r="AN152" s="377"/>
      <c r="AO152" s="377"/>
      <c r="AP152" s="377"/>
      <c r="AQ152" s="377"/>
      <c r="AR152" s="377"/>
    </row>
    <row r="153" spans="1:44" ht="15.75">
      <c r="A153" s="123">
        <v>3259</v>
      </c>
      <c r="B153" s="125">
        <v>322</v>
      </c>
      <c r="C153" s="40">
        <v>0</v>
      </c>
      <c r="D153" s="126">
        <v>1.8</v>
      </c>
      <c r="E153" s="127">
        <v>222</v>
      </c>
      <c r="F153" s="109">
        <v>44</v>
      </c>
      <c r="G153" s="129">
        <v>0</v>
      </c>
      <c r="H153" s="130">
        <v>0</v>
      </c>
      <c r="I153" s="129">
        <v>0</v>
      </c>
      <c r="J153" s="37">
        <v>4.7</v>
      </c>
      <c r="K153" s="372">
        <v>95.5</v>
      </c>
      <c r="L153" s="131">
        <v>36</v>
      </c>
      <c r="M153" s="92">
        <v>1.1000000000000001</v>
      </c>
      <c r="N153" s="126">
        <v>4.4000000000000004</v>
      </c>
      <c r="O153" s="127">
        <v>62</v>
      </c>
      <c r="P153" s="37">
        <v>9.3000000000000007</v>
      </c>
      <c r="Q153" s="133">
        <v>6.5</v>
      </c>
      <c r="R153" s="126">
        <v>4.3</v>
      </c>
      <c r="S153" s="134">
        <v>85</v>
      </c>
      <c r="T153" s="127">
        <v>0</v>
      </c>
      <c r="U153" s="126">
        <v>2</v>
      </c>
      <c r="V153" s="127">
        <v>0</v>
      </c>
      <c r="W153" s="371">
        <v>33.428555555555555</v>
      </c>
      <c r="X153" s="37">
        <v>4.63</v>
      </c>
      <c r="Y153" s="40">
        <v>14.2</v>
      </c>
      <c r="Z153" s="37">
        <v>41.3</v>
      </c>
      <c r="AA153" s="40">
        <v>89.2</v>
      </c>
      <c r="AB153" s="37">
        <v>30.7</v>
      </c>
      <c r="AC153" s="40">
        <v>34.5</v>
      </c>
      <c r="AD153" s="37">
        <v>252</v>
      </c>
      <c r="AE153" s="111">
        <v>14.2</v>
      </c>
      <c r="AF153" s="37">
        <v>0.81</v>
      </c>
      <c r="AG153" s="111">
        <v>5.16</v>
      </c>
      <c r="AH153" s="37">
        <v>52</v>
      </c>
      <c r="AI153" s="111">
        <v>32</v>
      </c>
      <c r="AJ153" s="37">
        <v>10.7</v>
      </c>
      <c r="AK153" s="111">
        <v>4.0999999999999996</v>
      </c>
      <c r="AL153" s="37">
        <v>1.2</v>
      </c>
      <c r="AM153" s="377"/>
      <c r="AN153" s="377"/>
      <c r="AO153" s="377"/>
      <c r="AP153" s="377"/>
      <c r="AQ153" s="377"/>
      <c r="AR153" s="377"/>
    </row>
    <row r="154" spans="1:44" ht="15.75">
      <c r="A154" s="123">
        <v>3260</v>
      </c>
      <c r="B154" s="125">
        <v>427</v>
      </c>
      <c r="C154" s="40">
        <v>0</v>
      </c>
      <c r="D154" s="126">
        <v>2</v>
      </c>
      <c r="E154" s="127">
        <v>279</v>
      </c>
      <c r="F154" s="109">
        <v>63</v>
      </c>
      <c r="G154" s="129">
        <v>0</v>
      </c>
      <c r="H154" s="130">
        <v>0</v>
      </c>
      <c r="I154" s="129">
        <v>0</v>
      </c>
      <c r="J154" s="37">
        <v>3.7</v>
      </c>
      <c r="K154" s="373">
        <v>107.1</v>
      </c>
      <c r="L154" s="131">
        <v>53</v>
      </c>
      <c r="M154" s="92">
        <v>1</v>
      </c>
      <c r="N154" s="126">
        <v>3.7</v>
      </c>
      <c r="O154" s="127">
        <v>50</v>
      </c>
      <c r="P154" s="37">
        <v>9.1999999999999993</v>
      </c>
      <c r="Q154" s="133">
        <v>4.0999999999999996</v>
      </c>
      <c r="R154" s="126">
        <v>4.0999999999999996</v>
      </c>
      <c r="S154" s="134">
        <v>91</v>
      </c>
      <c r="T154" s="127">
        <v>143</v>
      </c>
      <c r="U154" s="126">
        <v>1.9</v>
      </c>
      <c r="V154" s="127">
        <v>107</v>
      </c>
      <c r="W154" s="371">
        <v>302.25322222222218</v>
      </c>
      <c r="X154" s="37">
        <v>5.0199999999999996</v>
      </c>
      <c r="Y154" s="40">
        <v>13.8</v>
      </c>
      <c r="Z154" s="37">
        <v>42.2</v>
      </c>
      <c r="AA154" s="40">
        <v>84.1</v>
      </c>
      <c r="AB154" s="37">
        <v>27.5</v>
      </c>
      <c r="AC154" s="40">
        <v>32.700000000000003</v>
      </c>
      <c r="AD154" s="37">
        <v>303</v>
      </c>
      <c r="AE154" s="111">
        <v>14.3</v>
      </c>
      <c r="AF154" s="37">
        <v>0.44</v>
      </c>
      <c r="AG154" s="111">
        <v>4.25</v>
      </c>
      <c r="AH154" s="37">
        <v>59.6</v>
      </c>
      <c r="AI154" s="111">
        <v>27.5</v>
      </c>
      <c r="AJ154" s="37">
        <v>8.6999999999999993</v>
      </c>
      <c r="AK154" s="111">
        <v>3</v>
      </c>
      <c r="AL154" s="37">
        <v>1.2</v>
      </c>
      <c r="AM154" s="377"/>
      <c r="AN154" s="377"/>
      <c r="AO154" s="377"/>
      <c r="AP154" s="377"/>
      <c r="AQ154" s="377"/>
      <c r="AR154" s="377"/>
    </row>
    <row r="155" spans="1:44" ht="15.75">
      <c r="A155" s="150" t="s">
        <v>135</v>
      </c>
      <c r="B155" s="147">
        <v>534</v>
      </c>
      <c r="C155" s="40">
        <v>0</v>
      </c>
      <c r="D155" s="126">
        <v>3.1</v>
      </c>
      <c r="E155" s="40">
        <v>324</v>
      </c>
      <c r="F155" s="128">
        <v>63</v>
      </c>
      <c r="G155" s="129">
        <v>0</v>
      </c>
      <c r="H155" s="130">
        <v>0</v>
      </c>
      <c r="I155" s="129">
        <v>0</v>
      </c>
      <c r="J155" s="37">
        <v>3.2</v>
      </c>
      <c r="K155" s="370">
        <v>124.4</v>
      </c>
      <c r="L155" s="37">
        <v>51</v>
      </c>
      <c r="M155" s="9">
        <v>0.8</v>
      </c>
      <c r="N155" s="37">
        <v>4.0999999999999996</v>
      </c>
      <c r="O155" s="40">
        <v>77</v>
      </c>
      <c r="P155" s="37">
        <v>11.3</v>
      </c>
      <c r="Q155" s="40">
        <v>7.2</v>
      </c>
      <c r="R155" s="37">
        <v>4.5</v>
      </c>
      <c r="S155" s="148">
        <v>98</v>
      </c>
      <c r="T155" s="40">
        <v>143</v>
      </c>
      <c r="U155" s="37">
        <v>2</v>
      </c>
      <c r="V155" s="111">
        <v>105</v>
      </c>
      <c r="W155" s="371">
        <v>303.11111111111114</v>
      </c>
      <c r="X155" s="37">
        <v>0</v>
      </c>
      <c r="Y155" s="40">
        <v>14.5</v>
      </c>
      <c r="Z155" s="37">
        <v>45</v>
      </c>
      <c r="AA155" s="40">
        <v>79.3</v>
      </c>
      <c r="AB155" s="37">
        <v>25.6</v>
      </c>
      <c r="AC155" s="111">
        <v>32.299999999999997</v>
      </c>
      <c r="AD155" s="37">
        <v>363</v>
      </c>
      <c r="AE155" s="40">
        <v>13.9</v>
      </c>
      <c r="AF155" s="37">
        <v>0.79</v>
      </c>
      <c r="AG155" s="40">
        <v>7.77</v>
      </c>
      <c r="AH155" s="37">
        <v>61.8</v>
      </c>
      <c r="AI155" s="111">
        <v>61.8</v>
      </c>
      <c r="AJ155" s="37">
        <v>10.8</v>
      </c>
      <c r="AK155" s="40">
        <v>1.5</v>
      </c>
      <c r="AL155" s="37">
        <v>1.3</v>
      </c>
      <c r="AM155" s="377"/>
      <c r="AN155" s="377"/>
      <c r="AO155" s="377"/>
      <c r="AP155" s="377"/>
      <c r="AQ155" s="377"/>
      <c r="AR155" s="377"/>
    </row>
    <row r="156" spans="1:44" ht="15.75">
      <c r="A156" s="150" t="s">
        <v>136</v>
      </c>
      <c r="B156" s="147">
        <v>446</v>
      </c>
      <c r="C156" s="40">
        <v>0</v>
      </c>
      <c r="D156" s="126">
        <v>3.4</v>
      </c>
      <c r="E156" s="40">
        <v>226</v>
      </c>
      <c r="F156" s="128">
        <v>44</v>
      </c>
      <c r="G156" s="129">
        <v>0</v>
      </c>
      <c r="H156" s="130">
        <v>0</v>
      </c>
      <c r="I156" s="129">
        <v>0</v>
      </c>
      <c r="J156" s="37">
        <v>4.5</v>
      </c>
      <c r="K156" s="372">
        <v>122.3</v>
      </c>
      <c r="L156" s="37">
        <v>58</v>
      </c>
      <c r="M156" s="9">
        <v>0.9</v>
      </c>
      <c r="N156" s="37">
        <v>3.9</v>
      </c>
      <c r="O156" s="40">
        <v>138</v>
      </c>
      <c r="P156" s="126">
        <v>12</v>
      </c>
      <c r="Q156" s="40">
        <v>6.9</v>
      </c>
      <c r="R156" s="37">
        <v>4.5</v>
      </c>
      <c r="S156" s="148">
        <v>118</v>
      </c>
      <c r="T156" s="40">
        <v>142</v>
      </c>
      <c r="U156" s="126">
        <v>2.7</v>
      </c>
      <c r="V156" s="25">
        <v>118</v>
      </c>
      <c r="W156" s="371">
        <v>303.69555555555559</v>
      </c>
      <c r="X156" s="37">
        <v>0</v>
      </c>
      <c r="Y156" s="40">
        <v>14.2</v>
      </c>
      <c r="Z156" s="37">
        <v>44.3</v>
      </c>
      <c r="AA156" s="40">
        <v>96.5</v>
      </c>
      <c r="AB156" s="37">
        <v>30.9</v>
      </c>
      <c r="AC156" s="111">
        <v>32</v>
      </c>
      <c r="AD156" s="37">
        <v>285</v>
      </c>
      <c r="AE156" s="40">
        <v>13.4</v>
      </c>
      <c r="AF156" s="37">
        <v>1.21</v>
      </c>
      <c r="AG156" s="40">
        <v>7.26</v>
      </c>
      <c r="AH156" s="37">
        <v>64</v>
      </c>
      <c r="AI156" s="111">
        <v>64</v>
      </c>
      <c r="AJ156" s="37">
        <v>8.6</v>
      </c>
      <c r="AK156" s="40">
        <v>1.4</v>
      </c>
      <c r="AL156" s="37">
        <v>0.7</v>
      </c>
      <c r="AM156" s="377"/>
      <c r="AN156" s="377"/>
      <c r="AO156" s="377"/>
      <c r="AP156" s="377"/>
      <c r="AQ156" s="377"/>
      <c r="AR156" s="377"/>
    </row>
    <row r="157" spans="1:44" ht="15.75">
      <c r="A157" s="150" t="s">
        <v>137</v>
      </c>
      <c r="B157" s="147">
        <v>1253</v>
      </c>
      <c r="C157" s="40">
        <v>0</v>
      </c>
      <c r="D157" s="126">
        <v>3.3</v>
      </c>
      <c r="E157" s="40">
        <v>262</v>
      </c>
      <c r="F157" s="128">
        <v>61</v>
      </c>
      <c r="G157" s="129">
        <v>0</v>
      </c>
      <c r="H157" s="130">
        <v>0</v>
      </c>
      <c r="I157" s="129">
        <v>0</v>
      </c>
      <c r="J157" s="37">
        <v>3.3</v>
      </c>
      <c r="K157" s="372">
        <v>78.7</v>
      </c>
      <c r="L157" s="37">
        <v>60</v>
      </c>
      <c r="M157" s="9">
        <v>1.3</v>
      </c>
      <c r="N157" s="37">
        <v>6.3</v>
      </c>
      <c r="O157" s="40">
        <v>59</v>
      </c>
      <c r="P157" s="126">
        <v>12.8</v>
      </c>
      <c r="Q157" s="40">
        <v>8.1</v>
      </c>
      <c r="R157" s="37">
        <v>4.5999999999999996</v>
      </c>
      <c r="S157" s="148">
        <v>82</v>
      </c>
      <c r="T157" s="40">
        <v>141</v>
      </c>
      <c r="U157" s="126">
        <v>2.6</v>
      </c>
      <c r="V157" s="25">
        <v>111</v>
      </c>
      <c r="W157" s="371">
        <v>300.05488888888891</v>
      </c>
      <c r="X157" s="37">
        <v>0</v>
      </c>
      <c r="Y157" s="40">
        <v>14.7</v>
      </c>
      <c r="Z157" s="37">
        <v>44.4</v>
      </c>
      <c r="AA157" s="40">
        <v>81.5</v>
      </c>
      <c r="AB157" s="37">
        <v>27.1</v>
      </c>
      <c r="AC157" s="111">
        <v>33.200000000000003</v>
      </c>
      <c r="AD157" s="37">
        <v>424</v>
      </c>
      <c r="AE157" s="111">
        <v>13</v>
      </c>
      <c r="AF157" s="37">
        <v>1.24</v>
      </c>
      <c r="AG157" s="40">
        <v>11.27</v>
      </c>
      <c r="AH157" s="37">
        <v>67.2</v>
      </c>
      <c r="AI157" s="111">
        <v>67.2</v>
      </c>
      <c r="AJ157" s="37">
        <v>8.4</v>
      </c>
      <c r="AK157" s="40">
        <v>2.2000000000000002</v>
      </c>
      <c r="AL157" s="37">
        <v>0.6</v>
      </c>
      <c r="AM157" s="377"/>
      <c r="AN157" s="377"/>
      <c r="AO157" s="377"/>
      <c r="AP157" s="377"/>
      <c r="AQ157" s="377"/>
      <c r="AR157" s="377"/>
    </row>
    <row r="158" spans="1:44" ht="15.75">
      <c r="A158" s="150" t="s">
        <v>138</v>
      </c>
      <c r="B158" s="147">
        <v>383</v>
      </c>
      <c r="C158" s="40">
        <v>0</v>
      </c>
      <c r="D158" s="126">
        <v>2.7</v>
      </c>
      <c r="E158" s="40">
        <v>315</v>
      </c>
      <c r="F158" s="128">
        <v>100</v>
      </c>
      <c r="G158" s="129">
        <v>0</v>
      </c>
      <c r="H158" s="130">
        <v>0</v>
      </c>
      <c r="I158" s="129">
        <v>0</v>
      </c>
      <c r="J158" s="37">
        <v>5.7</v>
      </c>
      <c r="K158" s="372">
        <v>107.8</v>
      </c>
      <c r="L158" s="37">
        <v>48</v>
      </c>
      <c r="M158" s="9">
        <v>1</v>
      </c>
      <c r="N158" s="37">
        <v>4.3</v>
      </c>
      <c r="O158" s="40">
        <v>108</v>
      </c>
      <c r="P158" s="126">
        <v>13.9</v>
      </c>
      <c r="Q158" s="40">
        <v>8</v>
      </c>
      <c r="R158" s="37">
        <v>4.5999999999999996</v>
      </c>
      <c r="S158" s="148">
        <v>107</v>
      </c>
      <c r="T158" s="40">
        <v>139</v>
      </c>
      <c r="U158" s="126">
        <v>2.2999999999999998</v>
      </c>
      <c r="V158" s="25">
        <v>127</v>
      </c>
      <c r="W158" s="371">
        <v>295.93211111111111</v>
      </c>
      <c r="X158" s="37">
        <v>0</v>
      </c>
      <c r="Y158" s="40">
        <v>13.2</v>
      </c>
      <c r="Z158" s="37">
        <v>40.6</v>
      </c>
      <c r="AA158" s="40">
        <v>88.2</v>
      </c>
      <c r="AB158" s="37">
        <v>28.8</v>
      </c>
      <c r="AC158" s="111">
        <v>32.6</v>
      </c>
      <c r="AD158" s="37">
        <v>344</v>
      </c>
      <c r="AE158" s="111">
        <v>12.9</v>
      </c>
      <c r="AF158" s="37">
        <v>0.46</v>
      </c>
      <c r="AG158" s="40">
        <v>9.27</v>
      </c>
      <c r="AH158" s="37">
        <v>63.7</v>
      </c>
      <c r="AI158" s="111">
        <v>63.7</v>
      </c>
      <c r="AJ158" s="37">
        <v>14.8</v>
      </c>
      <c r="AK158" s="40">
        <v>0.8</v>
      </c>
      <c r="AL158" s="37">
        <v>0.5</v>
      </c>
      <c r="AM158" s="377"/>
      <c r="AN158" s="377"/>
      <c r="AO158" s="377"/>
      <c r="AP158" s="377"/>
      <c r="AQ158" s="377"/>
      <c r="AR158" s="377"/>
    </row>
    <row r="159" spans="1:44" ht="15.75">
      <c r="A159" s="150" t="s">
        <v>139</v>
      </c>
      <c r="B159" s="147">
        <v>586</v>
      </c>
      <c r="C159" s="40">
        <v>0</v>
      </c>
      <c r="D159" s="126">
        <v>4.5</v>
      </c>
      <c r="E159" s="40">
        <v>330</v>
      </c>
      <c r="F159" s="128">
        <v>92</v>
      </c>
      <c r="G159" s="129">
        <v>0</v>
      </c>
      <c r="H159" s="130">
        <v>0</v>
      </c>
      <c r="I159" s="129">
        <v>0</v>
      </c>
      <c r="J159" s="37">
        <v>44.2</v>
      </c>
      <c r="K159" s="372">
        <v>129.5</v>
      </c>
      <c r="L159" s="37">
        <v>47</v>
      </c>
      <c r="M159" s="9">
        <v>0.7</v>
      </c>
      <c r="N159" s="37">
        <v>4.9000000000000004</v>
      </c>
      <c r="O159" s="40">
        <v>61</v>
      </c>
      <c r="P159" s="126">
        <v>13.8</v>
      </c>
      <c r="Q159" s="40">
        <v>7.2</v>
      </c>
      <c r="R159" s="37">
        <v>5.0999999999999996</v>
      </c>
      <c r="S159" s="148">
        <v>86</v>
      </c>
      <c r="T159" s="40">
        <v>143</v>
      </c>
      <c r="U159" s="126">
        <v>2.6</v>
      </c>
      <c r="V159" s="25">
        <v>125</v>
      </c>
      <c r="W159" s="371">
        <v>302.79377777777779</v>
      </c>
      <c r="X159" s="37">
        <v>0</v>
      </c>
      <c r="Y159" s="40">
        <v>13.8</v>
      </c>
      <c r="Z159" s="37">
        <v>41.8</v>
      </c>
      <c r="AA159" s="111">
        <v>88.3</v>
      </c>
      <c r="AB159" s="37">
        <v>29.3</v>
      </c>
      <c r="AC159" s="111">
        <v>33.1</v>
      </c>
      <c r="AD159" s="37">
        <v>419</v>
      </c>
      <c r="AE159" s="111">
        <v>12.7</v>
      </c>
      <c r="AF159" s="37">
        <v>0.95</v>
      </c>
      <c r="AG159" s="40">
        <v>10.35</v>
      </c>
      <c r="AH159" s="37">
        <v>70.2</v>
      </c>
      <c r="AI159" s="111">
        <v>70.2</v>
      </c>
      <c r="AJ159" s="37">
        <v>7.1</v>
      </c>
      <c r="AK159" s="40">
        <v>1.9</v>
      </c>
      <c r="AL159" s="37">
        <v>0.3</v>
      </c>
      <c r="AM159" s="377"/>
      <c r="AN159" s="377"/>
      <c r="AO159" s="377"/>
      <c r="AP159" s="377"/>
      <c r="AQ159" s="377"/>
      <c r="AR159" s="377"/>
    </row>
    <row r="160" spans="1:44" ht="15.75">
      <c r="A160" s="150" t="s">
        <v>140</v>
      </c>
      <c r="B160" s="147">
        <v>914</v>
      </c>
      <c r="C160" s="40">
        <v>0</v>
      </c>
      <c r="D160" s="126">
        <v>2.2999999999999998</v>
      </c>
      <c r="E160" s="40">
        <v>308</v>
      </c>
      <c r="F160" s="128">
        <v>109</v>
      </c>
      <c r="G160" s="129">
        <v>0</v>
      </c>
      <c r="H160" s="130">
        <v>0</v>
      </c>
      <c r="I160" s="129">
        <v>0</v>
      </c>
      <c r="J160" s="37">
        <v>4.2</v>
      </c>
      <c r="K160" s="372">
        <v>121.6</v>
      </c>
      <c r="L160" s="37">
        <v>56</v>
      </c>
      <c r="M160" s="9">
        <v>0.9</v>
      </c>
      <c r="N160" s="37">
        <v>4.0999999999999996</v>
      </c>
      <c r="O160" s="40">
        <v>43</v>
      </c>
      <c r="P160" s="126">
        <v>10.3</v>
      </c>
      <c r="Q160" s="40">
        <v>6.7</v>
      </c>
      <c r="R160" s="37">
        <v>4.8</v>
      </c>
      <c r="S160" s="148">
        <v>100</v>
      </c>
      <c r="T160" s="40">
        <v>139</v>
      </c>
      <c r="U160" s="126">
        <v>2.1</v>
      </c>
      <c r="V160" s="25">
        <v>105</v>
      </c>
      <c r="W160" s="371">
        <v>297.19022222222225</v>
      </c>
      <c r="X160" s="37">
        <v>0</v>
      </c>
      <c r="Y160" s="40">
        <v>12.8</v>
      </c>
      <c r="Z160" s="37">
        <v>39.200000000000003</v>
      </c>
      <c r="AA160" s="111">
        <v>82.7</v>
      </c>
      <c r="AB160" s="37">
        <v>27</v>
      </c>
      <c r="AC160" s="111">
        <v>32.6</v>
      </c>
      <c r="AD160" s="37">
        <v>384</v>
      </c>
      <c r="AE160" s="111">
        <v>12.4</v>
      </c>
      <c r="AF160" s="37">
        <v>1.42</v>
      </c>
      <c r="AG160" s="40">
        <v>6.57</v>
      </c>
      <c r="AH160" s="37">
        <v>55</v>
      </c>
      <c r="AI160" s="111">
        <v>55</v>
      </c>
      <c r="AJ160" s="37">
        <v>10</v>
      </c>
      <c r="AK160" s="40">
        <v>3.4</v>
      </c>
      <c r="AL160" s="37">
        <v>0.7</v>
      </c>
      <c r="AM160" s="377"/>
      <c r="AN160" s="377"/>
      <c r="AO160" s="377"/>
      <c r="AP160" s="377"/>
      <c r="AQ160" s="377"/>
      <c r="AR160" s="377"/>
    </row>
    <row r="161" spans="1:44" ht="15.75">
      <c r="A161" s="150" t="s">
        <v>141</v>
      </c>
      <c r="B161" s="147">
        <v>710</v>
      </c>
      <c r="C161" s="40">
        <v>0</v>
      </c>
      <c r="D161" s="126">
        <v>2.2000000000000002</v>
      </c>
      <c r="E161" s="40">
        <v>314</v>
      </c>
      <c r="F161" s="128">
        <v>61</v>
      </c>
      <c r="G161" s="129">
        <v>0</v>
      </c>
      <c r="H161" s="130">
        <v>0</v>
      </c>
      <c r="I161" s="129">
        <v>0</v>
      </c>
      <c r="J161" s="37">
        <v>5.5</v>
      </c>
      <c r="K161" s="372">
        <v>101.9</v>
      </c>
      <c r="L161" s="37">
        <v>51</v>
      </c>
      <c r="M161" s="9">
        <v>1</v>
      </c>
      <c r="N161" s="37">
        <v>3.8</v>
      </c>
      <c r="O161" s="40">
        <v>56</v>
      </c>
      <c r="P161" s="126">
        <v>11.2</v>
      </c>
      <c r="Q161" s="40">
        <v>7.3</v>
      </c>
      <c r="R161" s="37">
        <v>4.5999999999999996</v>
      </c>
      <c r="S161" s="148">
        <v>118</v>
      </c>
      <c r="T161" s="40">
        <v>139</v>
      </c>
      <c r="U161" s="126">
        <v>2</v>
      </c>
      <c r="V161" s="25">
        <v>103</v>
      </c>
      <c r="W161" s="371">
        <v>297.1348888888889</v>
      </c>
      <c r="X161" s="37">
        <v>0</v>
      </c>
      <c r="Y161" s="40">
        <v>13.5</v>
      </c>
      <c r="Z161" s="37">
        <v>41.5</v>
      </c>
      <c r="AA161" s="111">
        <v>81.099999999999994</v>
      </c>
      <c r="AB161" s="37">
        <v>26.3</v>
      </c>
      <c r="AC161" s="111">
        <v>32.4</v>
      </c>
      <c r="AD161" s="37">
        <v>393</v>
      </c>
      <c r="AE161" s="111">
        <v>13.5</v>
      </c>
      <c r="AF161" s="37">
        <v>0.84</v>
      </c>
      <c r="AG161" s="40">
        <v>6.8</v>
      </c>
      <c r="AH161" s="37">
        <v>55.5</v>
      </c>
      <c r="AI161" s="111">
        <v>55.5</v>
      </c>
      <c r="AJ161" s="37">
        <v>12.6</v>
      </c>
      <c r="AK161" s="40">
        <v>7.9</v>
      </c>
      <c r="AL161" s="37">
        <v>1</v>
      </c>
      <c r="AM161" s="377"/>
      <c r="AN161" s="377"/>
      <c r="AO161" s="377"/>
      <c r="AP161" s="377"/>
      <c r="AQ161" s="377"/>
      <c r="AR161" s="377"/>
    </row>
    <row r="162" spans="1:44" ht="15.75">
      <c r="A162" s="150" t="s">
        <v>142</v>
      </c>
      <c r="B162" s="147">
        <v>6153</v>
      </c>
      <c r="C162" s="40">
        <v>0</v>
      </c>
      <c r="D162" s="126">
        <v>2.8</v>
      </c>
      <c r="E162" s="40">
        <v>974</v>
      </c>
      <c r="F162" s="128">
        <v>424</v>
      </c>
      <c r="G162" s="129">
        <v>0</v>
      </c>
      <c r="H162" s="130">
        <v>0</v>
      </c>
      <c r="I162" s="129">
        <v>0</v>
      </c>
      <c r="J162" s="37">
        <v>5.7</v>
      </c>
      <c r="K162" s="372">
        <v>100.7</v>
      </c>
      <c r="L162" s="37">
        <v>54</v>
      </c>
      <c r="M162" s="9">
        <v>1</v>
      </c>
      <c r="N162" s="37">
        <v>4.3</v>
      </c>
      <c r="O162" s="40">
        <v>129</v>
      </c>
      <c r="P162" s="126">
        <v>12.3</v>
      </c>
      <c r="Q162" s="40">
        <v>8.1999999999999993</v>
      </c>
      <c r="R162" s="37">
        <v>4.5</v>
      </c>
      <c r="S162" s="148">
        <v>80</v>
      </c>
      <c r="T162" s="40">
        <v>137</v>
      </c>
      <c r="U162" s="126">
        <v>2.2999999999999998</v>
      </c>
      <c r="V162" s="25">
        <v>110</v>
      </c>
      <c r="W162" s="371">
        <v>291.30111111111108</v>
      </c>
      <c r="X162" s="37">
        <v>0</v>
      </c>
      <c r="Y162" s="40">
        <v>16</v>
      </c>
      <c r="Z162" s="37">
        <v>49.1</v>
      </c>
      <c r="AA162" s="111">
        <v>97.3</v>
      </c>
      <c r="AB162" s="37">
        <v>31.7</v>
      </c>
      <c r="AC162" s="111">
        <v>32.5</v>
      </c>
      <c r="AD162" s="37">
        <v>322</v>
      </c>
      <c r="AE162" s="111">
        <v>12.7</v>
      </c>
      <c r="AF162" s="37">
        <v>1.43</v>
      </c>
      <c r="AG162" s="40">
        <v>6.09</v>
      </c>
      <c r="AH162" s="37">
        <v>72.099999999999994</v>
      </c>
      <c r="AI162" s="111">
        <v>72.099999999999994</v>
      </c>
      <c r="AJ162" s="37">
        <v>6.7</v>
      </c>
      <c r="AK162" s="40">
        <v>0.5</v>
      </c>
      <c r="AL162" s="37">
        <v>0.8</v>
      </c>
      <c r="AM162" s="377"/>
      <c r="AN162" s="377"/>
      <c r="AO162" s="377"/>
      <c r="AP162" s="377"/>
      <c r="AQ162" s="377"/>
      <c r="AR162" s="377"/>
    </row>
    <row r="163" spans="1:44" ht="15.75">
      <c r="A163" s="150" t="s">
        <v>143</v>
      </c>
      <c r="B163" s="147">
        <v>672</v>
      </c>
      <c r="C163" s="40">
        <v>0</v>
      </c>
      <c r="D163" s="126">
        <v>2</v>
      </c>
      <c r="E163" s="40">
        <v>271</v>
      </c>
      <c r="F163" s="128">
        <v>46</v>
      </c>
      <c r="G163" s="129">
        <v>0</v>
      </c>
      <c r="H163" s="130">
        <v>0</v>
      </c>
      <c r="I163" s="129">
        <v>0</v>
      </c>
      <c r="J163" s="37">
        <v>5</v>
      </c>
      <c r="K163" s="372">
        <v>114.9</v>
      </c>
      <c r="L163" s="37">
        <v>53</v>
      </c>
      <c r="M163" s="9">
        <v>0.9</v>
      </c>
      <c r="N163" s="37">
        <v>3.6</v>
      </c>
      <c r="O163" s="40">
        <v>76</v>
      </c>
      <c r="P163" s="126">
        <v>10.8</v>
      </c>
      <c r="Q163" s="40">
        <v>7.8</v>
      </c>
      <c r="R163" s="37">
        <v>3.9</v>
      </c>
      <c r="S163" s="148">
        <v>85</v>
      </c>
      <c r="T163" s="40">
        <v>141</v>
      </c>
      <c r="U163" s="126">
        <v>2</v>
      </c>
      <c r="V163" s="25">
        <v>107</v>
      </c>
      <c r="W163" s="371">
        <v>297.77788888888887</v>
      </c>
      <c r="X163" s="37">
        <v>0</v>
      </c>
      <c r="Y163" s="40">
        <v>13.5</v>
      </c>
      <c r="Z163" s="37">
        <v>41.3</v>
      </c>
      <c r="AA163" s="111">
        <v>87.4</v>
      </c>
      <c r="AB163" s="37">
        <v>28.6</v>
      </c>
      <c r="AC163" s="111">
        <v>32.799999999999997</v>
      </c>
      <c r="AD163" s="37">
        <v>287</v>
      </c>
      <c r="AE163" s="111">
        <v>12.9</v>
      </c>
      <c r="AF163" s="37">
        <v>0.79</v>
      </c>
      <c r="AG163" s="40">
        <v>6.72</v>
      </c>
      <c r="AH163" s="37">
        <v>63.6</v>
      </c>
      <c r="AI163" s="111">
        <v>63.6</v>
      </c>
      <c r="AJ163" s="37">
        <v>13.7</v>
      </c>
      <c r="AK163" s="40">
        <v>2.6</v>
      </c>
      <c r="AL163" s="37">
        <v>0.7</v>
      </c>
      <c r="AM163" s="377"/>
      <c r="AN163" s="377"/>
      <c r="AO163" s="377"/>
      <c r="AP163" s="377"/>
      <c r="AQ163" s="377"/>
      <c r="AR163" s="377"/>
    </row>
    <row r="164" spans="1:44" ht="15.75">
      <c r="A164" s="150" t="s">
        <v>144</v>
      </c>
      <c r="B164" s="147">
        <v>308</v>
      </c>
      <c r="C164" s="40">
        <v>0</v>
      </c>
      <c r="D164" s="126">
        <v>2</v>
      </c>
      <c r="E164" s="40">
        <v>349</v>
      </c>
      <c r="F164" s="128">
        <v>68</v>
      </c>
      <c r="G164" s="129">
        <v>0</v>
      </c>
      <c r="H164" s="130">
        <v>0</v>
      </c>
      <c r="I164" s="129">
        <v>0</v>
      </c>
      <c r="J164" s="37">
        <v>3.8</v>
      </c>
      <c r="K164" s="372">
        <v>116.4</v>
      </c>
      <c r="L164" s="37">
        <v>59</v>
      </c>
      <c r="M164" s="9">
        <v>0.9</v>
      </c>
      <c r="N164" s="37">
        <v>4.4000000000000004</v>
      </c>
      <c r="O164" s="40">
        <v>36</v>
      </c>
      <c r="P164" s="126">
        <v>8.9</v>
      </c>
      <c r="Q164" s="40">
        <v>7.4</v>
      </c>
      <c r="R164" s="37">
        <v>5</v>
      </c>
      <c r="S164" s="148">
        <v>109</v>
      </c>
      <c r="T164" s="40">
        <v>140</v>
      </c>
      <c r="U164" s="126">
        <v>1.9</v>
      </c>
      <c r="V164" s="25">
        <v>84</v>
      </c>
      <c r="W164" s="371">
        <v>300.49722222222221</v>
      </c>
      <c r="X164" s="37">
        <v>0</v>
      </c>
      <c r="Y164" s="40">
        <v>13.6</v>
      </c>
      <c r="Z164" s="37">
        <v>41.4</v>
      </c>
      <c r="AA164" s="111">
        <v>81.2</v>
      </c>
      <c r="AB164" s="37">
        <v>26.7</v>
      </c>
      <c r="AC164" s="111">
        <v>32.799999999999997</v>
      </c>
      <c r="AD164" s="37">
        <v>448</v>
      </c>
      <c r="AE164" s="111">
        <v>12.7</v>
      </c>
      <c r="AF164" s="37">
        <v>1.08</v>
      </c>
      <c r="AG164" s="40">
        <v>8.1999999999999993</v>
      </c>
      <c r="AH164" s="37">
        <v>67.599999999999994</v>
      </c>
      <c r="AI164" s="111">
        <v>67.599999999999994</v>
      </c>
      <c r="AJ164" s="37">
        <v>9.3000000000000007</v>
      </c>
      <c r="AK164" s="40">
        <v>1.2</v>
      </c>
      <c r="AL164" s="37">
        <v>0.4</v>
      </c>
      <c r="AM164" s="377"/>
      <c r="AN164" s="377"/>
      <c r="AO164" s="377"/>
      <c r="AP164" s="377"/>
      <c r="AQ164" s="377"/>
      <c r="AR164" s="377"/>
    </row>
    <row r="165" spans="1:44" ht="15.75">
      <c r="A165" s="150" t="s">
        <v>145</v>
      </c>
      <c r="B165" s="147">
        <v>289</v>
      </c>
      <c r="C165" s="40">
        <v>0</v>
      </c>
      <c r="D165" s="126">
        <v>2.2000000000000002</v>
      </c>
      <c r="E165" s="40">
        <v>280</v>
      </c>
      <c r="F165" s="128">
        <v>88</v>
      </c>
      <c r="G165" s="129">
        <v>0</v>
      </c>
      <c r="H165" s="130">
        <v>0</v>
      </c>
      <c r="I165" s="129">
        <v>0</v>
      </c>
      <c r="J165" s="37">
        <v>4.7</v>
      </c>
      <c r="K165" s="372">
        <v>89.8</v>
      </c>
      <c r="L165" s="37">
        <v>61</v>
      </c>
      <c r="M165" s="9">
        <v>1.1000000000000001</v>
      </c>
      <c r="N165" s="37">
        <v>5</v>
      </c>
      <c r="O165" s="40">
        <v>95</v>
      </c>
      <c r="P165" s="126">
        <v>13.5</v>
      </c>
      <c r="Q165" s="40">
        <v>6.9</v>
      </c>
      <c r="R165" s="37">
        <v>4.5999999999999996</v>
      </c>
      <c r="S165" s="148">
        <v>92</v>
      </c>
      <c r="T165" s="40">
        <v>142</v>
      </c>
      <c r="U165" s="126">
        <v>2.4</v>
      </c>
      <c r="V165" s="25">
        <v>126</v>
      </c>
      <c r="W165" s="371">
        <v>302.72044444444447</v>
      </c>
      <c r="X165" s="37">
        <v>0</v>
      </c>
      <c r="Y165" s="40">
        <v>15.5</v>
      </c>
      <c r="Z165" s="37">
        <v>47.5</v>
      </c>
      <c r="AA165" s="111">
        <v>91.9</v>
      </c>
      <c r="AB165" s="37">
        <v>29.9</v>
      </c>
      <c r="AC165" s="111">
        <v>32.6</v>
      </c>
      <c r="AD165" s="37">
        <v>235</v>
      </c>
      <c r="AE165" s="111">
        <v>14.7</v>
      </c>
      <c r="AF165" s="37">
        <v>1.05</v>
      </c>
      <c r="AG165" s="40">
        <v>9.17</v>
      </c>
      <c r="AH165" s="37">
        <v>55.7</v>
      </c>
      <c r="AI165" s="111">
        <v>55.7</v>
      </c>
      <c r="AJ165" s="37">
        <v>9.9</v>
      </c>
      <c r="AK165" s="40">
        <v>1.2</v>
      </c>
      <c r="AL165" s="37">
        <v>0.9</v>
      </c>
      <c r="AM165" s="377"/>
      <c r="AN165" s="377"/>
      <c r="AO165" s="377"/>
      <c r="AP165" s="377"/>
      <c r="AQ165" s="377"/>
      <c r="AR165" s="377"/>
    </row>
    <row r="166" spans="1:44" ht="15.75">
      <c r="A166" s="150" t="s">
        <v>146</v>
      </c>
      <c r="B166" s="147">
        <v>640</v>
      </c>
      <c r="C166" s="40">
        <v>0</v>
      </c>
      <c r="D166" s="126">
        <v>2.2000000000000002</v>
      </c>
      <c r="E166" s="40">
        <v>386</v>
      </c>
      <c r="F166" s="128">
        <v>105</v>
      </c>
      <c r="G166" s="129">
        <v>0</v>
      </c>
      <c r="H166" s="130">
        <v>0</v>
      </c>
      <c r="I166" s="129">
        <v>0</v>
      </c>
      <c r="J166" s="37">
        <v>4.9000000000000004</v>
      </c>
      <c r="K166" s="372">
        <v>117.1</v>
      </c>
      <c r="L166" s="37">
        <v>61</v>
      </c>
      <c r="M166" s="9">
        <v>0.9</v>
      </c>
      <c r="N166" s="37">
        <v>3.9</v>
      </c>
      <c r="O166" s="40">
        <v>123</v>
      </c>
      <c r="P166" s="126">
        <v>11.5</v>
      </c>
      <c r="Q166" s="40">
        <v>7.6</v>
      </c>
      <c r="R166" s="37">
        <v>5.0999999999999996</v>
      </c>
      <c r="S166" s="148">
        <v>106</v>
      </c>
      <c r="T166" s="40">
        <v>140</v>
      </c>
      <c r="U166" s="126">
        <v>2.1</v>
      </c>
      <c r="V166" s="25">
        <v>105</v>
      </c>
      <c r="W166" s="371">
        <v>300.82488888888895</v>
      </c>
      <c r="X166" s="37">
        <v>0</v>
      </c>
      <c r="Y166" s="40">
        <v>15.5</v>
      </c>
      <c r="Z166" s="37">
        <v>48.2</v>
      </c>
      <c r="AA166" s="111">
        <v>94.6</v>
      </c>
      <c r="AB166" s="37">
        <v>30.4</v>
      </c>
      <c r="AC166" s="111">
        <v>32.200000000000003</v>
      </c>
      <c r="AD166" s="37">
        <v>248</v>
      </c>
      <c r="AE166" s="111">
        <v>12.9</v>
      </c>
      <c r="AF166" s="37">
        <v>0.57999999999999996</v>
      </c>
      <c r="AG166" s="40">
        <v>7.25</v>
      </c>
      <c r="AH166" s="37">
        <v>58.9</v>
      </c>
      <c r="AI166" s="111">
        <v>58.9</v>
      </c>
      <c r="AJ166" s="37">
        <v>11.3</v>
      </c>
      <c r="AK166" s="40">
        <v>1.9</v>
      </c>
      <c r="AL166" s="37">
        <v>0.5</v>
      </c>
      <c r="AM166" s="377"/>
      <c r="AN166" s="377"/>
      <c r="AO166" s="377"/>
      <c r="AP166" s="377"/>
      <c r="AQ166" s="377"/>
      <c r="AR166" s="377"/>
    </row>
    <row r="167" spans="1:44" ht="15.75">
      <c r="A167" s="150" t="s">
        <v>147</v>
      </c>
      <c r="B167" s="147">
        <v>659</v>
      </c>
      <c r="C167" s="40">
        <v>0</v>
      </c>
      <c r="D167" s="126">
        <v>2.8</v>
      </c>
      <c r="E167" s="40">
        <v>333</v>
      </c>
      <c r="F167" s="128">
        <v>57</v>
      </c>
      <c r="G167" s="129">
        <v>0</v>
      </c>
      <c r="H167" s="130">
        <v>0</v>
      </c>
      <c r="I167" s="129">
        <v>0</v>
      </c>
      <c r="J167" s="37">
        <v>5.9</v>
      </c>
      <c r="K167" s="372">
        <v>102.6</v>
      </c>
      <c r="L167" s="37">
        <v>57</v>
      </c>
      <c r="M167" s="9">
        <v>1</v>
      </c>
      <c r="N167" s="37">
        <v>3.5</v>
      </c>
      <c r="O167" s="40">
        <v>110</v>
      </c>
      <c r="P167" s="126">
        <v>13.6</v>
      </c>
      <c r="Q167" s="40">
        <v>7.1</v>
      </c>
      <c r="R167" s="37">
        <v>4</v>
      </c>
      <c r="S167" s="148">
        <v>107</v>
      </c>
      <c r="T167" s="40">
        <v>140</v>
      </c>
      <c r="U167" s="126">
        <v>2.8</v>
      </c>
      <c r="V167" s="25">
        <v>126</v>
      </c>
      <c r="W167" s="371">
        <v>298.17611111111114</v>
      </c>
      <c r="X167" s="37">
        <v>0</v>
      </c>
      <c r="Y167" s="40">
        <v>14.9</v>
      </c>
      <c r="Z167" s="37">
        <v>45.3</v>
      </c>
      <c r="AA167" s="111">
        <v>93.4</v>
      </c>
      <c r="AB167" s="37">
        <v>30.6</v>
      </c>
      <c r="AC167" s="111">
        <v>32.799999999999997</v>
      </c>
      <c r="AD167" s="37">
        <v>295</v>
      </c>
      <c r="AE167" s="111">
        <v>13.3</v>
      </c>
      <c r="AF167" s="37">
        <v>1.29</v>
      </c>
      <c r="AG167" s="40">
        <v>9.5</v>
      </c>
      <c r="AH167" s="37">
        <v>8.6999999999999993</v>
      </c>
      <c r="AI167" s="111">
        <v>8.6999999999999993</v>
      </c>
      <c r="AJ167" s="37">
        <v>8.6999999999999993</v>
      </c>
      <c r="AK167" s="40">
        <v>2.1</v>
      </c>
      <c r="AL167" s="37">
        <v>0.2</v>
      </c>
      <c r="AM167" s="377"/>
      <c r="AN167" s="377"/>
      <c r="AO167" s="377"/>
      <c r="AP167" s="377"/>
      <c r="AQ167" s="377"/>
      <c r="AR167" s="377"/>
    </row>
    <row r="168" spans="1:44" ht="15.75">
      <c r="A168" s="150" t="s">
        <v>148</v>
      </c>
      <c r="B168" s="147">
        <v>856</v>
      </c>
      <c r="C168" s="40">
        <v>0</v>
      </c>
      <c r="D168" s="126">
        <v>3</v>
      </c>
      <c r="E168" s="40">
        <v>376</v>
      </c>
      <c r="F168" s="128">
        <v>135</v>
      </c>
      <c r="G168" s="129">
        <v>0</v>
      </c>
      <c r="H168" s="130">
        <v>0</v>
      </c>
      <c r="I168" s="129">
        <v>0</v>
      </c>
      <c r="J168" s="37">
        <v>4.5</v>
      </c>
      <c r="K168" s="372">
        <v>115.7</v>
      </c>
      <c r="L168" s="37">
        <v>51</v>
      </c>
      <c r="M168" s="9">
        <v>0.9</v>
      </c>
      <c r="N168" s="37">
        <v>3.3</v>
      </c>
      <c r="O168" s="40">
        <v>66</v>
      </c>
      <c r="P168" s="126">
        <v>12.1</v>
      </c>
      <c r="Q168" s="40">
        <v>6.3</v>
      </c>
      <c r="R168" s="37">
        <v>4.4000000000000004</v>
      </c>
      <c r="S168" s="148">
        <v>89</v>
      </c>
      <c r="T168" s="40">
        <v>140</v>
      </c>
      <c r="U168" s="126">
        <v>2.7</v>
      </c>
      <c r="V168" s="25">
        <v>122</v>
      </c>
      <c r="W168" s="371">
        <v>296.77011111111113</v>
      </c>
      <c r="X168" s="37">
        <v>0</v>
      </c>
      <c r="Y168" s="40">
        <v>12.4</v>
      </c>
      <c r="Z168" s="37">
        <v>38</v>
      </c>
      <c r="AA168" s="111">
        <v>89.7</v>
      </c>
      <c r="AB168" s="37">
        <v>29.3</v>
      </c>
      <c r="AC168" s="111">
        <v>32.700000000000003</v>
      </c>
      <c r="AD168" s="37">
        <v>352</v>
      </c>
      <c r="AE168" s="111">
        <v>13.2</v>
      </c>
      <c r="AF168" s="37">
        <v>1.1000000000000001</v>
      </c>
      <c r="AG168" s="40">
        <v>5.45</v>
      </c>
      <c r="AH168" s="37">
        <v>58</v>
      </c>
      <c r="AI168" s="111">
        <v>58</v>
      </c>
      <c r="AJ168" s="37">
        <v>12.4</v>
      </c>
      <c r="AK168" s="40">
        <v>2</v>
      </c>
      <c r="AL168" s="37">
        <v>0.6</v>
      </c>
      <c r="AM168" s="377"/>
      <c r="AN168" s="377"/>
      <c r="AO168" s="377"/>
      <c r="AP168" s="377"/>
      <c r="AQ168" s="377"/>
      <c r="AR168" s="377"/>
    </row>
    <row r="169" spans="1:44" ht="15.75">
      <c r="A169" s="150" t="s">
        <v>149</v>
      </c>
      <c r="B169" s="147">
        <v>757</v>
      </c>
      <c r="C169" s="40">
        <v>0</v>
      </c>
      <c r="D169" s="126">
        <v>2.8</v>
      </c>
      <c r="E169" s="40">
        <v>254</v>
      </c>
      <c r="F169" s="128">
        <v>83</v>
      </c>
      <c r="G169" s="129">
        <v>0</v>
      </c>
      <c r="H169" s="130">
        <v>0</v>
      </c>
      <c r="I169" s="129">
        <v>0</v>
      </c>
      <c r="J169" s="37">
        <v>5.0999999999999996</v>
      </c>
      <c r="K169" s="372">
        <v>117.1</v>
      </c>
      <c r="L169" s="37">
        <v>39</v>
      </c>
      <c r="M169" s="9">
        <v>0.9</v>
      </c>
      <c r="N169" s="37">
        <v>4.0999999999999996</v>
      </c>
      <c r="O169" s="40">
        <v>56</v>
      </c>
      <c r="P169" s="126">
        <v>10</v>
      </c>
      <c r="Q169" s="40">
        <v>7.1</v>
      </c>
      <c r="R169" s="37">
        <v>4.3</v>
      </c>
      <c r="S169" s="148">
        <v>103</v>
      </c>
      <c r="T169" s="40">
        <v>138</v>
      </c>
      <c r="U169" s="126">
        <v>1.9</v>
      </c>
      <c r="V169" s="25">
        <v>101</v>
      </c>
      <c r="W169" s="371">
        <v>291.75855555555563</v>
      </c>
      <c r="X169" s="37">
        <v>0</v>
      </c>
      <c r="Y169" s="40">
        <v>13.2</v>
      </c>
      <c r="Z169" s="37">
        <v>40</v>
      </c>
      <c r="AA169" s="111">
        <v>89.4</v>
      </c>
      <c r="AB169" s="37">
        <v>29.5</v>
      </c>
      <c r="AC169" s="111">
        <v>33</v>
      </c>
      <c r="AD169" s="37">
        <v>324</v>
      </c>
      <c r="AE169" s="111">
        <v>14.1</v>
      </c>
      <c r="AF169" s="37">
        <v>0.98</v>
      </c>
      <c r="AG169" s="40">
        <v>6.79</v>
      </c>
      <c r="AH169" s="37">
        <v>64.7</v>
      </c>
      <c r="AI169" s="111">
        <v>64.7</v>
      </c>
      <c r="AJ169" s="37">
        <v>9.9</v>
      </c>
      <c r="AK169" s="40">
        <v>1.7</v>
      </c>
      <c r="AL169" s="37">
        <v>0.5</v>
      </c>
      <c r="AM169" s="377"/>
      <c r="AN169" s="377"/>
      <c r="AO169" s="377"/>
      <c r="AP169" s="377"/>
      <c r="AQ169" s="377"/>
      <c r="AR169" s="377"/>
    </row>
    <row r="170" spans="1:44" ht="15.75">
      <c r="A170" s="150" t="s">
        <v>150</v>
      </c>
      <c r="B170" s="147">
        <v>502</v>
      </c>
      <c r="C170" s="40">
        <v>0</v>
      </c>
      <c r="D170" s="126">
        <v>3.6</v>
      </c>
      <c r="E170" s="40">
        <v>316</v>
      </c>
      <c r="F170" s="128">
        <v>111</v>
      </c>
      <c r="G170" s="129">
        <v>0</v>
      </c>
      <c r="H170" s="130">
        <v>0</v>
      </c>
      <c r="I170" s="129">
        <v>0</v>
      </c>
      <c r="J170" s="37">
        <v>5.3</v>
      </c>
      <c r="K170" s="372">
        <v>116.4</v>
      </c>
      <c r="L170" s="37">
        <v>46</v>
      </c>
      <c r="M170" s="9">
        <v>0.9</v>
      </c>
      <c r="N170" s="37">
        <v>5</v>
      </c>
      <c r="O170" s="40">
        <v>82</v>
      </c>
      <c r="P170" s="126">
        <v>13.2</v>
      </c>
      <c r="Q170" s="40">
        <v>8.6999999999999993</v>
      </c>
      <c r="R170" s="37">
        <v>4.2</v>
      </c>
      <c r="S170" s="148">
        <v>91</v>
      </c>
      <c r="T170" s="40">
        <v>142</v>
      </c>
      <c r="U170" s="126">
        <v>2.7</v>
      </c>
      <c r="V170" s="133">
        <v>134</v>
      </c>
      <c r="W170" s="371">
        <v>299.41255555555557</v>
      </c>
      <c r="X170" s="37">
        <v>0</v>
      </c>
      <c r="Y170" s="40">
        <v>14.2</v>
      </c>
      <c r="Z170" s="37">
        <v>43.9</v>
      </c>
      <c r="AA170" s="111">
        <v>88.7</v>
      </c>
      <c r="AB170" s="37">
        <v>28.6</v>
      </c>
      <c r="AC170" s="111">
        <v>32.299999999999997</v>
      </c>
      <c r="AD170" s="37">
        <v>361</v>
      </c>
      <c r="AE170" s="111">
        <v>12.9</v>
      </c>
      <c r="AF170" s="37">
        <v>0.67</v>
      </c>
      <c r="AG170" s="40">
        <v>13.26</v>
      </c>
      <c r="AH170" s="37">
        <v>69.099999999999994</v>
      </c>
      <c r="AI170" s="111">
        <v>69.099999999999994</v>
      </c>
      <c r="AJ170" s="37">
        <v>8.1</v>
      </c>
      <c r="AK170" s="40">
        <v>1</v>
      </c>
      <c r="AL170" s="37">
        <v>0.2</v>
      </c>
      <c r="AM170" s="377"/>
      <c r="AN170" s="377"/>
      <c r="AO170" s="377"/>
      <c r="AP170" s="377"/>
      <c r="AQ170" s="377"/>
      <c r="AR170" s="377"/>
    </row>
    <row r="171" spans="1:44" ht="15.75">
      <c r="A171" s="150" t="s">
        <v>151</v>
      </c>
      <c r="B171" s="147">
        <v>448</v>
      </c>
      <c r="C171" s="40">
        <v>0</v>
      </c>
      <c r="D171" s="126">
        <v>3</v>
      </c>
      <c r="E171" s="40">
        <v>298</v>
      </c>
      <c r="F171" s="128">
        <v>51</v>
      </c>
      <c r="G171" s="129">
        <v>0</v>
      </c>
      <c r="H171" s="130">
        <v>0</v>
      </c>
      <c r="I171" s="129">
        <v>0</v>
      </c>
      <c r="J171" s="37">
        <v>4.4000000000000004</v>
      </c>
      <c r="K171" s="372">
        <v>105.1</v>
      </c>
      <c r="L171" s="37">
        <v>44</v>
      </c>
      <c r="M171" s="9">
        <v>1</v>
      </c>
      <c r="N171" s="37">
        <v>4.0999999999999996</v>
      </c>
      <c r="O171" s="40">
        <v>221</v>
      </c>
      <c r="P171" s="126">
        <v>11.5</v>
      </c>
      <c r="Q171" s="40">
        <v>7.9</v>
      </c>
      <c r="R171" s="37">
        <v>4.3</v>
      </c>
      <c r="S171" s="148">
        <v>117</v>
      </c>
      <c r="T171" s="40">
        <v>137</v>
      </c>
      <c r="U171" s="126">
        <v>2.4</v>
      </c>
      <c r="V171" s="133">
        <v>105</v>
      </c>
      <c r="W171" s="371">
        <v>291.62633333333338</v>
      </c>
      <c r="X171" s="37">
        <v>0</v>
      </c>
      <c r="Y171" s="40">
        <v>14.1</v>
      </c>
      <c r="Z171" s="37">
        <v>43.4</v>
      </c>
      <c r="AA171" s="111">
        <v>90.8</v>
      </c>
      <c r="AB171" s="37">
        <v>29.4</v>
      </c>
      <c r="AC171" s="111">
        <v>32.4</v>
      </c>
      <c r="AD171" s="37">
        <v>295</v>
      </c>
      <c r="AE171" s="111">
        <v>14.1</v>
      </c>
      <c r="AF171" s="37">
        <v>0.56999999999999995</v>
      </c>
      <c r="AG171" s="40">
        <v>11.73</v>
      </c>
      <c r="AH171" s="37">
        <v>75.599999999999994</v>
      </c>
      <c r="AI171" s="111">
        <v>75.599999999999994</v>
      </c>
      <c r="AJ171" s="37">
        <v>10.5</v>
      </c>
      <c r="AK171" s="40">
        <v>0.2</v>
      </c>
      <c r="AL171" s="37">
        <v>0</v>
      </c>
      <c r="AM171" s="377"/>
      <c r="AN171" s="377"/>
      <c r="AO171" s="377"/>
      <c r="AP171" s="377"/>
      <c r="AQ171" s="377"/>
      <c r="AR171" s="377"/>
    </row>
    <row r="172" spans="1:44" ht="15.75">
      <c r="A172" s="150" t="s">
        <v>152</v>
      </c>
      <c r="B172" s="147">
        <v>400</v>
      </c>
      <c r="C172" s="40">
        <v>0</v>
      </c>
      <c r="D172" s="126">
        <v>2.8</v>
      </c>
      <c r="E172" s="40">
        <v>299</v>
      </c>
      <c r="F172" s="128">
        <v>54</v>
      </c>
      <c r="G172" s="129">
        <v>0</v>
      </c>
      <c r="H172" s="130">
        <v>0</v>
      </c>
      <c r="I172" s="129">
        <v>0</v>
      </c>
      <c r="J172" s="37">
        <v>4</v>
      </c>
      <c r="K172" s="372">
        <v>122.9</v>
      </c>
      <c r="L172" s="37">
        <v>45</v>
      </c>
      <c r="M172" s="9">
        <v>0.8</v>
      </c>
      <c r="N172" s="37">
        <v>4.5999999999999996</v>
      </c>
      <c r="O172" s="40">
        <v>92</v>
      </c>
      <c r="P172" s="126">
        <v>13.9</v>
      </c>
      <c r="Q172" s="40">
        <v>8.6999999999999993</v>
      </c>
      <c r="R172" s="37">
        <v>5.0999999999999996</v>
      </c>
      <c r="S172" s="148">
        <v>94</v>
      </c>
      <c r="T172" s="40">
        <v>140</v>
      </c>
      <c r="U172" s="126">
        <v>2.9</v>
      </c>
      <c r="V172" s="133">
        <v>122</v>
      </c>
      <c r="W172" s="371">
        <v>297.39155555555556</v>
      </c>
      <c r="X172" s="37">
        <v>0</v>
      </c>
      <c r="Y172" s="40">
        <v>15.2</v>
      </c>
      <c r="Z172" s="37">
        <v>47.1</v>
      </c>
      <c r="AA172" s="111">
        <v>81</v>
      </c>
      <c r="AB172" s="37">
        <v>26.2</v>
      </c>
      <c r="AC172" s="111">
        <v>32.299999999999997</v>
      </c>
      <c r="AD172" s="37">
        <v>356</v>
      </c>
      <c r="AE172" s="111">
        <v>12.9</v>
      </c>
      <c r="AF172" s="37">
        <v>0.82</v>
      </c>
      <c r="AG172" s="40">
        <v>8.32</v>
      </c>
      <c r="AH172" s="37">
        <v>67.400000000000006</v>
      </c>
      <c r="AI172" s="111">
        <v>67.400000000000006</v>
      </c>
      <c r="AJ172" s="37">
        <v>7.9</v>
      </c>
      <c r="AK172" s="40">
        <v>2.7</v>
      </c>
      <c r="AL172" s="37">
        <v>0.3</v>
      </c>
      <c r="AM172" s="377"/>
      <c r="AN172" s="377"/>
      <c r="AO172" s="377"/>
      <c r="AP172" s="377"/>
      <c r="AQ172" s="377"/>
      <c r="AR172" s="377"/>
    </row>
    <row r="173" spans="1:44" ht="15.75">
      <c r="A173" s="150" t="s">
        <v>153</v>
      </c>
      <c r="B173" s="147">
        <v>625</v>
      </c>
      <c r="C173" s="40">
        <v>0</v>
      </c>
      <c r="D173" s="126">
        <v>1.6</v>
      </c>
      <c r="E173" s="40">
        <v>332</v>
      </c>
      <c r="F173" s="128">
        <v>115</v>
      </c>
      <c r="G173" s="129">
        <v>0</v>
      </c>
      <c r="H173" s="130">
        <v>0</v>
      </c>
      <c r="I173" s="129">
        <v>0</v>
      </c>
      <c r="J173" s="37">
        <v>5.4</v>
      </c>
      <c r="K173" s="372">
        <v>123.6</v>
      </c>
      <c r="L173" s="37">
        <v>37</v>
      </c>
      <c r="M173" s="9">
        <v>0.8</v>
      </c>
      <c r="N173" s="37">
        <v>4.2</v>
      </c>
      <c r="O173" s="40">
        <v>41</v>
      </c>
      <c r="P173" s="126">
        <v>12.2</v>
      </c>
      <c r="Q173" s="40">
        <v>7.7</v>
      </c>
      <c r="R173" s="37">
        <v>4</v>
      </c>
      <c r="S173" s="148">
        <v>99</v>
      </c>
      <c r="T173" s="40">
        <v>141</v>
      </c>
      <c r="U173" s="126">
        <v>2.6</v>
      </c>
      <c r="V173" s="133">
        <v>125</v>
      </c>
      <c r="W173" s="371">
        <v>296.19166666666666</v>
      </c>
      <c r="X173" s="37">
        <v>0</v>
      </c>
      <c r="Y173" s="40">
        <v>15.3</v>
      </c>
      <c r="Z173" s="37">
        <v>46.8</v>
      </c>
      <c r="AA173" s="111">
        <v>94.3</v>
      </c>
      <c r="AB173" s="37">
        <v>30.8</v>
      </c>
      <c r="AC173" s="111">
        <v>32.6</v>
      </c>
      <c r="AD173" s="37">
        <v>259</v>
      </c>
      <c r="AE173" s="111">
        <v>13</v>
      </c>
      <c r="AF173" s="37">
        <v>0.65</v>
      </c>
      <c r="AG173" s="40">
        <v>3.72</v>
      </c>
      <c r="AH173" s="37">
        <v>40.1</v>
      </c>
      <c r="AI173" s="111">
        <v>40.1</v>
      </c>
      <c r="AJ173" s="37">
        <v>18.2</v>
      </c>
      <c r="AK173" s="40">
        <v>5.3</v>
      </c>
      <c r="AL173" s="37">
        <v>2.2000000000000002</v>
      </c>
      <c r="AM173" s="377"/>
      <c r="AN173" s="377"/>
      <c r="AO173" s="377"/>
      <c r="AP173" s="377"/>
      <c r="AQ173" s="377"/>
      <c r="AR173" s="377"/>
    </row>
    <row r="174" spans="1:44" ht="15.75">
      <c r="A174" s="150" t="s">
        <v>154</v>
      </c>
      <c r="B174" s="147">
        <v>1276</v>
      </c>
      <c r="C174" s="40">
        <v>0</v>
      </c>
      <c r="D174" s="126">
        <v>2.1</v>
      </c>
      <c r="E174" s="40">
        <v>295</v>
      </c>
      <c r="F174" s="128">
        <v>96</v>
      </c>
      <c r="G174" s="129">
        <v>0</v>
      </c>
      <c r="H174" s="130">
        <v>0</v>
      </c>
      <c r="I174" s="129">
        <v>0</v>
      </c>
      <c r="J174" s="37">
        <v>5.4</v>
      </c>
      <c r="K174" s="372">
        <v>106.5</v>
      </c>
      <c r="L174" s="37">
        <v>53</v>
      </c>
      <c r="M174" s="9">
        <v>1</v>
      </c>
      <c r="N174" s="37">
        <v>3.8</v>
      </c>
      <c r="O174" s="40">
        <v>146</v>
      </c>
      <c r="P174" s="126">
        <v>13.5</v>
      </c>
      <c r="Q174" s="40">
        <v>8</v>
      </c>
      <c r="R174" s="37">
        <v>4.3</v>
      </c>
      <c r="S174" s="148">
        <v>102</v>
      </c>
      <c r="T174" s="40">
        <v>141</v>
      </c>
      <c r="U174" s="126">
        <v>2.6</v>
      </c>
      <c r="V174" s="133">
        <v>129</v>
      </c>
      <c r="W174" s="371">
        <v>299.608</v>
      </c>
      <c r="X174" s="37">
        <v>0</v>
      </c>
      <c r="Y174" s="40">
        <v>15.7</v>
      </c>
      <c r="Z174" s="37">
        <v>48.6</v>
      </c>
      <c r="AA174" s="111">
        <v>94.4</v>
      </c>
      <c r="AB174" s="37">
        <v>30.5</v>
      </c>
      <c r="AC174" s="111">
        <v>32.299999999999997</v>
      </c>
      <c r="AD174" s="37">
        <v>286</v>
      </c>
      <c r="AE174" s="111">
        <v>12.9</v>
      </c>
      <c r="AF174" s="37">
        <v>0.38</v>
      </c>
      <c r="AG174" s="40">
        <v>7.79</v>
      </c>
      <c r="AH174" s="37">
        <v>58.3</v>
      </c>
      <c r="AI174" s="111">
        <v>58.3</v>
      </c>
      <c r="AJ174" s="37">
        <v>8.4</v>
      </c>
      <c r="AK174" s="40">
        <v>1.6</v>
      </c>
      <c r="AL174" s="37">
        <v>0.9</v>
      </c>
      <c r="AM174" s="377"/>
      <c r="AN174" s="377"/>
      <c r="AO174" s="377"/>
      <c r="AP174" s="377"/>
      <c r="AQ174" s="377"/>
      <c r="AR174" s="377"/>
    </row>
    <row r="175" spans="1:44" ht="15.75">
      <c r="A175" s="150" t="s">
        <v>155</v>
      </c>
      <c r="B175" s="147">
        <v>3803</v>
      </c>
      <c r="C175" s="40">
        <v>0</v>
      </c>
      <c r="D175" s="126">
        <v>1.2</v>
      </c>
      <c r="E175" s="40">
        <v>375</v>
      </c>
      <c r="F175" s="128">
        <v>165</v>
      </c>
      <c r="G175" s="129">
        <v>0</v>
      </c>
      <c r="H175" s="130">
        <v>0</v>
      </c>
      <c r="I175" s="129">
        <v>0</v>
      </c>
      <c r="J175" s="37">
        <v>4.9000000000000004</v>
      </c>
      <c r="K175" s="372">
        <v>121.6</v>
      </c>
      <c r="L175" s="37">
        <v>50</v>
      </c>
      <c r="M175" s="9">
        <v>0.9</v>
      </c>
      <c r="N175" s="37">
        <v>4.5999999999999996</v>
      </c>
      <c r="O175" s="40">
        <v>116</v>
      </c>
      <c r="P175" s="126">
        <v>11.3</v>
      </c>
      <c r="Q175" s="40">
        <v>7.9</v>
      </c>
      <c r="R175" s="37">
        <v>4.5999999999999996</v>
      </c>
      <c r="S175" s="148">
        <v>85</v>
      </c>
      <c r="T175" s="40">
        <v>140</v>
      </c>
      <c r="U175" s="126">
        <v>2.1</v>
      </c>
      <c r="V175" s="133">
        <v>106</v>
      </c>
      <c r="W175" s="371">
        <v>296.71988888888887</v>
      </c>
      <c r="X175" s="37">
        <v>0</v>
      </c>
      <c r="Y175" s="40">
        <v>14.8</v>
      </c>
      <c r="Z175" s="37">
        <v>46.1</v>
      </c>
      <c r="AA175" s="111">
        <v>93</v>
      </c>
      <c r="AB175" s="37">
        <v>29.8</v>
      </c>
      <c r="AC175" s="111">
        <v>32.1</v>
      </c>
      <c r="AD175" s="37">
        <v>233</v>
      </c>
      <c r="AE175" s="111">
        <v>13.3</v>
      </c>
      <c r="AF175" s="37">
        <v>1.57</v>
      </c>
      <c r="AG175" s="40">
        <v>9.4600000000000009</v>
      </c>
      <c r="AH175" s="37">
        <v>69.400000000000006</v>
      </c>
      <c r="AI175" s="111">
        <v>69.400000000000006</v>
      </c>
      <c r="AJ175" s="37">
        <v>9.1</v>
      </c>
      <c r="AK175" s="40">
        <v>2.9</v>
      </c>
      <c r="AL175" s="37">
        <v>0.5</v>
      </c>
      <c r="AM175" s="377"/>
      <c r="AN175" s="377"/>
      <c r="AO175" s="377"/>
      <c r="AP175" s="377"/>
      <c r="AQ175" s="377"/>
      <c r="AR175" s="377"/>
    </row>
    <row r="176" spans="1:44" ht="15.75">
      <c r="A176" s="150" t="s">
        <v>156</v>
      </c>
      <c r="B176" s="147">
        <v>2318</v>
      </c>
      <c r="C176" s="40">
        <v>0</v>
      </c>
      <c r="D176" s="126">
        <v>1.5</v>
      </c>
      <c r="E176" s="40">
        <v>383</v>
      </c>
      <c r="F176" s="128">
        <v>143</v>
      </c>
      <c r="G176" s="129">
        <v>0</v>
      </c>
      <c r="H176" s="130">
        <v>0</v>
      </c>
      <c r="I176" s="129">
        <v>0</v>
      </c>
      <c r="J176" s="37">
        <v>5.0999999999999996</v>
      </c>
      <c r="K176" s="373">
        <v>86.1</v>
      </c>
      <c r="L176" s="37">
        <v>73</v>
      </c>
      <c r="M176" s="9">
        <v>1.2</v>
      </c>
      <c r="N176" s="37">
        <v>4.0999999999999996</v>
      </c>
      <c r="O176" s="40">
        <v>70</v>
      </c>
      <c r="P176" s="126">
        <v>11.1</v>
      </c>
      <c r="Q176" s="40">
        <v>7.3</v>
      </c>
      <c r="R176" s="37">
        <v>4.5999999999999996</v>
      </c>
      <c r="S176" s="148">
        <v>84</v>
      </c>
      <c r="T176" s="40">
        <v>143</v>
      </c>
      <c r="U176" s="126">
        <v>2.6</v>
      </c>
      <c r="V176" s="133">
        <v>106</v>
      </c>
      <c r="W176" s="371">
        <v>306.06933333333336</v>
      </c>
      <c r="X176" s="37">
        <v>0</v>
      </c>
      <c r="Y176" s="40">
        <v>15.1</v>
      </c>
      <c r="Z176" s="37">
        <v>46.2</v>
      </c>
      <c r="AA176" s="111">
        <v>84.6</v>
      </c>
      <c r="AB176" s="37">
        <v>27.6</v>
      </c>
      <c r="AC176" s="111">
        <v>32.6</v>
      </c>
      <c r="AD176" s="37">
        <v>354</v>
      </c>
      <c r="AE176" s="111">
        <v>13.5</v>
      </c>
      <c r="AF176" s="37">
        <v>0.71</v>
      </c>
      <c r="AG176" s="40">
        <v>5.14</v>
      </c>
      <c r="AH176" s="37">
        <v>61.1</v>
      </c>
      <c r="AI176" s="111">
        <v>61.1</v>
      </c>
      <c r="AJ176" s="37">
        <v>10.8</v>
      </c>
      <c r="AK176" s="40">
        <v>0.7</v>
      </c>
      <c r="AL176" s="37">
        <v>0.3</v>
      </c>
      <c r="AM176" s="377"/>
      <c r="AN176" s="377"/>
      <c r="AO176" s="377"/>
      <c r="AP176" s="377"/>
      <c r="AQ176" s="377"/>
      <c r="AR176" s="377"/>
    </row>
    <row r="177" spans="1:44" ht="15.75">
      <c r="A177" s="123">
        <v>3236</v>
      </c>
      <c r="B177" s="158">
        <v>218</v>
      </c>
      <c r="C177" s="40">
        <v>0</v>
      </c>
      <c r="D177" s="37">
        <v>2.9</v>
      </c>
      <c r="E177" s="160">
        <v>213</v>
      </c>
      <c r="F177" s="162">
        <v>32</v>
      </c>
      <c r="G177" s="129">
        <v>0</v>
      </c>
      <c r="H177" s="130">
        <v>0</v>
      </c>
      <c r="I177" s="129">
        <v>0</v>
      </c>
      <c r="J177" s="164">
        <v>4.0999999999999996</v>
      </c>
      <c r="K177" s="370">
        <v>120</v>
      </c>
      <c r="L177" s="166">
        <v>29</v>
      </c>
      <c r="M177" s="168">
        <v>0.9</v>
      </c>
      <c r="N177" s="164">
        <v>4.5999999999999996</v>
      </c>
      <c r="O177" s="40">
        <v>32</v>
      </c>
      <c r="P177" s="164">
        <v>9</v>
      </c>
      <c r="Q177" s="170">
        <v>6.8</v>
      </c>
      <c r="R177" s="164">
        <v>4.2</v>
      </c>
      <c r="S177" s="172">
        <v>98</v>
      </c>
      <c r="T177" s="160">
        <v>142</v>
      </c>
      <c r="U177" s="164">
        <v>2.1</v>
      </c>
      <c r="V177" s="160">
        <v>85</v>
      </c>
      <c r="W177" s="371">
        <v>297.02644444444445</v>
      </c>
      <c r="X177" s="37">
        <v>5.4</v>
      </c>
      <c r="Y177" s="40">
        <v>14.2</v>
      </c>
      <c r="Z177" s="37">
        <v>42.7</v>
      </c>
      <c r="AA177" s="40">
        <v>79.099999999999994</v>
      </c>
      <c r="AB177" s="37">
        <v>26.3</v>
      </c>
      <c r="AC177" s="40">
        <v>33.299999999999997</v>
      </c>
      <c r="AD177" s="37">
        <v>295</v>
      </c>
      <c r="AE177" s="40">
        <v>15</v>
      </c>
      <c r="AF177" s="37">
        <v>0</v>
      </c>
      <c r="AG177" s="40">
        <v>7.87</v>
      </c>
      <c r="AH177" s="37">
        <v>65.599999999999994</v>
      </c>
      <c r="AI177" s="111">
        <v>18.8</v>
      </c>
      <c r="AJ177" s="37">
        <v>9.4</v>
      </c>
      <c r="AK177" s="111">
        <v>5.7</v>
      </c>
      <c r="AL177" s="37">
        <v>0.5</v>
      </c>
      <c r="AM177" s="377"/>
      <c r="AN177" s="377"/>
      <c r="AO177" s="377"/>
      <c r="AP177" s="377"/>
      <c r="AQ177" s="377"/>
      <c r="AR177" s="377"/>
    </row>
    <row r="178" spans="1:44" ht="15.75">
      <c r="A178" s="123">
        <v>3237</v>
      </c>
      <c r="B178" s="158">
        <v>226</v>
      </c>
      <c r="C178" s="40">
        <v>0</v>
      </c>
      <c r="D178" s="37">
        <v>4.4000000000000004</v>
      </c>
      <c r="E178" s="160">
        <v>163</v>
      </c>
      <c r="F178" s="162">
        <v>36</v>
      </c>
      <c r="G178" s="129">
        <v>0</v>
      </c>
      <c r="H178" s="130">
        <v>0</v>
      </c>
      <c r="I178" s="129">
        <v>0</v>
      </c>
      <c r="J178" s="164">
        <v>5.8</v>
      </c>
      <c r="K178" s="372">
        <v>95.5</v>
      </c>
      <c r="L178" s="166">
        <v>42</v>
      </c>
      <c r="M178" s="168">
        <v>1.1000000000000001</v>
      </c>
      <c r="N178" s="164">
        <v>4.7</v>
      </c>
      <c r="O178" s="40">
        <v>187</v>
      </c>
      <c r="P178" s="164">
        <v>10.199999999999999</v>
      </c>
      <c r="Q178" s="170">
        <v>7.6</v>
      </c>
      <c r="R178" s="164">
        <v>4.8</v>
      </c>
      <c r="S178" s="172">
        <v>159</v>
      </c>
      <c r="T178" s="160">
        <v>161</v>
      </c>
      <c r="U178" s="164">
        <v>2.5</v>
      </c>
      <c r="V178" s="160">
        <v>91</v>
      </c>
      <c r="W178" s="371">
        <v>339.54633333333339</v>
      </c>
      <c r="X178" s="37">
        <v>4.3</v>
      </c>
      <c r="Y178" s="40">
        <v>13.7</v>
      </c>
      <c r="Z178" s="37">
        <v>41</v>
      </c>
      <c r="AA178" s="40">
        <v>95.3</v>
      </c>
      <c r="AB178" s="37">
        <v>31.9</v>
      </c>
      <c r="AC178" s="40">
        <v>33.4</v>
      </c>
      <c r="AD178" s="37">
        <v>215</v>
      </c>
      <c r="AE178" s="40">
        <v>12.6</v>
      </c>
      <c r="AF178" s="37">
        <v>0</v>
      </c>
      <c r="AG178" s="40">
        <v>6.5</v>
      </c>
      <c r="AH178" s="37">
        <v>60.6</v>
      </c>
      <c r="AI178" s="111">
        <v>23.8</v>
      </c>
      <c r="AJ178" s="37">
        <v>8.1999999999999993</v>
      </c>
      <c r="AK178" s="111">
        <v>6.9</v>
      </c>
      <c r="AL178" s="37">
        <v>0.5</v>
      </c>
      <c r="AM178" s="377"/>
      <c r="AN178" s="377"/>
      <c r="AO178" s="377"/>
      <c r="AP178" s="377"/>
      <c r="AQ178" s="377"/>
      <c r="AR178" s="377"/>
    </row>
    <row r="179" spans="1:44" ht="15.75">
      <c r="A179" s="123">
        <v>3238</v>
      </c>
      <c r="B179" s="158">
        <v>167</v>
      </c>
      <c r="C179" s="40">
        <v>0</v>
      </c>
      <c r="D179" s="37">
        <v>4.4000000000000004</v>
      </c>
      <c r="E179" s="160">
        <v>205</v>
      </c>
      <c r="F179" s="162">
        <v>25</v>
      </c>
      <c r="G179" s="129">
        <v>0</v>
      </c>
      <c r="H179" s="130">
        <v>0</v>
      </c>
      <c r="I179" s="129">
        <v>0</v>
      </c>
      <c r="J179" s="164">
        <v>3.9</v>
      </c>
      <c r="K179" s="372">
        <v>96.1</v>
      </c>
      <c r="L179" s="166">
        <v>43</v>
      </c>
      <c r="M179" s="168">
        <v>1.1000000000000001</v>
      </c>
      <c r="N179" s="164">
        <v>5</v>
      </c>
      <c r="O179" s="40">
        <v>111</v>
      </c>
      <c r="P179" s="164">
        <v>11</v>
      </c>
      <c r="Q179" s="170">
        <v>8.6</v>
      </c>
      <c r="R179" s="164">
        <v>4.8</v>
      </c>
      <c r="S179" s="172">
        <v>89</v>
      </c>
      <c r="T179" s="160">
        <v>168</v>
      </c>
      <c r="U179" s="164">
        <v>2.2999999999999998</v>
      </c>
      <c r="V179" s="160">
        <v>92</v>
      </c>
      <c r="W179" s="371">
        <v>348.26077777777783</v>
      </c>
      <c r="X179" s="37">
        <v>5.2</v>
      </c>
      <c r="Y179" s="40">
        <v>14.4</v>
      </c>
      <c r="Z179" s="37">
        <v>41.8</v>
      </c>
      <c r="AA179" s="40">
        <v>80.400000000000006</v>
      </c>
      <c r="AB179" s="37">
        <v>27.7</v>
      </c>
      <c r="AC179" s="40">
        <v>34.4</v>
      </c>
      <c r="AD179" s="37">
        <v>278</v>
      </c>
      <c r="AE179" s="40">
        <v>13.3</v>
      </c>
      <c r="AF179" s="37">
        <v>0</v>
      </c>
      <c r="AG179" s="40">
        <v>7.73</v>
      </c>
      <c r="AH179" s="37">
        <v>67.099999999999994</v>
      </c>
      <c r="AI179" s="111">
        <v>23</v>
      </c>
      <c r="AJ179" s="37">
        <v>7.5</v>
      </c>
      <c r="AK179" s="111">
        <v>1.9</v>
      </c>
      <c r="AL179" s="37">
        <v>0.5</v>
      </c>
      <c r="AM179" s="377"/>
      <c r="AN179" s="377"/>
      <c r="AO179" s="377"/>
      <c r="AP179" s="377"/>
      <c r="AQ179" s="377"/>
      <c r="AR179" s="377"/>
    </row>
    <row r="180" spans="1:44" ht="15.75">
      <c r="A180" s="123">
        <v>3239</v>
      </c>
      <c r="B180" s="158">
        <v>153</v>
      </c>
      <c r="C180" s="40">
        <v>0</v>
      </c>
      <c r="D180" s="37">
        <v>3.7</v>
      </c>
      <c r="E180" s="160">
        <v>172</v>
      </c>
      <c r="F180" s="162">
        <v>30</v>
      </c>
      <c r="G180" s="129">
        <v>0</v>
      </c>
      <c r="H180" s="130">
        <v>0</v>
      </c>
      <c r="I180" s="129">
        <v>0</v>
      </c>
      <c r="J180" s="164">
        <v>5.7</v>
      </c>
      <c r="K180" s="372">
        <v>126.7</v>
      </c>
      <c r="L180" s="166">
        <v>32</v>
      </c>
      <c r="M180" s="168">
        <v>0.8</v>
      </c>
      <c r="N180" s="164">
        <v>4.5999999999999996</v>
      </c>
      <c r="O180" s="40">
        <v>10</v>
      </c>
      <c r="P180" s="164">
        <v>9.1999999999999993</v>
      </c>
      <c r="Q180" s="170">
        <v>7.6</v>
      </c>
      <c r="R180" s="164">
        <v>4.5999999999999996</v>
      </c>
      <c r="S180" s="172">
        <v>124</v>
      </c>
      <c r="T180" s="160">
        <v>142</v>
      </c>
      <c r="U180" s="164">
        <v>1.6</v>
      </c>
      <c r="V180" s="160">
        <v>83</v>
      </c>
      <c r="W180" s="371">
        <v>299.93155555555552</v>
      </c>
      <c r="X180" s="37">
        <v>4.3</v>
      </c>
      <c r="Y180" s="40">
        <v>12.7</v>
      </c>
      <c r="Z180" s="37">
        <v>38.4</v>
      </c>
      <c r="AA180" s="40">
        <v>89.3</v>
      </c>
      <c r="AB180" s="37">
        <v>29.5</v>
      </c>
      <c r="AC180" s="40">
        <v>33.1</v>
      </c>
      <c r="AD180" s="37">
        <v>235</v>
      </c>
      <c r="AE180" s="40">
        <v>12.2</v>
      </c>
      <c r="AF180" s="37">
        <v>0</v>
      </c>
      <c r="AG180" s="40">
        <v>12.62</v>
      </c>
      <c r="AH180" s="37">
        <v>76.5</v>
      </c>
      <c r="AI180" s="111">
        <v>15.1</v>
      </c>
      <c r="AJ180" s="37">
        <v>6.7</v>
      </c>
      <c r="AK180" s="111">
        <v>1.6</v>
      </c>
      <c r="AL180" s="37">
        <v>0.1</v>
      </c>
      <c r="AM180" s="377"/>
      <c r="AN180" s="377"/>
      <c r="AO180" s="377"/>
      <c r="AP180" s="377"/>
      <c r="AQ180" s="377"/>
      <c r="AR180" s="377"/>
    </row>
    <row r="181" spans="1:44" ht="15.75">
      <c r="A181" s="123">
        <v>3240</v>
      </c>
      <c r="B181" s="158">
        <v>495</v>
      </c>
      <c r="C181" s="40">
        <v>0</v>
      </c>
      <c r="D181" s="37">
        <v>4.2</v>
      </c>
      <c r="E181" s="160">
        <v>185</v>
      </c>
      <c r="F181" s="162">
        <v>48</v>
      </c>
      <c r="G181" s="129">
        <v>0</v>
      </c>
      <c r="H181" s="130">
        <v>0</v>
      </c>
      <c r="I181" s="129">
        <v>0</v>
      </c>
      <c r="J181" s="164">
        <v>3.7</v>
      </c>
      <c r="K181" s="372">
        <v>135.69999999999999</v>
      </c>
      <c r="L181" s="166">
        <v>33</v>
      </c>
      <c r="M181" s="168">
        <v>0.6</v>
      </c>
      <c r="N181" s="164">
        <v>4.3</v>
      </c>
      <c r="O181" s="40">
        <v>109</v>
      </c>
      <c r="P181" s="164">
        <v>8.5</v>
      </c>
      <c r="Q181" s="170">
        <v>6.2</v>
      </c>
      <c r="R181" s="164">
        <v>4.0999999999999996</v>
      </c>
      <c r="S181" s="172">
        <v>73</v>
      </c>
      <c r="T181" s="160">
        <v>128</v>
      </c>
      <c r="U181" s="164">
        <v>1.8</v>
      </c>
      <c r="V181" s="160">
        <v>80</v>
      </c>
      <c r="W181" s="371">
        <v>269.86988888888891</v>
      </c>
      <c r="X181" s="37">
        <v>4.5999999999999996</v>
      </c>
      <c r="Y181" s="40">
        <v>13.2</v>
      </c>
      <c r="Z181" s="37">
        <v>40.1</v>
      </c>
      <c r="AA181" s="40">
        <v>87.2</v>
      </c>
      <c r="AB181" s="37">
        <v>28.7</v>
      </c>
      <c r="AC181" s="40">
        <v>32.9</v>
      </c>
      <c r="AD181" s="37">
        <v>287</v>
      </c>
      <c r="AE181" s="40">
        <v>13.4</v>
      </c>
      <c r="AF181" s="37">
        <v>0</v>
      </c>
      <c r="AG181" s="40">
        <v>8.49</v>
      </c>
      <c r="AH181" s="37">
        <v>69</v>
      </c>
      <c r="AI181" s="111">
        <v>21.6</v>
      </c>
      <c r="AJ181" s="37">
        <v>7.3</v>
      </c>
      <c r="AK181" s="111">
        <v>1.9</v>
      </c>
      <c r="AL181" s="37">
        <v>0.2</v>
      </c>
      <c r="AM181" s="377"/>
      <c r="AN181" s="377"/>
      <c r="AO181" s="377"/>
      <c r="AP181" s="377"/>
      <c r="AQ181" s="377"/>
      <c r="AR181" s="377"/>
    </row>
    <row r="182" spans="1:44" ht="15.75">
      <c r="A182" s="123">
        <v>3241</v>
      </c>
      <c r="B182" s="158">
        <v>618</v>
      </c>
      <c r="C182" s="40">
        <v>0</v>
      </c>
      <c r="D182" s="37">
        <v>3.3</v>
      </c>
      <c r="E182" s="160">
        <v>148</v>
      </c>
      <c r="F182" s="162">
        <v>48</v>
      </c>
      <c r="G182" s="129">
        <v>0</v>
      </c>
      <c r="H182" s="130">
        <v>0</v>
      </c>
      <c r="I182" s="129">
        <v>0</v>
      </c>
      <c r="J182" s="164">
        <v>5.4</v>
      </c>
      <c r="K182" s="372">
        <v>121.6</v>
      </c>
      <c r="L182" s="166">
        <v>44</v>
      </c>
      <c r="M182" s="168">
        <v>0.9</v>
      </c>
      <c r="N182" s="164">
        <v>4.5</v>
      </c>
      <c r="O182" s="40">
        <v>28</v>
      </c>
      <c r="P182" s="164">
        <v>8.9</v>
      </c>
      <c r="Q182" s="170">
        <v>6.9</v>
      </c>
      <c r="R182" s="164">
        <v>4</v>
      </c>
      <c r="S182" s="172">
        <v>94</v>
      </c>
      <c r="T182" s="160">
        <v>141</v>
      </c>
      <c r="U182" s="164">
        <v>1.9</v>
      </c>
      <c r="V182" s="160">
        <v>85</v>
      </c>
      <c r="W182" s="371">
        <v>297.03888888888883</v>
      </c>
      <c r="X182" s="37">
        <v>4.7</v>
      </c>
      <c r="Y182" s="40">
        <v>12.6</v>
      </c>
      <c r="Z182" s="37">
        <v>38.700000000000003</v>
      </c>
      <c r="AA182" s="40">
        <v>82.3</v>
      </c>
      <c r="AB182" s="37">
        <v>26.8</v>
      </c>
      <c r="AC182" s="40">
        <v>32.6</v>
      </c>
      <c r="AD182" s="37">
        <v>260</v>
      </c>
      <c r="AE182" s="40">
        <v>14.6</v>
      </c>
      <c r="AF182" s="37">
        <v>0</v>
      </c>
      <c r="AG182" s="40">
        <v>7.44</v>
      </c>
      <c r="AH182" s="37">
        <v>62.8</v>
      </c>
      <c r="AI182" s="111">
        <v>22.8</v>
      </c>
      <c r="AJ182" s="37">
        <v>5.6</v>
      </c>
      <c r="AK182" s="111">
        <v>8.5</v>
      </c>
      <c r="AL182" s="37">
        <v>0.3</v>
      </c>
      <c r="AM182" s="377"/>
      <c r="AN182" s="377"/>
      <c r="AO182" s="377"/>
      <c r="AP182" s="377"/>
      <c r="AQ182" s="377"/>
      <c r="AR182" s="377"/>
    </row>
    <row r="183" spans="1:44" ht="15.75">
      <c r="A183" s="123">
        <v>3242</v>
      </c>
      <c r="B183" s="158">
        <v>489</v>
      </c>
      <c r="C183" s="40">
        <v>0</v>
      </c>
      <c r="D183" s="37">
        <v>3.5</v>
      </c>
      <c r="E183" s="160">
        <v>220</v>
      </c>
      <c r="F183" s="162">
        <v>37</v>
      </c>
      <c r="G183" s="129">
        <v>0</v>
      </c>
      <c r="H183" s="130">
        <v>0</v>
      </c>
      <c r="I183" s="129">
        <v>0</v>
      </c>
      <c r="J183" s="164">
        <v>5.0999999999999996</v>
      </c>
      <c r="K183" s="372">
        <v>115.7</v>
      </c>
      <c r="L183" s="166">
        <v>48</v>
      </c>
      <c r="M183" s="168">
        <v>0.9</v>
      </c>
      <c r="N183" s="164">
        <v>4</v>
      </c>
      <c r="O183" s="40">
        <v>49</v>
      </c>
      <c r="P183" s="164">
        <v>9.4</v>
      </c>
      <c r="Q183" s="170">
        <v>7.2</v>
      </c>
      <c r="R183" s="164">
        <v>4</v>
      </c>
      <c r="S183" s="172">
        <v>113</v>
      </c>
      <c r="T183" s="160">
        <v>139</v>
      </c>
      <c r="U183" s="164">
        <v>1.9</v>
      </c>
      <c r="V183" s="160">
        <v>84</v>
      </c>
      <c r="W183" s="371">
        <v>295.19944444444445</v>
      </c>
      <c r="X183" s="37">
        <v>5</v>
      </c>
      <c r="Y183" s="40">
        <v>13</v>
      </c>
      <c r="Z183" s="37">
        <v>40.4</v>
      </c>
      <c r="AA183" s="40">
        <v>80.8</v>
      </c>
      <c r="AB183" s="37">
        <v>26</v>
      </c>
      <c r="AC183" s="40">
        <v>32.200000000000003</v>
      </c>
      <c r="AD183" s="37">
        <v>340</v>
      </c>
      <c r="AE183" s="40">
        <v>14.2</v>
      </c>
      <c r="AF183" s="37">
        <v>0</v>
      </c>
      <c r="AG183" s="40">
        <v>10.65</v>
      </c>
      <c r="AH183" s="37">
        <v>78.599999999999994</v>
      </c>
      <c r="AI183" s="111">
        <v>11.7</v>
      </c>
      <c r="AJ183" s="37">
        <v>6.4</v>
      </c>
      <c r="AK183" s="111">
        <v>0</v>
      </c>
      <c r="AL183" s="37">
        <v>0.3</v>
      </c>
      <c r="AM183" s="377"/>
      <c r="AN183" s="377"/>
      <c r="AO183" s="377"/>
      <c r="AP183" s="377"/>
      <c r="AQ183" s="377"/>
      <c r="AR183" s="377"/>
    </row>
    <row r="184" spans="1:44" ht="15.75">
      <c r="A184" s="123">
        <v>3243</v>
      </c>
      <c r="B184" s="158">
        <v>312</v>
      </c>
      <c r="C184" s="40">
        <v>0</v>
      </c>
      <c r="D184" s="37">
        <v>3.3</v>
      </c>
      <c r="E184" s="160">
        <v>192</v>
      </c>
      <c r="F184" s="162">
        <v>35</v>
      </c>
      <c r="G184" s="129">
        <v>0</v>
      </c>
      <c r="H184" s="130">
        <v>0</v>
      </c>
      <c r="I184" s="129">
        <v>0</v>
      </c>
      <c r="J184" s="164">
        <v>5.9</v>
      </c>
      <c r="K184" s="372">
        <v>114.2</v>
      </c>
      <c r="L184" s="166">
        <v>36</v>
      </c>
      <c r="M184" s="168">
        <v>0.9</v>
      </c>
      <c r="N184" s="164">
        <v>4</v>
      </c>
      <c r="O184" s="40">
        <v>93</v>
      </c>
      <c r="P184" s="164">
        <v>9</v>
      </c>
      <c r="Q184" s="170">
        <v>7</v>
      </c>
      <c r="R184" s="164">
        <v>3.9</v>
      </c>
      <c r="S184" s="172">
        <v>75</v>
      </c>
      <c r="T184" s="160">
        <v>135</v>
      </c>
      <c r="U184" s="164">
        <v>1.7</v>
      </c>
      <c r="V184" s="160">
        <v>82</v>
      </c>
      <c r="W184" s="371">
        <v>283.14566666666673</v>
      </c>
      <c r="X184" s="37">
        <v>4.4000000000000004</v>
      </c>
      <c r="Y184" s="40">
        <v>14</v>
      </c>
      <c r="Z184" s="37">
        <v>40.799999999999997</v>
      </c>
      <c r="AA184" s="40">
        <v>92.7</v>
      </c>
      <c r="AB184" s="37">
        <v>31.8</v>
      </c>
      <c r="AC184" s="40">
        <v>34.299999999999997</v>
      </c>
      <c r="AD184" s="37">
        <v>242</v>
      </c>
      <c r="AE184" s="40">
        <v>12.9</v>
      </c>
      <c r="AF184" s="37">
        <v>0</v>
      </c>
      <c r="AG184" s="40">
        <v>6.48</v>
      </c>
      <c r="AH184" s="37">
        <v>63.3</v>
      </c>
      <c r="AI184" s="111">
        <v>28.5</v>
      </c>
      <c r="AJ184" s="37">
        <v>6.8</v>
      </c>
      <c r="AK184" s="111">
        <v>0.8</v>
      </c>
      <c r="AL184" s="37">
        <v>0.6</v>
      </c>
      <c r="AM184" s="377"/>
      <c r="AN184" s="377"/>
      <c r="AO184" s="377"/>
      <c r="AP184" s="377"/>
      <c r="AQ184" s="377"/>
      <c r="AR184" s="377"/>
    </row>
    <row r="185" spans="1:44" ht="15.75">
      <c r="A185" s="123">
        <v>3246</v>
      </c>
      <c r="B185" s="158">
        <v>207</v>
      </c>
      <c r="C185" s="40">
        <v>0</v>
      </c>
      <c r="D185" s="37">
        <v>0</v>
      </c>
      <c r="E185" s="160">
        <v>181</v>
      </c>
      <c r="F185" s="162">
        <v>31</v>
      </c>
      <c r="G185" s="129">
        <v>0</v>
      </c>
      <c r="H185" s="130">
        <v>0</v>
      </c>
      <c r="I185" s="129">
        <v>0</v>
      </c>
      <c r="J185" s="164">
        <v>4.0999999999999996</v>
      </c>
      <c r="K185" s="372">
        <v>116.4</v>
      </c>
      <c r="L185" s="166">
        <v>32</v>
      </c>
      <c r="M185" s="168">
        <v>0.9</v>
      </c>
      <c r="N185" s="164">
        <v>4.8</v>
      </c>
      <c r="O185" s="40">
        <v>0</v>
      </c>
      <c r="P185" s="164">
        <v>8.6999999999999993</v>
      </c>
      <c r="Q185" s="170">
        <v>6.2</v>
      </c>
      <c r="R185" s="164">
        <v>4.4000000000000004</v>
      </c>
      <c r="S185" s="172">
        <v>78</v>
      </c>
      <c r="T185" s="160">
        <v>141</v>
      </c>
      <c r="U185" s="164">
        <v>1.9</v>
      </c>
      <c r="V185" s="160">
        <v>83</v>
      </c>
      <c r="W185" s="371">
        <v>294.76066666666668</v>
      </c>
      <c r="X185" s="37">
        <v>0</v>
      </c>
      <c r="Y185" s="40">
        <v>0</v>
      </c>
      <c r="Z185" s="37">
        <v>0</v>
      </c>
      <c r="AA185" s="40">
        <v>0</v>
      </c>
      <c r="AB185" s="37">
        <v>0</v>
      </c>
      <c r="AC185" s="40">
        <v>0</v>
      </c>
      <c r="AD185" s="37">
        <v>0</v>
      </c>
      <c r="AE185" s="40">
        <v>0</v>
      </c>
      <c r="AF185" s="37">
        <v>0</v>
      </c>
      <c r="AG185" s="40">
        <v>0</v>
      </c>
      <c r="AH185" s="37">
        <v>0</v>
      </c>
      <c r="AI185" s="111">
        <v>0</v>
      </c>
      <c r="AJ185" s="37">
        <v>0</v>
      </c>
      <c r="AK185" s="111">
        <v>0</v>
      </c>
      <c r="AL185" s="37">
        <v>0</v>
      </c>
      <c r="AM185" s="377"/>
      <c r="AN185" s="377"/>
      <c r="AO185" s="377"/>
      <c r="AP185" s="377"/>
      <c r="AQ185" s="377"/>
      <c r="AR185" s="377"/>
    </row>
    <row r="186" spans="1:44" ht="15.75">
      <c r="A186" s="123">
        <v>3247</v>
      </c>
      <c r="B186" s="158">
        <v>146</v>
      </c>
      <c r="C186" s="40">
        <v>0</v>
      </c>
      <c r="D186" s="37">
        <v>3.3</v>
      </c>
      <c r="E186" s="160">
        <v>232</v>
      </c>
      <c r="F186" s="162">
        <v>43</v>
      </c>
      <c r="G186" s="129">
        <v>0</v>
      </c>
      <c r="H186" s="130">
        <v>0</v>
      </c>
      <c r="I186" s="129">
        <v>0</v>
      </c>
      <c r="J186" s="164">
        <v>4.4000000000000004</v>
      </c>
      <c r="K186" s="372">
        <v>114.2</v>
      </c>
      <c r="L186" s="166">
        <v>34</v>
      </c>
      <c r="M186" s="168">
        <v>0.9</v>
      </c>
      <c r="N186" s="164">
        <v>3.6</v>
      </c>
      <c r="O186" s="40">
        <v>120</v>
      </c>
      <c r="P186" s="164">
        <v>9.3000000000000007</v>
      </c>
      <c r="Q186" s="170">
        <v>7.4</v>
      </c>
      <c r="R186" s="164">
        <v>4.5999999999999996</v>
      </c>
      <c r="S186" s="172">
        <v>54</v>
      </c>
      <c r="T186" s="160">
        <v>140</v>
      </c>
      <c r="U186" s="164">
        <v>1.9</v>
      </c>
      <c r="V186" s="160">
        <v>84</v>
      </c>
      <c r="W186" s="371">
        <v>292.07266666666669</v>
      </c>
      <c r="X186" s="37">
        <v>4.9000000000000004</v>
      </c>
      <c r="Y186" s="40">
        <v>15</v>
      </c>
      <c r="Z186" s="37">
        <v>45</v>
      </c>
      <c r="AA186" s="40">
        <v>91.8</v>
      </c>
      <c r="AB186" s="37">
        <v>30.6</v>
      </c>
      <c r="AC186" s="40">
        <v>33.299999999999997</v>
      </c>
      <c r="AD186" s="37">
        <v>170</v>
      </c>
      <c r="AE186" s="40">
        <v>14.1</v>
      </c>
      <c r="AF186" s="37">
        <v>0</v>
      </c>
      <c r="AG186" s="40">
        <v>7.51</v>
      </c>
      <c r="AH186" s="37">
        <v>55.6</v>
      </c>
      <c r="AI186" s="111">
        <v>24.4</v>
      </c>
      <c r="AJ186" s="37">
        <v>14</v>
      </c>
      <c r="AK186" s="111">
        <v>5.7</v>
      </c>
      <c r="AL186" s="37">
        <v>0.3</v>
      </c>
      <c r="AM186" s="377"/>
      <c r="AN186" s="377"/>
      <c r="AO186" s="377"/>
      <c r="AP186" s="377"/>
      <c r="AQ186" s="377"/>
      <c r="AR186" s="377"/>
    </row>
    <row r="187" spans="1:44" ht="15.75">
      <c r="A187" s="123">
        <v>3248</v>
      </c>
      <c r="B187" s="158">
        <v>690</v>
      </c>
      <c r="C187" s="40">
        <v>0</v>
      </c>
      <c r="D187" s="37">
        <v>0</v>
      </c>
      <c r="E187" s="160">
        <v>246</v>
      </c>
      <c r="F187" s="162">
        <v>44</v>
      </c>
      <c r="G187" s="129">
        <v>0</v>
      </c>
      <c r="H187" s="130">
        <v>0</v>
      </c>
      <c r="I187" s="129">
        <v>0</v>
      </c>
      <c r="J187" s="164">
        <v>5.6</v>
      </c>
      <c r="K187" s="372">
        <v>117.1</v>
      </c>
      <c r="L187" s="166">
        <v>38</v>
      </c>
      <c r="M187" s="168">
        <v>0.9</v>
      </c>
      <c r="N187" s="164">
        <v>4.5999999999999996</v>
      </c>
      <c r="O187" s="40">
        <v>0</v>
      </c>
      <c r="P187" s="164">
        <v>9</v>
      </c>
      <c r="Q187" s="170">
        <v>7</v>
      </c>
      <c r="R187" s="164">
        <v>4.3</v>
      </c>
      <c r="S187" s="172">
        <v>70</v>
      </c>
      <c r="T187" s="160">
        <v>136</v>
      </c>
      <c r="U187" s="164">
        <v>1.9</v>
      </c>
      <c r="V187" s="160">
        <v>83</v>
      </c>
      <c r="W187" s="371">
        <v>285.76355555555557</v>
      </c>
      <c r="X187" s="37">
        <v>4.8</v>
      </c>
      <c r="Y187" s="40">
        <v>14.8</v>
      </c>
      <c r="Z187" s="37">
        <v>43.4</v>
      </c>
      <c r="AA187" s="40">
        <v>90.4</v>
      </c>
      <c r="AB187" s="37">
        <v>30.8</v>
      </c>
      <c r="AC187" s="40">
        <v>34.1</v>
      </c>
      <c r="AD187" s="37">
        <v>258</v>
      </c>
      <c r="AE187" s="40">
        <v>13.4</v>
      </c>
      <c r="AF187" s="37">
        <v>0</v>
      </c>
      <c r="AG187" s="40">
        <v>7.19</v>
      </c>
      <c r="AH187" s="37">
        <v>67</v>
      </c>
      <c r="AI187" s="111">
        <v>21.4</v>
      </c>
      <c r="AJ187" s="37">
        <v>8.1</v>
      </c>
      <c r="AK187" s="111">
        <v>3.1</v>
      </c>
      <c r="AL187" s="37">
        <v>0.4</v>
      </c>
      <c r="AM187" s="377"/>
      <c r="AN187" s="377"/>
      <c r="AO187" s="377"/>
      <c r="AP187" s="377"/>
      <c r="AQ187" s="377"/>
      <c r="AR187" s="377"/>
    </row>
    <row r="188" spans="1:44" ht="15.75">
      <c r="A188" s="123">
        <v>3249</v>
      </c>
      <c r="B188" s="158">
        <v>99</v>
      </c>
      <c r="C188" s="40">
        <v>0</v>
      </c>
      <c r="D188" s="37">
        <v>3.4</v>
      </c>
      <c r="E188" s="160">
        <v>170</v>
      </c>
      <c r="F188" s="162">
        <v>23</v>
      </c>
      <c r="G188" s="129">
        <v>0</v>
      </c>
      <c r="H188" s="130">
        <v>0</v>
      </c>
      <c r="I188" s="129">
        <v>0</v>
      </c>
      <c r="J188" s="164">
        <v>5.4</v>
      </c>
      <c r="K188" s="372">
        <v>116.4</v>
      </c>
      <c r="L188" s="166">
        <v>43</v>
      </c>
      <c r="M188" s="168">
        <v>0.9</v>
      </c>
      <c r="N188" s="164">
        <v>3.9</v>
      </c>
      <c r="O188" s="40">
        <v>46</v>
      </c>
      <c r="P188" s="164">
        <v>8.6</v>
      </c>
      <c r="Q188" s="170">
        <v>6.7</v>
      </c>
      <c r="R188" s="164">
        <v>3.8</v>
      </c>
      <c r="S188" s="172">
        <v>102</v>
      </c>
      <c r="T188" s="160">
        <v>134</v>
      </c>
      <c r="U188" s="164">
        <v>1.9</v>
      </c>
      <c r="V188" s="160">
        <v>82</v>
      </c>
      <c r="W188" s="371">
        <v>283.99133333333339</v>
      </c>
      <c r="X188" s="37">
        <v>4.7</v>
      </c>
      <c r="Y188" s="40">
        <v>14.4</v>
      </c>
      <c r="Z188" s="37">
        <v>42.5</v>
      </c>
      <c r="AA188" s="40">
        <v>90.4</v>
      </c>
      <c r="AB188" s="37">
        <v>30.6</v>
      </c>
      <c r="AC188" s="40">
        <v>33.9</v>
      </c>
      <c r="AD188" s="37">
        <v>267</v>
      </c>
      <c r="AE188" s="40">
        <v>13.6</v>
      </c>
      <c r="AF188" s="37">
        <v>0</v>
      </c>
      <c r="AG188" s="40">
        <v>7.9</v>
      </c>
      <c r="AH188" s="37">
        <v>73.8</v>
      </c>
      <c r="AI188" s="111">
        <v>13.4</v>
      </c>
      <c r="AJ188" s="37">
        <v>6.8</v>
      </c>
      <c r="AK188" s="111">
        <v>5.6</v>
      </c>
      <c r="AL188" s="37">
        <v>0.4</v>
      </c>
      <c r="AM188" s="377"/>
      <c r="AN188" s="377"/>
      <c r="AO188" s="377"/>
      <c r="AP188" s="377"/>
      <c r="AQ188" s="377"/>
      <c r="AR188" s="377"/>
    </row>
    <row r="189" spans="1:44" ht="15.75">
      <c r="A189" s="123">
        <v>3250</v>
      </c>
      <c r="B189" s="158">
        <v>1009</v>
      </c>
      <c r="C189" s="40">
        <v>0</v>
      </c>
      <c r="D189" s="37">
        <v>3.3</v>
      </c>
      <c r="E189" s="160">
        <v>197</v>
      </c>
      <c r="F189" s="162">
        <v>48</v>
      </c>
      <c r="G189" s="129">
        <v>0</v>
      </c>
      <c r="H189" s="130">
        <v>0</v>
      </c>
      <c r="I189" s="129">
        <v>0</v>
      </c>
      <c r="J189" s="164">
        <v>6.9</v>
      </c>
      <c r="K189" s="372">
        <v>101.9</v>
      </c>
      <c r="L189" s="166">
        <v>34</v>
      </c>
      <c r="M189" s="168">
        <v>1</v>
      </c>
      <c r="N189" s="164">
        <v>4.2</v>
      </c>
      <c r="O189" s="40">
        <v>58</v>
      </c>
      <c r="P189" s="164">
        <v>8.8000000000000007</v>
      </c>
      <c r="Q189" s="170">
        <v>6.3</v>
      </c>
      <c r="R189" s="164">
        <v>4.3</v>
      </c>
      <c r="S189" s="172">
        <v>107</v>
      </c>
      <c r="T189" s="160">
        <v>141</v>
      </c>
      <c r="U189" s="164">
        <v>1.9</v>
      </c>
      <c r="V189" s="160">
        <v>85</v>
      </c>
      <c r="W189" s="371">
        <v>296.76077777777783</v>
      </c>
      <c r="X189" s="37">
        <v>4.5999999999999996</v>
      </c>
      <c r="Y189" s="40">
        <v>14</v>
      </c>
      <c r="Z189" s="37">
        <v>40.4</v>
      </c>
      <c r="AA189" s="40">
        <v>87.8</v>
      </c>
      <c r="AB189" s="37">
        <v>30.4</v>
      </c>
      <c r="AC189" s="40">
        <v>34.700000000000003</v>
      </c>
      <c r="AD189" s="37">
        <v>257</v>
      </c>
      <c r="AE189" s="40">
        <v>12.7</v>
      </c>
      <c r="AF189" s="37">
        <v>0</v>
      </c>
      <c r="AG189" s="40">
        <v>11.64</v>
      </c>
      <c r="AH189" s="37">
        <v>78.599999999999994</v>
      </c>
      <c r="AI189" s="111">
        <v>15.5</v>
      </c>
      <c r="AJ189" s="37">
        <v>5.4</v>
      </c>
      <c r="AK189" s="111">
        <v>0.4</v>
      </c>
      <c r="AL189" s="37">
        <v>0.1</v>
      </c>
      <c r="AM189" s="377"/>
      <c r="AN189" s="377"/>
      <c r="AO189" s="377"/>
      <c r="AP189" s="377"/>
      <c r="AQ189" s="377"/>
      <c r="AR189" s="377"/>
    </row>
    <row r="190" spans="1:44" ht="15.75">
      <c r="A190" s="123">
        <v>3255</v>
      </c>
      <c r="B190" s="158">
        <v>330</v>
      </c>
      <c r="C190" s="40">
        <v>0</v>
      </c>
      <c r="D190" s="37">
        <v>3.1</v>
      </c>
      <c r="E190" s="160">
        <v>184</v>
      </c>
      <c r="F190" s="162">
        <v>34</v>
      </c>
      <c r="G190" s="129">
        <v>0</v>
      </c>
      <c r="H190" s="130">
        <v>0</v>
      </c>
      <c r="I190" s="129">
        <v>0</v>
      </c>
      <c r="J190" s="164">
        <v>5.2</v>
      </c>
      <c r="K190" s="372">
        <v>105.1</v>
      </c>
      <c r="L190" s="166">
        <v>40</v>
      </c>
      <c r="M190" s="168">
        <v>1</v>
      </c>
      <c r="N190" s="164">
        <v>4.9000000000000004</v>
      </c>
      <c r="O190" s="40">
        <v>47</v>
      </c>
      <c r="P190" s="164">
        <v>8.9</v>
      </c>
      <c r="Q190" s="170">
        <v>7.3</v>
      </c>
      <c r="R190" s="164">
        <v>4</v>
      </c>
      <c r="S190" s="172">
        <v>97</v>
      </c>
      <c r="T190" s="160">
        <v>144</v>
      </c>
      <c r="U190" s="164">
        <v>2.2000000000000002</v>
      </c>
      <c r="V190" s="160">
        <v>85</v>
      </c>
      <c r="W190" s="371">
        <v>302.14388888888891</v>
      </c>
      <c r="X190" s="37">
        <v>4.5999999999999996</v>
      </c>
      <c r="Y190" s="40">
        <v>13.6</v>
      </c>
      <c r="Z190" s="37">
        <v>39.700000000000003</v>
      </c>
      <c r="AA190" s="40">
        <v>86.3</v>
      </c>
      <c r="AB190" s="37">
        <v>29.6</v>
      </c>
      <c r="AC190" s="40">
        <v>34.299999999999997</v>
      </c>
      <c r="AD190" s="37">
        <v>220</v>
      </c>
      <c r="AE190" s="40">
        <v>13</v>
      </c>
      <c r="AF190" s="37">
        <v>0</v>
      </c>
      <c r="AG190" s="40">
        <v>6.22</v>
      </c>
      <c r="AH190" s="37">
        <v>61.9</v>
      </c>
      <c r="AI190" s="111">
        <v>31.7</v>
      </c>
      <c r="AJ190" s="37">
        <v>6.4</v>
      </c>
      <c r="AK190" s="111">
        <v>0</v>
      </c>
      <c r="AL190" s="37">
        <v>0</v>
      </c>
      <c r="AM190" s="377"/>
      <c r="AN190" s="377"/>
      <c r="AO190" s="377"/>
      <c r="AP190" s="377"/>
      <c r="AQ190" s="377"/>
      <c r="AR190" s="377"/>
    </row>
    <row r="191" spans="1:44" ht="15.75">
      <c r="A191" s="123">
        <v>3256</v>
      </c>
      <c r="B191" s="158">
        <v>185</v>
      </c>
      <c r="C191" s="40">
        <v>0</v>
      </c>
      <c r="D191" s="37">
        <v>3.3</v>
      </c>
      <c r="E191" s="160">
        <v>196</v>
      </c>
      <c r="F191" s="162">
        <v>26</v>
      </c>
      <c r="G191" s="129">
        <v>0</v>
      </c>
      <c r="H191" s="130">
        <v>0</v>
      </c>
      <c r="I191" s="129">
        <v>0</v>
      </c>
      <c r="J191" s="164">
        <v>4.0999999999999996</v>
      </c>
      <c r="K191" s="372">
        <v>130.30000000000001</v>
      </c>
      <c r="L191" s="166">
        <v>37</v>
      </c>
      <c r="M191" s="168">
        <v>0.7</v>
      </c>
      <c r="N191" s="164">
        <v>4.3</v>
      </c>
      <c r="O191" s="40">
        <v>122</v>
      </c>
      <c r="P191" s="164">
        <v>9.3000000000000007</v>
      </c>
      <c r="Q191" s="170">
        <v>7.4</v>
      </c>
      <c r="R191" s="164">
        <v>4.5</v>
      </c>
      <c r="S191" s="172">
        <v>77</v>
      </c>
      <c r="T191" s="160">
        <v>138</v>
      </c>
      <c r="U191" s="164">
        <v>2</v>
      </c>
      <c r="V191" s="160">
        <v>84</v>
      </c>
      <c r="W191" s="371">
        <v>290.13611111111112</v>
      </c>
      <c r="X191" s="37">
        <v>5.2</v>
      </c>
      <c r="Y191" s="40">
        <v>13.9</v>
      </c>
      <c r="Z191" s="37">
        <v>40.799999999999997</v>
      </c>
      <c r="AA191" s="40">
        <v>78.5</v>
      </c>
      <c r="AB191" s="37">
        <v>26.7</v>
      </c>
      <c r="AC191" s="40">
        <v>34.1</v>
      </c>
      <c r="AD191" s="37">
        <v>273</v>
      </c>
      <c r="AE191" s="40">
        <v>14.1</v>
      </c>
      <c r="AF191" s="37">
        <v>0</v>
      </c>
      <c r="AG191" s="40">
        <v>6.69</v>
      </c>
      <c r="AH191" s="37">
        <v>61.3</v>
      </c>
      <c r="AI191" s="111">
        <v>25.3</v>
      </c>
      <c r="AJ191" s="37">
        <v>7</v>
      </c>
      <c r="AK191" s="111">
        <v>0.1</v>
      </c>
      <c r="AL191" s="37">
        <v>6.3</v>
      </c>
      <c r="AM191" s="377"/>
      <c r="AN191" s="377"/>
      <c r="AO191" s="377"/>
      <c r="AP191" s="377"/>
      <c r="AQ191" s="377"/>
      <c r="AR191" s="377"/>
    </row>
    <row r="192" spans="1:44" ht="15.75">
      <c r="A192" s="123">
        <v>3257</v>
      </c>
      <c r="B192" s="158">
        <v>255</v>
      </c>
      <c r="C192" s="40">
        <v>0</v>
      </c>
      <c r="D192" s="37">
        <v>2.4</v>
      </c>
      <c r="E192" s="160">
        <v>188</v>
      </c>
      <c r="F192" s="162">
        <v>47</v>
      </c>
      <c r="G192" s="129">
        <v>0</v>
      </c>
      <c r="H192" s="130">
        <v>0</v>
      </c>
      <c r="I192" s="129">
        <v>0</v>
      </c>
      <c r="J192" s="164">
        <v>5.3</v>
      </c>
      <c r="K192" s="372">
        <v>126</v>
      </c>
      <c r="L192" s="166">
        <v>38</v>
      </c>
      <c r="M192" s="168">
        <v>0.8</v>
      </c>
      <c r="N192" s="164">
        <v>4.5</v>
      </c>
      <c r="O192" s="40">
        <v>97</v>
      </c>
      <c r="P192" s="164">
        <v>9.1999999999999993</v>
      </c>
      <c r="Q192" s="170">
        <v>7.2</v>
      </c>
      <c r="R192" s="164">
        <v>4.4000000000000004</v>
      </c>
      <c r="S192" s="172">
        <v>78</v>
      </c>
      <c r="T192" s="160">
        <v>142</v>
      </c>
      <c r="U192" s="164">
        <v>2.1</v>
      </c>
      <c r="V192" s="160">
        <v>85</v>
      </c>
      <c r="W192" s="371">
        <v>297.62066666666669</v>
      </c>
      <c r="X192" s="37">
        <v>4.5999999999999996</v>
      </c>
      <c r="Y192" s="40">
        <v>14.1</v>
      </c>
      <c r="Z192" s="37">
        <v>41.7</v>
      </c>
      <c r="AA192" s="40">
        <v>90.7</v>
      </c>
      <c r="AB192" s="37">
        <v>30.7</v>
      </c>
      <c r="AC192" s="40">
        <v>33.799999999999997</v>
      </c>
      <c r="AD192" s="37">
        <v>224</v>
      </c>
      <c r="AE192" s="40">
        <v>13.3</v>
      </c>
      <c r="AF192" s="37">
        <v>0</v>
      </c>
      <c r="AG192" s="40">
        <v>3.56</v>
      </c>
      <c r="AH192" s="37">
        <v>32.9</v>
      </c>
      <c r="AI192" s="111">
        <v>46.3</v>
      </c>
      <c r="AJ192" s="37">
        <v>11.5</v>
      </c>
      <c r="AK192" s="111">
        <v>9</v>
      </c>
      <c r="AL192" s="37">
        <v>0.3</v>
      </c>
      <c r="AM192" s="377"/>
      <c r="AN192" s="377"/>
      <c r="AO192" s="377"/>
      <c r="AP192" s="377"/>
      <c r="AQ192" s="377"/>
      <c r="AR192" s="377"/>
    </row>
    <row r="193" spans="1:44" ht="15.75">
      <c r="A193" s="123">
        <v>3258</v>
      </c>
      <c r="B193" s="158">
        <v>150</v>
      </c>
      <c r="C193" s="40">
        <v>0</v>
      </c>
      <c r="D193" s="37">
        <v>4.0999999999999996</v>
      </c>
      <c r="E193" s="160">
        <v>188</v>
      </c>
      <c r="F193" s="162">
        <v>32</v>
      </c>
      <c r="G193" s="129">
        <v>0</v>
      </c>
      <c r="H193" s="130">
        <v>0</v>
      </c>
      <c r="I193" s="129">
        <v>0</v>
      </c>
      <c r="J193" s="164">
        <v>5.3</v>
      </c>
      <c r="K193" s="372">
        <v>120.8</v>
      </c>
      <c r="L193" s="166">
        <v>30</v>
      </c>
      <c r="M193" s="168">
        <v>0.9</v>
      </c>
      <c r="N193" s="164">
        <v>4.5999999999999996</v>
      </c>
      <c r="O193" s="40">
        <v>75</v>
      </c>
      <c r="P193" s="164">
        <v>9.4</v>
      </c>
      <c r="Q193" s="170">
        <v>7.3</v>
      </c>
      <c r="R193" s="164">
        <v>4.3</v>
      </c>
      <c r="S193" s="172">
        <v>104</v>
      </c>
      <c r="T193" s="160">
        <v>141</v>
      </c>
      <c r="U193" s="164">
        <v>1.9</v>
      </c>
      <c r="V193" s="160">
        <v>83</v>
      </c>
      <c r="W193" s="371">
        <v>295.90244444444448</v>
      </c>
      <c r="X193" s="37">
        <v>4.8</v>
      </c>
      <c r="Y193" s="40">
        <v>15</v>
      </c>
      <c r="Z193" s="37">
        <v>43.1</v>
      </c>
      <c r="AA193" s="40">
        <v>89.8</v>
      </c>
      <c r="AB193" s="37">
        <v>31.3</v>
      </c>
      <c r="AC193" s="40">
        <v>34.799999999999997</v>
      </c>
      <c r="AD193" s="37">
        <v>254</v>
      </c>
      <c r="AE193" s="40">
        <v>13.7</v>
      </c>
      <c r="AF193" s="37">
        <v>0</v>
      </c>
      <c r="AG193" s="40">
        <v>7.86</v>
      </c>
      <c r="AH193" s="37">
        <v>57.8</v>
      </c>
      <c r="AI193" s="111">
        <v>22.8</v>
      </c>
      <c r="AJ193" s="37">
        <v>12.5</v>
      </c>
      <c r="AK193" s="111">
        <v>6.4</v>
      </c>
      <c r="AL193" s="37">
        <v>0.5</v>
      </c>
      <c r="AM193" s="377"/>
      <c r="AN193" s="377"/>
      <c r="AO193" s="377"/>
      <c r="AP193" s="377"/>
      <c r="AQ193" s="377"/>
      <c r="AR193" s="377"/>
    </row>
    <row r="194" spans="1:44" ht="15.75">
      <c r="A194" s="123">
        <v>3259</v>
      </c>
      <c r="B194" s="158">
        <v>328</v>
      </c>
      <c r="C194" s="40">
        <v>0</v>
      </c>
      <c r="D194" s="37">
        <v>2.5</v>
      </c>
      <c r="E194" s="160">
        <v>166</v>
      </c>
      <c r="F194" s="162">
        <v>35</v>
      </c>
      <c r="G194" s="129">
        <v>0</v>
      </c>
      <c r="H194" s="130">
        <v>0</v>
      </c>
      <c r="I194" s="129">
        <v>0</v>
      </c>
      <c r="J194" s="164">
        <v>4.8</v>
      </c>
      <c r="K194" s="372">
        <v>121.6</v>
      </c>
      <c r="L194" s="166">
        <v>32</v>
      </c>
      <c r="M194" s="168">
        <v>0.9</v>
      </c>
      <c r="N194" s="164">
        <v>4.0999999999999996</v>
      </c>
      <c r="O194" s="40">
        <v>29</v>
      </c>
      <c r="P194" s="164">
        <v>8.4</v>
      </c>
      <c r="Q194" s="170">
        <v>6.4</v>
      </c>
      <c r="R194" s="164">
        <v>3.9</v>
      </c>
      <c r="S194" s="179">
        <v>84</v>
      </c>
      <c r="T194" s="160">
        <v>139</v>
      </c>
      <c r="U194" s="164">
        <v>2</v>
      </c>
      <c r="V194" s="160">
        <v>83</v>
      </c>
      <c r="W194" s="371">
        <v>290.49400000000003</v>
      </c>
      <c r="X194" s="37">
        <v>4.8</v>
      </c>
      <c r="Y194" s="40">
        <v>14.5</v>
      </c>
      <c r="Z194" s="37">
        <v>41</v>
      </c>
      <c r="AA194" s="40">
        <v>85.4</v>
      </c>
      <c r="AB194" s="37">
        <v>30.2</v>
      </c>
      <c r="AC194" s="40">
        <v>35.4</v>
      </c>
      <c r="AD194" s="37">
        <v>168</v>
      </c>
      <c r="AE194" s="40">
        <v>13.2</v>
      </c>
      <c r="AF194" s="37">
        <v>0</v>
      </c>
      <c r="AG194" s="40">
        <v>6.69</v>
      </c>
      <c r="AH194" s="37">
        <v>67.5</v>
      </c>
      <c r="AI194" s="111">
        <v>19.7</v>
      </c>
      <c r="AJ194" s="37">
        <v>7.3</v>
      </c>
      <c r="AK194" s="111">
        <v>5.4</v>
      </c>
      <c r="AL194" s="37">
        <v>0.1</v>
      </c>
      <c r="AM194" s="377"/>
      <c r="AN194" s="377"/>
      <c r="AO194" s="377"/>
      <c r="AP194" s="377"/>
      <c r="AQ194" s="377"/>
      <c r="AR194" s="377"/>
    </row>
    <row r="195" spans="1:44" ht="15.75">
      <c r="A195" s="123">
        <v>3260</v>
      </c>
      <c r="B195" s="158">
        <v>246</v>
      </c>
      <c r="C195" s="40">
        <v>0</v>
      </c>
      <c r="D195" s="37">
        <v>2.9</v>
      </c>
      <c r="E195" s="160">
        <v>410</v>
      </c>
      <c r="F195" s="162">
        <v>32</v>
      </c>
      <c r="G195" s="129">
        <v>0</v>
      </c>
      <c r="H195" s="130">
        <v>0</v>
      </c>
      <c r="I195" s="129">
        <v>0</v>
      </c>
      <c r="J195" s="164">
        <v>4.8</v>
      </c>
      <c r="K195" s="373">
        <v>107.1</v>
      </c>
      <c r="L195" s="166">
        <v>41</v>
      </c>
      <c r="M195" s="168">
        <v>1</v>
      </c>
      <c r="N195" s="164">
        <v>4.5</v>
      </c>
      <c r="O195" s="40">
        <v>53</v>
      </c>
      <c r="P195" s="164">
        <v>8.9</v>
      </c>
      <c r="Q195" s="182">
        <v>7</v>
      </c>
      <c r="R195" s="164">
        <v>3.8</v>
      </c>
      <c r="S195" s="179">
        <v>61</v>
      </c>
      <c r="T195" s="160">
        <v>140</v>
      </c>
      <c r="U195" s="164">
        <v>2</v>
      </c>
      <c r="V195" s="160">
        <v>83</v>
      </c>
      <c r="W195" s="371">
        <v>292.19855555555557</v>
      </c>
      <c r="X195" s="37">
        <v>5.2</v>
      </c>
      <c r="Y195" s="40">
        <v>14.3</v>
      </c>
      <c r="Z195" s="37">
        <v>43.1</v>
      </c>
      <c r="AA195" s="40">
        <v>83.7</v>
      </c>
      <c r="AB195" s="37">
        <v>27.8</v>
      </c>
      <c r="AC195" s="40">
        <v>33.200000000000003</v>
      </c>
      <c r="AD195" s="37">
        <v>253</v>
      </c>
      <c r="AE195" s="40">
        <v>13.8</v>
      </c>
      <c r="AF195" s="37">
        <v>0</v>
      </c>
      <c r="AG195" s="40">
        <v>4.1100000000000003</v>
      </c>
      <c r="AH195" s="37">
        <v>56.5</v>
      </c>
      <c r="AI195" s="111">
        <v>33.1</v>
      </c>
      <c r="AJ195" s="37">
        <v>7.3</v>
      </c>
      <c r="AK195" s="111">
        <v>2.9</v>
      </c>
      <c r="AL195" s="37">
        <v>0.2</v>
      </c>
      <c r="AM195" s="377"/>
      <c r="AN195" s="377"/>
      <c r="AO195" s="377"/>
      <c r="AP195" s="377"/>
      <c r="AQ195" s="377"/>
      <c r="AR195" s="377"/>
    </row>
    <row r="196" spans="1:44" ht="15.75">
      <c r="A196" s="150" t="s">
        <v>135</v>
      </c>
      <c r="B196" s="125">
        <v>99</v>
      </c>
      <c r="C196" s="40">
        <v>0</v>
      </c>
      <c r="D196" s="37">
        <v>2</v>
      </c>
      <c r="E196" s="40">
        <v>200</v>
      </c>
      <c r="F196" s="128">
        <v>29</v>
      </c>
      <c r="G196" s="129">
        <v>0</v>
      </c>
      <c r="H196" s="130">
        <v>0</v>
      </c>
      <c r="I196" s="129">
        <v>0</v>
      </c>
      <c r="J196" s="37">
        <v>4.4000000000000004</v>
      </c>
      <c r="K196" s="370">
        <v>120</v>
      </c>
      <c r="L196" s="131">
        <v>25</v>
      </c>
      <c r="M196" s="92">
        <v>0.9</v>
      </c>
      <c r="N196" s="126">
        <v>5.6</v>
      </c>
      <c r="O196" s="40">
        <v>44</v>
      </c>
      <c r="P196" s="126">
        <v>10</v>
      </c>
      <c r="Q196" s="40">
        <v>7.9</v>
      </c>
      <c r="R196" s="126">
        <v>4.9000000000000004</v>
      </c>
      <c r="S196" s="134">
        <v>92</v>
      </c>
      <c r="T196" s="127">
        <v>142</v>
      </c>
      <c r="U196" s="126">
        <v>2.1</v>
      </c>
      <c r="V196" s="127">
        <v>99</v>
      </c>
      <c r="W196" s="371">
        <v>297.27844444444452</v>
      </c>
      <c r="X196" s="37">
        <v>5.85</v>
      </c>
      <c r="Y196" s="40">
        <v>15.3</v>
      </c>
      <c r="Z196" s="37">
        <v>45.9</v>
      </c>
      <c r="AA196" s="40">
        <v>78</v>
      </c>
      <c r="AB196" s="37">
        <v>26.1</v>
      </c>
      <c r="AC196" s="40">
        <v>33.299999999999997</v>
      </c>
      <c r="AD196" s="37">
        <v>344</v>
      </c>
      <c r="AE196" s="40">
        <v>14.5</v>
      </c>
      <c r="AF196" s="37">
        <v>0</v>
      </c>
      <c r="AG196" s="40">
        <v>8.6999999999999993</v>
      </c>
      <c r="AH196" s="37">
        <v>63.6</v>
      </c>
      <c r="AI196" s="111">
        <v>32.6</v>
      </c>
      <c r="AJ196" s="37">
        <v>2.1</v>
      </c>
      <c r="AK196" s="111">
        <v>1.6</v>
      </c>
      <c r="AL196" s="37">
        <v>0.1</v>
      </c>
      <c r="AM196" s="377"/>
      <c r="AN196" s="377"/>
      <c r="AO196" s="377"/>
      <c r="AP196" s="377"/>
      <c r="AQ196" s="377"/>
      <c r="AR196" s="377"/>
    </row>
    <row r="197" spans="1:44" ht="15.75">
      <c r="A197" s="150" t="s">
        <v>136</v>
      </c>
      <c r="B197" s="125">
        <v>64</v>
      </c>
      <c r="C197" s="40">
        <v>0</v>
      </c>
      <c r="D197" s="37">
        <v>2.1</v>
      </c>
      <c r="E197" s="40">
        <v>166</v>
      </c>
      <c r="F197" s="128">
        <v>21</v>
      </c>
      <c r="G197" s="129">
        <v>0</v>
      </c>
      <c r="H197" s="130">
        <v>0</v>
      </c>
      <c r="I197" s="129">
        <v>0</v>
      </c>
      <c r="J197" s="37">
        <v>4.3</v>
      </c>
      <c r="K197" s="372">
        <v>122.3</v>
      </c>
      <c r="L197" s="131">
        <v>37</v>
      </c>
      <c r="M197" s="92">
        <v>0.9</v>
      </c>
      <c r="N197" s="126">
        <v>4.2</v>
      </c>
      <c r="O197" s="40">
        <v>10</v>
      </c>
      <c r="P197" s="126">
        <v>9.1</v>
      </c>
      <c r="Q197" s="40">
        <v>7.5</v>
      </c>
      <c r="R197" s="126">
        <v>4.3</v>
      </c>
      <c r="S197" s="134">
        <v>95</v>
      </c>
      <c r="T197" s="127">
        <v>144</v>
      </c>
      <c r="U197" s="126">
        <v>2.1</v>
      </c>
      <c r="V197" s="127">
        <v>100</v>
      </c>
      <c r="W197" s="371">
        <v>302.07411111111116</v>
      </c>
      <c r="X197" s="37">
        <v>4.63</v>
      </c>
      <c r="Y197" s="40">
        <v>14.4</v>
      </c>
      <c r="Z197" s="37">
        <v>43.2</v>
      </c>
      <c r="AA197" s="40">
        <v>93</v>
      </c>
      <c r="AB197" s="37">
        <v>31.1</v>
      </c>
      <c r="AC197" s="40">
        <v>33.299999999999997</v>
      </c>
      <c r="AD197" s="37">
        <v>252</v>
      </c>
      <c r="AE197" s="40">
        <v>13.7</v>
      </c>
      <c r="AF197" s="37">
        <v>0</v>
      </c>
      <c r="AG197" s="40">
        <v>7.5</v>
      </c>
      <c r="AH197" s="37">
        <v>63.2</v>
      </c>
      <c r="AI197" s="111">
        <v>29.3</v>
      </c>
      <c r="AJ197" s="37">
        <v>5.2</v>
      </c>
      <c r="AK197" s="111">
        <v>2.2000000000000002</v>
      </c>
      <c r="AL197" s="37">
        <v>0.1</v>
      </c>
      <c r="AM197" s="377"/>
      <c r="AN197" s="377"/>
      <c r="AO197" s="377"/>
      <c r="AP197" s="377"/>
      <c r="AQ197" s="377"/>
      <c r="AR197" s="377"/>
    </row>
    <row r="198" spans="1:44" ht="15.75">
      <c r="A198" s="150" t="s">
        <v>137</v>
      </c>
      <c r="B198" s="125">
        <v>66</v>
      </c>
      <c r="C198" s="40">
        <v>0</v>
      </c>
      <c r="D198" s="37">
        <v>3.5</v>
      </c>
      <c r="E198" s="40">
        <v>176</v>
      </c>
      <c r="F198" s="128">
        <v>22</v>
      </c>
      <c r="G198" s="129">
        <v>0</v>
      </c>
      <c r="H198" s="130">
        <v>0</v>
      </c>
      <c r="I198" s="129">
        <v>0</v>
      </c>
      <c r="J198" s="37">
        <v>4.5</v>
      </c>
      <c r="K198" s="372">
        <v>107.8</v>
      </c>
      <c r="L198" s="131">
        <v>34</v>
      </c>
      <c r="M198" s="92">
        <v>1</v>
      </c>
      <c r="N198" s="126">
        <v>5</v>
      </c>
      <c r="O198" s="40">
        <v>35</v>
      </c>
      <c r="P198" s="126">
        <v>9.8000000000000007</v>
      </c>
      <c r="Q198" s="40">
        <v>8.1999999999999993</v>
      </c>
      <c r="R198" s="126">
        <v>4.3</v>
      </c>
      <c r="S198" s="134">
        <v>88</v>
      </c>
      <c r="T198" s="127">
        <v>143</v>
      </c>
      <c r="U198" s="126">
        <v>1.9</v>
      </c>
      <c r="V198" s="127">
        <v>97</v>
      </c>
      <c r="W198" s="371">
        <v>299.2668888888889</v>
      </c>
      <c r="X198" s="37">
        <v>5.75</v>
      </c>
      <c r="Y198" s="40">
        <v>15.8</v>
      </c>
      <c r="Z198" s="37">
        <v>47.2</v>
      </c>
      <c r="AA198" s="40">
        <v>82</v>
      </c>
      <c r="AB198" s="37">
        <v>27.5</v>
      </c>
      <c r="AC198" s="40">
        <v>33.5</v>
      </c>
      <c r="AD198" s="37">
        <v>345</v>
      </c>
      <c r="AE198" s="40">
        <v>15</v>
      </c>
      <c r="AF198" s="37">
        <v>0</v>
      </c>
      <c r="AG198" s="40">
        <v>9.5</v>
      </c>
      <c r="AH198" s="37">
        <v>66.3</v>
      </c>
      <c r="AI198" s="111">
        <v>28.6</v>
      </c>
      <c r="AJ198" s="37">
        <v>2.9</v>
      </c>
      <c r="AK198" s="111">
        <v>2.1</v>
      </c>
      <c r="AL198" s="37">
        <v>0.1</v>
      </c>
      <c r="AM198" s="377"/>
      <c r="AN198" s="377"/>
      <c r="AO198" s="377"/>
      <c r="AP198" s="377"/>
      <c r="AQ198" s="377"/>
      <c r="AR198" s="377"/>
    </row>
    <row r="199" spans="1:44" ht="15.75">
      <c r="A199" s="150" t="s">
        <v>138</v>
      </c>
      <c r="B199" s="125">
        <v>79</v>
      </c>
      <c r="C199" s="40">
        <v>0</v>
      </c>
      <c r="D199" s="37">
        <v>2.9</v>
      </c>
      <c r="E199" s="40">
        <v>188</v>
      </c>
      <c r="F199" s="128">
        <v>28</v>
      </c>
      <c r="G199" s="129">
        <v>0</v>
      </c>
      <c r="H199" s="130">
        <v>0</v>
      </c>
      <c r="I199" s="129">
        <v>0</v>
      </c>
      <c r="J199" s="37">
        <v>5.6</v>
      </c>
      <c r="K199" s="372">
        <v>126.7</v>
      </c>
      <c r="L199" s="131">
        <v>32</v>
      </c>
      <c r="M199" s="92">
        <v>0.8</v>
      </c>
      <c r="N199" s="126">
        <v>4.8</v>
      </c>
      <c r="O199" s="40">
        <v>33</v>
      </c>
      <c r="P199" s="126">
        <v>10.3</v>
      </c>
      <c r="Q199" s="40">
        <v>8.5</v>
      </c>
      <c r="R199" s="126">
        <v>5</v>
      </c>
      <c r="S199" s="134">
        <v>100</v>
      </c>
      <c r="T199" s="127">
        <v>144</v>
      </c>
      <c r="U199" s="126">
        <v>1.7</v>
      </c>
      <c r="V199" s="127">
        <v>97</v>
      </c>
      <c r="W199" s="371">
        <v>302.86222222222221</v>
      </c>
      <c r="X199" s="37">
        <v>4.78</v>
      </c>
      <c r="Y199" s="40">
        <v>13.8</v>
      </c>
      <c r="Z199" s="37">
        <v>41.4</v>
      </c>
      <c r="AA199" s="40">
        <v>87</v>
      </c>
      <c r="AB199" s="37">
        <v>28.8</v>
      </c>
      <c r="AC199" s="40">
        <v>33.299999999999997</v>
      </c>
      <c r="AD199" s="37">
        <v>286</v>
      </c>
      <c r="AE199" s="40">
        <v>13.4</v>
      </c>
      <c r="AF199" s="37">
        <v>0</v>
      </c>
      <c r="AG199" s="40">
        <v>7.8</v>
      </c>
      <c r="AH199" s="37">
        <v>60</v>
      </c>
      <c r="AI199" s="111">
        <v>35.6</v>
      </c>
      <c r="AJ199" s="37">
        <v>1.9</v>
      </c>
      <c r="AK199" s="111">
        <v>2.4</v>
      </c>
      <c r="AL199" s="37">
        <v>0.1</v>
      </c>
      <c r="AM199" s="377"/>
      <c r="AN199" s="377"/>
      <c r="AO199" s="377"/>
      <c r="AP199" s="377"/>
      <c r="AQ199" s="377"/>
      <c r="AR199" s="377"/>
    </row>
    <row r="200" spans="1:44" ht="15.75">
      <c r="A200" s="150" t="s">
        <v>139</v>
      </c>
      <c r="B200" s="125">
        <v>120</v>
      </c>
      <c r="C200" s="40">
        <v>0</v>
      </c>
      <c r="D200" s="37">
        <v>1.6</v>
      </c>
      <c r="E200" s="40">
        <v>167</v>
      </c>
      <c r="F200" s="128">
        <v>29</v>
      </c>
      <c r="G200" s="129">
        <v>0</v>
      </c>
      <c r="H200" s="130">
        <v>0</v>
      </c>
      <c r="I200" s="129">
        <v>0</v>
      </c>
      <c r="J200" s="37">
        <v>4.5999999999999996</v>
      </c>
      <c r="K200" s="372">
        <v>129.5</v>
      </c>
      <c r="L200" s="131">
        <v>28</v>
      </c>
      <c r="M200" s="92">
        <v>0.7</v>
      </c>
      <c r="N200" s="126">
        <v>5.0999999999999996</v>
      </c>
      <c r="O200" s="40">
        <v>27</v>
      </c>
      <c r="P200" s="126">
        <v>9.3000000000000007</v>
      </c>
      <c r="Q200" s="40">
        <v>7.7</v>
      </c>
      <c r="R200" s="126">
        <v>4.7</v>
      </c>
      <c r="S200" s="134">
        <v>81</v>
      </c>
      <c r="T200" s="127">
        <v>143</v>
      </c>
      <c r="U200" s="126">
        <v>2.1</v>
      </c>
      <c r="V200" s="127">
        <v>98</v>
      </c>
      <c r="W200" s="371">
        <v>298.56366666666668</v>
      </c>
      <c r="X200" s="37">
        <v>4.9800000000000004</v>
      </c>
      <c r="Y200" s="40">
        <v>14.9</v>
      </c>
      <c r="Z200" s="37">
        <v>44.1</v>
      </c>
      <c r="AA200" s="40">
        <v>89</v>
      </c>
      <c r="AB200" s="37">
        <v>29.9</v>
      </c>
      <c r="AC200" s="40">
        <v>33.700000000000003</v>
      </c>
      <c r="AD200" s="37">
        <v>351</v>
      </c>
      <c r="AE200" s="40">
        <v>14.3</v>
      </c>
      <c r="AF200" s="37">
        <v>0</v>
      </c>
      <c r="AG200" s="40">
        <v>9.1999999999999993</v>
      </c>
      <c r="AH200" s="37">
        <v>62.1</v>
      </c>
      <c r="AI200" s="111">
        <v>33.4</v>
      </c>
      <c r="AJ200" s="37">
        <v>2.1</v>
      </c>
      <c r="AK200" s="111">
        <v>2.2999999999999998</v>
      </c>
      <c r="AL200" s="37">
        <v>0.1</v>
      </c>
      <c r="AM200" s="377"/>
      <c r="AN200" s="377"/>
      <c r="AO200" s="377"/>
      <c r="AP200" s="377"/>
      <c r="AQ200" s="377"/>
      <c r="AR200" s="377"/>
    </row>
    <row r="201" spans="1:44" ht="15.75">
      <c r="A201" s="150" t="s">
        <v>140</v>
      </c>
      <c r="B201" s="125">
        <v>126</v>
      </c>
      <c r="C201" s="40">
        <v>0</v>
      </c>
      <c r="D201" s="37">
        <v>2.2000000000000002</v>
      </c>
      <c r="E201" s="40">
        <v>183</v>
      </c>
      <c r="F201" s="128">
        <v>29</v>
      </c>
      <c r="G201" s="129">
        <v>0</v>
      </c>
      <c r="H201" s="130">
        <v>0</v>
      </c>
      <c r="I201" s="129">
        <v>0</v>
      </c>
      <c r="J201" s="37">
        <v>5.4</v>
      </c>
      <c r="K201" s="372">
        <v>121.6</v>
      </c>
      <c r="L201" s="131">
        <v>30</v>
      </c>
      <c r="M201" s="92">
        <v>0.9</v>
      </c>
      <c r="N201" s="126">
        <v>4.7</v>
      </c>
      <c r="O201" s="40">
        <v>42</v>
      </c>
      <c r="P201" s="126">
        <v>10</v>
      </c>
      <c r="Q201" s="40">
        <v>8.1</v>
      </c>
      <c r="R201" s="126">
        <v>4.8</v>
      </c>
      <c r="S201" s="134">
        <v>90</v>
      </c>
      <c r="T201" s="127">
        <v>145</v>
      </c>
      <c r="U201" s="126">
        <v>1.8</v>
      </c>
      <c r="V201" s="127">
        <v>102</v>
      </c>
      <c r="W201" s="371">
        <v>303.37800000000004</v>
      </c>
      <c r="X201" s="37">
        <v>5.32</v>
      </c>
      <c r="Y201" s="40">
        <v>14.3</v>
      </c>
      <c r="Z201" s="37">
        <v>43.5</v>
      </c>
      <c r="AA201" s="40">
        <v>82</v>
      </c>
      <c r="AB201" s="37">
        <v>26.9</v>
      </c>
      <c r="AC201" s="40">
        <v>32.799999999999997</v>
      </c>
      <c r="AD201" s="37">
        <v>273</v>
      </c>
      <c r="AE201" s="40">
        <v>14.2</v>
      </c>
      <c r="AF201" s="37">
        <v>0</v>
      </c>
      <c r="AG201" s="40">
        <v>10.1</v>
      </c>
      <c r="AH201" s="37">
        <v>65.7</v>
      </c>
      <c r="AI201" s="111">
        <v>29.4</v>
      </c>
      <c r="AJ201" s="37">
        <v>1.3</v>
      </c>
      <c r="AK201" s="111">
        <v>3.5</v>
      </c>
      <c r="AL201" s="37">
        <v>0.1</v>
      </c>
      <c r="AM201" s="377"/>
      <c r="AN201" s="377"/>
      <c r="AO201" s="377"/>
      <c r="AP201" s="377"/>
      <c r="AQ201" s="377"/>
      <c r="AR201" s="377"/>
    </row>
    <row r="202" spans="1:44" ht="15.75">
      <c r="A202" s="150" t="s">
        <v>141</v>
      </c>
      <c r="B202" s="125">
        <v>112</v>
      </c>
      <c r="C202" s="40">
        <v>0</v>
      </c>
      <c r="D202" s="37">
        <v>2.5</v>
      </c>
      <c r="E202" s="40">
        <v>233</v>
      </c>
      <c r="F202" s="128">
        <v>28</v>
      </c>
      <c r="G202" s="129">
        <v>0</v>
      </c>
      <c r="H202" s="130">
        <v>0</v>
      </c>
      <c r="I202" s="129">
        <v>0</v>
      </c>
      <c r="J202" s="37">
        <v>6</v>
      </c>
      <c r="K202" s="372">
        <v>101.9</v>
      </c>
      <c r="L202" s="131">
        <v>44</v>
      </c>
      <c r="M202" s="92">
        <v>1</v>
      </c>
      <c r="N202" s="126">
        <v>4.5</v>
      </c>
      <c r="O202" s="40">
        <v>60</v>
      </c>
      <c r="P202" s="126">
        <v>9.8000000000000007</v>
      </c>
      <c r="Q202" s="40">
        <v>8</v>
      </c>
      <c r="R202" s="126">
        <v>4.8</v>
      </c>
      <c r="S202" s="134">
        <v>90</v>
      </c>
      <c r="T202" s="127">
        <v>170</v>
      </c>
      <c r="U202" s="126">
        <v>1.9</v>
      </c>
      <c r="V202" s="127">
        <v>103</v>
      </c>
      <c r="W202" s="371">
        <v>352.21133333333336</v>
      </c>
      <c r="X202" s="37">
        <v>5.39</v>
      </c>
      <c r="Y202" s="40">
        <v>14.2</v>
      </c>
      <c r="Z202" s="37">
        <v>43.2</v>
      </c>
      <c r="AA202" s="40">
        <v>80</v>
      </c>
      <c r="AB202" s="37">
        <v>26.3</v>
      </c>
      <c r="AC202" s="40">
        <v>32.799999999999997</v>
      </c>
      <c r="AD202" s="37">
        <v>352</v>
      </c>
      <c r="AE202" s="40">
        <v>14.2</v>
      </c>
      <c r="AF202" s="37">
        <v>0</v>
      </c>
      <c r="AG202" s="40">
        <v>10.3</v>
      </c>
      <c r="AH202" s="37">
        <v>74.7</v>
      </c>
      <c r="AI202" s="111">
        <v>20.9</v>
      </c>
      <c r="AJ202" s="37">
        <v>1.8</v>
      </c>
      <c r="AK202" s="111">
        <v>2.5</v>
      </c>
      <c r="AL202" s="37">
        <v>0.1</v>
      </c>
      <c r="AM202" s="377"/>
      <c r="AN202" s="377"/>
      <c r="AO202" s="377"/>
      <c r="AP202" s="377"/>
      <c r="AQ202" s="377"/>
      <c r="AR202" s="377"/>
    </row>
    <row r="203" spans="1:44" ht="15.75">
      <c r="A203" s="150" t="s">
        <v>142</v>
      </c>
      <c r="B203" s="125">
        <v>193</v>
      </c>
      <c r="C203" s="40">
        <v>0</v>
      </c>
      <c r="D203" s="37">
        <v>1.5</v>
      </c>
      <c r="E203" s="40">
        <v>206</v>
      </c>
      <c r="F203" s="128">
        <v>30</v>
      </c>
      <c r="G203" s="129">
        <v>0</v>
      </c>
      <c r="H203" s="130">
        <v>0</v>
      </c>
      <c r="I203" s="129">
        <v>0</v>
      </c>
      <c r="J203" s="37">
        <v>6.2</v>
      </c>
      <c r="K203" s="372">
        <v>114.2</v>
      </c>
      <c r="L203" s="131">
        <v>31</v>
      </c>
      <c r="M203" s="92">
        <v>0.9</v>
      </c>
      <c r="N203" s="126">
        <v>4.5</v>
      </c>
      <c r="O203" s="40">
        <v>33</v>
      </c>
      <c r="P203" s="126">
        <v>10.5</v>
      </c>
      <c r="Q203" s="40">
        <v>8.3000000000000007</v>
      </c>
      <c r="R203" s="126">
        <v>4.7</v>
      </c>
      <c r="S203" s="134">
        <v>88</v>
      </c>
      <c r="T203" s="127">
        <v>145</v>
      </c>
      <c r="U203" s="126">
        <v>1.9</v>
      </c>
      <c r="V203" s="127">
        <v>100</v>
      </c>
      <c r="W203" s="371">
        <v>303.2308888888889</v>
      </c>
      <c r="X203" s="37">
        <v>4.8</v>
      </c>
      <c r="Y203" s="40">
        <v>15.5</v>
      </c>
      <c r="Z203" s="37">
        <v>45.5</v>
      </c>
      <c r="AA203" s="40">
        <v>95</v>
      </c>
      <c r="AB203" s="37">
        <v>32.200000000000003</v>
      </c>
      <c r="AC203" s="40">
        <v>34</v>
      </c>
      <c r="AD203" s="37">
        <v>292</v>
      </c>
      <c r="AE203" s="40">
        <v>13.5</v>
      </c>
      <c r="AF203" s="37">
        <v>0</v>
      </c>
      <c r="AG203" s="40">
        <v>8.1</v>
      </c>
      <c r="AH203" s="37">
        <v>66.900000000000006</v>
      </c>
      <c r="AI203" s="111">
        <v>29.6</v>
      </c>
      <c r="AJ203" s="37">
        <v>1.6</v>
      </c>
      <c r="AK203" s="111">
        <v>1.8</v>
      </c>
      <c r="AL203" s="37">
        <v>0.1</v>
      </c>
      <c r="AM203" s="377"/>
      <c r="AN203" s="377"/>
      <c r="AO203" s="377"/>
      <c r="AP203" s="377"/>
      <c r="AQ203" s="377"/>
      <c r="AR203" s="377"/>
    </row>
    <row r="204" spans="1:44" ht="15.75">
      <c r="A204" s="150" t="s">
        <v>145</v>
      </c>
      <c r="B204" s="125">
        <v>71</v>
      </c>
      <c r="C204" s="40">
        <v>0</v>
      </c>
      <c r="D204" s="37">
        <v>2.5</v>
      </c>
      <c r="E204" s="40">
        <v>154</v>
      </c>
      <c r="F204" s="128">
        <v>22</v>
      </c>
      <c r="G204" s="129">
        <v>0</v>
      </c>
      <c r="H204" s="130">
        <v>0</v>
      </c>
      <c r="I204" s="129">
        <v>0</v>
      </c>
      <c r="J204" s="37">
        <v>4.3</v>
      </c>
      <c r="K204" s="372">
        <v>114.2</v>
      </c>
      <c r="L204" s="131">
        <v>37</v>
      </c>
      <c r="M204" s="92">
        <v>0.9</v>
      </c>
      <c r="N204" s="126">
        <v>4.9000000000000004</v>
      </c>
      <c r="O204" s="40">
        <v>65</v>
      </c>
      <c r="P204" s="126">
        <v>9.5</v>
      </c>
      <c r="Q204" s="40">
        <v>6.9</v>
      </c>
      <c r="R204" s="126">
        <v>4.3</v>
      </c>
      <c r="S204" s="134">
        <v>93</v>
      </c>
      <c r="T204" s="127">
        <v>145</v>
      </c>
      <c r="U204" s="126">
        <v>1.7</v>
      </c>
      <c r="V204" s="127">
        <v>100</v>
      </c>
      <c r="W204" s="371">
        <v>303.80633333333338</v>
      </c>
      <c r="X204" s="37">
        <v>4.96</v>
      </c>
      <c r="Y204" s="40">
        <v>15.3</v>
      </c>
      <c r="Z204" s="37">
        <v>45.7</v>
      </c>
      <c r="AA204" s="40">
        <v>92</v>
      </c>
      <c r="AB204" s="37">
        <v>30.9</v>
      </c>
      <c r="AC204" s="40">
        <v>33.6</v>
      </c>
      <c r="AD204" s="37">
        <v>189</v>
      </c>
      <c r="AE204" s="40">
        <v>14.8</v>
      </c>
      <c r="AF204" s="37">
        <v>0</v>
      </c>
      <c r="AG204" s="40">
        <v>8.8000000000000007</v>
      </c>
      <c r="AH204" s="37">
        <v>68.3</v>
      </c>
      <c r="AI204" s="111">
        <v>25.6</v>
      </c>
      <c r="AJ204" s="37">
        <v>4.3</v>
      </c>
      <c r="AK204" s="111">
        <v>1.7</v>
      </c>
      <c r="AL204" s="37">
        <v>0.1</v>
      </c>
      <c r="AM204" s="377"/>
      <c r="AN204" s="377"/>
      <c r="AO204" s="377"/>
      <c r="AP204" s="377"/>
      <c r="AQ204" s="377"/>
      <c r="AR204" s="377"/>
    </row>
    <row r="205" spans="1:44" ht="15.75">
      <c r="A205" s="150" t="s">
        <v>146</v>
      </c>
      <c r="B205" s="125">
        <v>70</v>
      </c>
      <c r="C205" s="40">
        <v>0</v>
      </c>
      <c r="D205" s="37">
        <v>4</v>
      </c>
      <c r="E205" s="40">
        <v>252</v>
      </c>
      <c r="F205" s="128">
        <v>31</v>
      </c>
      <c r="G205" s="129">
        <v>0</v>
      </c>
      <c r="H205" s="130">
        <v>0</v>
      </c>
      <c r="I205" s="129">
        <v>0</v>
      </c>
      <c r="J205" s="37">
        <v>5.2</v>
      </c>
      <c r="K205" s="372">
        <v>121.3</v>
      </c>
      <c r="L205" s="131">
        <v>39</v>
      </c>
      <c r="M205" s="92">
        <v>0.8</v>
      </c>
      <c r="N205" s="126">
        <v>4.8</v>
      </c>
      <c r="O205" s="40">
        <v>77</v>
      </c>
      <c r="P205" s="126">
        <v>9.1</v>
      </c>
      <c r="Q205" s="40">
        <v>7.8</v>
      </c>
      <c r="R205" s="126">
        <v>4.7</v>
      </c>
      <c r="S205" s="134">
        <v>77</v>
      </c>
      <c r="T205" s="127">
        <v>144</v>
      </c>
      <c r="U205" s="126">
        <v>2.1</v>
      </c>
      <c r="V205" s="127">
        <v>98</v>
      </c>
      <c r="W205" s="371">
        <v>302.00144444444442</v>
      </c>
      <c r="X205" s="37">
        <v>5.0199999999999996</v>
      </c>
      <c r="Y205" s="40">
        <v>15.6</v>
      </c>
      <c r="Z205" s="37">
        <v>46</v>
      </c>
      <c r="AA205" s="40">
        <v>92</v>
      </c>
      <c r="AB205" s="37">
        <v>31</v>
      </c>
      <c r="AC205" s="40">
        <v>33.799999999999997</v>
      </c>
      <c r="AD205" s="37">
        <v>279</v>
      </c>
      <c r="AE205" s="40">
        <v>13.7</v>
      </c>
      <c r="AF205" s="37">
        <v>0</v>
      </c>
      <c r="AG205" s="40">
        <v>9.8000000000000007</v>
      </c>
      <c r="AH205" s="37">
        <v>71.099999999999994</v>
      </c>
      <c r="AI205" s="111">
        <v>25.1</v>
      </c>
      <c r="AJ205" s="37">
        <v>1.9</v>
      </c>
      <c r="AK205" s="111">
        <v>1.8</v>
      </c>
      <c r="AL205" s="37">
        <v>0.1</v>
      </c>
      <c r="AM205" s="377"/>
      <c r="AN205" s="377"/>
      <c r="AO205" s="377"/>
      <c r="AP205" s="377"/>
      <c r="AQ205" s="377"/>
      <c r="AR205" s="377"/>
    </row>
    <row r="206" spans="1:44" ht="15.75">
      <c r="A206" s="184">
        <v>3249</v>
      </c>
      <c r="B206" s="125">
        <v>76</v>
      </c>
      <c r="C206" s="40">
        <v>0</v>
      </c>
      <c r="D206" s="37">
        <v>3.4</v>
      </c>
      <c r="E206" s="40">
        <v>224</v>
      </c>
      <c r="F206" s="128">
        <v>26</v>
      </c>
      <c r="G206" s="129">
        <v>0</v>
      </c>
      <c r="H206" s="130">
        <v>0</v>
      </c>
      <c r="I206" s="129">
        <v>0</v>
      </c>
      <c r="J206" s="37">
        <v>6.3</v>
      </c>
      <c r="K206" s="372">
        <v>120.6</v>
      </c>
      <c r="L206" s="131">
        <v>37</v>
      </c>
      <c r="M206" s="92">
        <v>0.8</v>
      </c>
      <c r="N206" s="126">
        <v>5.2</v>
      </c>
      <c r="O206" s="40">
        <v>62</v>
      </c>
      <c r="P206" s="126">
        <v>9.3000000000000007</v>
      </c>
      <c r="Q206" s="40">
        <v>7.6</v>
      </c>
      <c r="R206" s="126">
        <v>4.8</v>
      </c>
      <c r="S206" s="134">
        <v>76</v>
      </c>
      <c r="T206" s="127">
        <v>140</v>
      </c>
      <c r="U206" s="126">
        <v>2</v>
      </c>
      <c r="V206" s="127">
        <v>95</v>
      </c>
      <c r="W206" s="371">
        <v>294.35022222222227</v>
      </c>
      <c r="X206" s="37">
        <v>4.79</v>
      </c>
      <c r="Y206" s="40">
        <v>14.4</v>
      </c>
      <c r="Z206" s="37">
        <v>42.9</v>
      </c>
      <c r="AA206" s="40">
        <v>90</v>
      </c>
      <c r="AB206" s="37">
        <v>30.2</v>
      </c>
      <c r="AC206" s="40">
        <v>33.700000000000003</v>
      </c>
      <c r="AD206" s="37">
        <v>346</v>
      </c>
      <c r="AE206" s="40">
        <v>14</v>
      </c>
      <c r="AF206" s="37">
        <v>0</v>
      </c>
      <c r="AG206" s="40">
        <v>10.5</v>
      </c>
      <c r="AH206" s="37">
        <v>78.099999999999994</v>
      </c>
      <c r="AI206" s="111">
        <v>17.7</v>
      </c>
      <c r="AJ206" s="37">
        <v>2.4</v>
      </c>
      <c r="AK206" s="111">
        <v>1.7</v>
      </c>
      <c r="AL206" s="37">
        <v>0.1</v>
      </c>
      <c r="AM206" s="377"/>
      <c r="AN206" s="377"/>
      <c r="AO206" s="377"/>
      <c r="AP206" s="377"/>
      <c r="AQ206" s="377"/>
      <c r="AR206" s="377"/>
    </row>
    <row r="207" spans="1:44" ht="15.75">
      <c r="A207" s="150" t="s">
        <v>148</v>
      </c>
      <c r="B207" s="125">
        <v>99</v>
      </c>
      <c r="C207" s="40">
        <v>0</v>
      </c>
      <c r="D207" s="37">
        <v>2.5</v>
      </c>
      <c r="E207" s="40">
        <v>191</v>
      </c>
      <c r="F207" s="128">
        <v>26</v>
      </c>
      <c r="G207" s="129">
        <v>0</v>
      </c>
      <c r="H207" s="130">
        <v>0</v>
      </c>
      <c r="I207" s="129">
        <v>0</v>
      </c>
      <c r="J207" s="37">
        <v>6.4</v>
      </c>
      <c r="K207" s="372">
        <v>90.9</v>
      </c>
      <c r="L207" s="131">
        <v>43</v>
      </c>
      <c r="M207" s="92">
        <v>1.1000000000000001</v>
      </c>
      <c r="N207" s="126">
        <v>4.5999999999999996</v>
      </c>
      <c r="O207" s="40">
        <v>60</v>
      </c>
      <c r="P207" s="126">
        <v>10.7</v>
      </c>
      <c r="Q207" s="40">
        <v>8.6</v>
      </c>
      <c r="R207" s="126">
        <v>4.8</v>
      </c>
      <c r="S207" s="134">
        <v>105</v>
      </c>
      <c r="T207" s="127">
        <v>167</v>
      </c>
      <c r="U207" s="126">
        <v>2.2999999999999998</v>
      </c>
      <c r="V207" s="127">
        <v>91</v>
      </c>
      <c r="W207" s="371">
        <v>347.42300000000006</v>
      </c>
      <c r="X207" s="37">
        <v>4.59</v>
      </c>
      <c r="Y207" s="40">
        <v>14</v>
      </c>
      <c r="Z207" s="37">
        <v>41</v>
      </c>
      <c r="AA207" s="40">
        <v>89</v>
      </c>
      <c r="AB207" s="37">
        <v>30.5</v>
      </c>
      <c r="AC207" s="40">
        <v>34.200000000000003</v>
      </c>
      <c r="AD207" s="37">
        <v>311</v>
      </c>
      <c r="AE207" s="40">
        <v>14.1</v>
      </c>
      <c r="AF207" s="37">
        <v>0</v>
      </c>
      <c r="AG207" s="40">
        <v>6.7</v>
      </c>
      <c r="AH207" s="37">
        <v>61.8</v>
      </c>
      <c r="AI207" s="111">
        <v>34</v>
      </c>
      <c r="AJ207" s="37">
        <v>2.7</v>
      </c>
      <c r="AK207" s="111">
        <v>1.4</v>
      </c>
      <c r="AL207" s="37">
        <v>0.1</v>
      </c>
      <c r="AM207" s="377"/>
      <c r="AN207" s="377"/>
      <c r="AO207" s="377"/>
      <c r="AP207" s="377"/>
      <c r="AQ207" s="377"/>
      <c r="AR207" s="377"/>
    </row>
    <row r="208" spans="1:44" ht="15.75">
      <c r="A208" s="150" t="s">
        <v>149</v>
      </c>
      <c r="B208" s="125">
        <v>146</v>
      </c>
      <c r="C208" s="40">
        <v>0</v>
      </c>
      <c r="D208" s="37">
        <v>2.5</v>
      </c>
      <c r="E208" s="40">
        <v>177</v>
      </c>
      <c r="F208" s="128">
        <v>27</v>
      </c>
      <c r="G208" s="129">
        <v>0</v>
      </c>
      <c r="H208" s="130">
        <v>0</v>
      </c>
      <c r="I208" s="129">
        <v>0</v>
      </c>
      <c r="J208" s="37">
        <v>4.8</v>
      </c>
      <c r="K208" s="372">
        <v>117.1</v>
      </c>
      <c r="L208" s="131">
        <v>31</v>
      </c>
      <c r="M208" s="92">
        <v>0.9</v>
      </c>
      <c r="N208" s="126">
        <v>4.7</v>
      </c>
      <c r="O208" s="40">
        <v>78</v>
      </c>
      <c r="P208" s="126">
        <v>9</v>
      </c>
      <c r="Q208" s="40">
        <v>6.7</v>
      </c>
      <c r="R208" s="126">
        <v>4.2</v>
      </c>
      <c r="S208" s="134">
        <v>97</v>
      </c>
      <c r="T208" s="127">
        <v>139</v>
      </c>
      <c r="U208" s="126">
        <v>1.6</v>
      </c>
      <c r="V208" s="127">
        <v>99</v>
      </c>
      <c r="W208" s="371">
        <v>291.71588888888886</v>
      </c>
      <c r="X208" s="37">
        <v>4.7699999999999996</v>
      </c>
      <c r="Y208" s="40">
        <v>14.3</v>
      </c>
      <c r="Z208" s="37">
        <v>42</v>
      </c>
      <c r="AA208" s="40">
        <v>88</v>
      </c>
      <c r="AB208" s="37">
        <v>30</v>
      </c>
      <c r="AC208" s="40">
        <v>34.1</v>
      </c>
      <c r="AD208" s="37">
        <v>283</v>
      </c>
      <c r="AE208" s="40">
        <v>14.1</v>
      </c>
      <c r="AF208" s="37">
        <v>0</v>
      </c>
      <c r="AG208" s="40">
        <v>8.6</v>
      </c>
      <c r="AH208" s="37">
        <v>671</v>
      </c>
      <c r="AI208" s="111">
        <v>28.5</v>
      </c>
      <c r="AJ208" s="37">
        <v>2.2999999999999998</v>
      </c>
      <c r="AK208" s="111">
        <v>1.9</v>
      </c>
      <c r="AL208" s="37">
        <v>0.2</v>
      </c>
      <c r="AM208" s="377"/>
      <c r="AN208" s="377"/>
      <c r="AO208" s="377"/>
      <c r="AP208" s="377"/>
      <c r="AQ208" s="377"/>
      <c r="AR208" s="377"/>
    </row>
    <row r="209" spans="1:44" ht="15.75">
      <c r="A209" s="150" t="s">
        <v>151</v>
      </c>
      <c r="B209" s="125">
        <v>76</v>
      </c>
      <c r="C209" s="40">
        <v>0</v>
      </c>
      <c r="D209" s="37">
        <v>1.4</v>
      </c>
      <c r="E209" s="40">
        <v>166</v>
      </c>
      <c r="F209" s="128">
        <v>21</v>
      </c>
      <c r="G209" s="129">
        <v>0</v>
      </c>
      <c r="H209" s="130">
        <v>0</v>
      </c>
      <c r="I209" s="129">
        <v>0</v>
      </c>
      <c r="J209" s="37">
        <v>4.5999999999999996</v>
      </c>
      <c r="K209" s="372">
        <v>119.3</v>
      </c>
      <c r="L209" s="131">
        <v>33</v>
      </c>
      <c r="M209" s="92">
        <v>0.9</v>
      </c>
      <c r="N209" s="126">
        <v>4.5</v>
      </c>
      <c r="O209" s="40">
        <v>34</v>
      </c>
      <c r="P209" s="126">
        <v>9.5</v>
      </c>
      <c r="Q209" s="40">
        <v>7.9</v>
      </c>
      <c r="R209" s="126">
        <v>4.0999999999999996</v>
      </c>
      <c r="S209" s="134">
        <v>97</v>
      </c>
      <c r="T209" s="127">
        <v>144</v>
      </c>
      <c r="U209" s="126">
        <v>2</v>
      </c>
      <c r="V209" s="127">
        <v>99</v>
      </c>
      <c r="W209" s="371">
        <v>301.1632222222222</v>
      </c>
      <c r="X209" s="37">
        <v>4.84</v>
      </c>
      <c r="Y209" s="40">
        <v>14.6</v>
      </c>
      <c r="Z209" s="37">
        <v>44</v>
      </c>
      <c r="AA209" s="40">
        <v>91</v>
      </c>
      <c r="AB209" s="37">
        <v>30.1</v>
      </c>
      <c r="AC209" s="40">
        <v>33.200000000000003</v>
      </c>
      <c r="AD209" s="37">
        <v>236</v>
      </c>
      <c r="AE209" s="40">
        <v>14</v>
      </c>
      <c r="AF209" s="37">
        <v>0</v>
      </c>
      <c r="AG209" s="40">
        <v>7.5</v>
      </c>
      <c r="AH209" s="37">
        <v>62.8</v>
      </c>
      <c r="AI209" s="111">
        <v>35.4</v>
      </c>
      <c r="AJ209" s="37">
        <v>1.4</v>
      </c>
      <c r="AK209" s="111">
        <v>0.3</v>
      </c>
      <c r="AL209" s="37">
        <v>0.1</v>
      </c>
      <c r="AM209" s="377"/>
      <c r="AN209" s="377"/>
      <c r="AO209" s="377"/>
      <c r="AP209" s="377"/>
      <c r="AQ209" s="377"/>
      <c r="AR209" s="377"/>
    </row>
    <row r="210" spans="1:44" ht="15.75">
      <c r="A210" s="150" t="s">
        <v>152</v>
      </c>
      <c r="B210" s="125">
        <v>91</v>
      </c>
      <c r="C210" s="40">
        <v>0</v>
      </c>
      <c r="D210" s="37">
        <v>41</v>
      </c>
      <c r="E210" s="40">
        <v>206</v>
      </c>
      <c r="F210" s="128">
        <v>28</v>
      </c>
      <c r="G210" s="129">
        <v>0</v>
      </c>
      <c r="H210" s="130">
        <v>0</v>
      </c>
      <c r="I210" s="129">
        <v>0</v>
      </c>
      <c r="J210" s="37">
        <v>4.7</v>
      </c>
      <c r="K210" s="372">
        <v>127.9</v>
      </c>
      <c r="L210" s="131">
        <v>33</v>
      </c>
      <c r="M210" s="92">
        <v>0.7</v>
      </c>
      <c r="N210" s="126">
        <v>5</v>
      </c>
      <c r="O210" s="40">
        <v>100</v>
      </c>
      <c r="P210" s="126">
        <v>10</v>
      </c>
      <c r="Q210" s="40">
        <v>8.4</v>
      </c>
      <c r="R210" s="126">
        <v>4.7</v>
      </c>
      <c r="S210" s="134">
        <v>98</v>
      </c>
      <c r="T210" s="127">
        <v>142</v>
      </c>
      <c r="U210" s="126">
        <v>2.1</v>
      </c>
      <c r="V210" s="127">
        <v>97</v>
      </c>
      <c r="W210" s="371">
        <v>298.62311111111109</v>
      </c>
      <c r="X210" s="37">
        <v>5.83</v>
      </c>
      <c r="Y210" s="40">
        <v>15.9</v>
      </c>
      <c r="Z210" s="37">
        <v>47.2</v>
      </c>
      <c r="AA210" s="40">
        <v>81</v>
      </c>
      <c r="AB210" s="37">
        <v>27.2</v>
      </c>
      <c r="AC210" s="40">
        <v>33.6</v>
      </c>
      <c r="AD210" s="37">
        <v>275</v>
      </c>
      <c r="AE210" s="40">
        <v>13.8</v>
      </c>
      <c r="AF210" s="37">
        <v>0</v>
      </c>
      <c r="AG210" s="40">
        <v>8.3000000000000007</v>
      </c>
      <c r="AH210" s="37">
        <v>67.900000000000006</v>
      </c>
      <c r="AI210" s="111">
        <v>26.8</v>
      </c>
      <c r="AJ210" s="37">
        <v>2.7</v>
      </c>
      <c r="AK210" s="111">
        <v>2.5</v>
      </c>
      <c r="AL210" s="37">
        <v>0.1</v>
      </c>
      <c r="AM210" s="377"/>
      <c r="AN210" s="377"/>
      <c r="AO210" s="377"/>
      <c r="AP210" s="377"/>
      <c r="AQ210" s="377"/>
      <c r="AR210" s="377"/>
    </row>
    <row r="211" spans="1:44" ht="15.75">
      <c r="A211" s="150" t="s">
        <v>153</v>
      </c>
      <c r="B211" s="125">
        <v>109</v>
      </c>
      <c r="C211" s="40">
        <v>0</v>
      </c>
      <c r="D211" s="37">
        <v>1.6</v>
      </c>
      <c r="E211" s="40">
        <v>198</v>
      </c>
      <c r="F211" s="128">
        <v>34</v>
      </c>
      <c r="G211" s="129">
        <v>0</v>
      </c>
      <c r="H211" s="130">
        <v>0</v>
      </c>
      <c r="I211" s="129">
        <v>0</v>
      </c>
      <c r="J211" s="37">
        <v>5.3</v>
      </c>
      <c r="K211" s="372">
        <v>123.6</v>
      </c>
      <c r="L211" s="131">
        <v>40</v>
      </c>
      <c r="M211" s="92">
        <v>0.8</v>
      </c>
      <c r="N211" s="126">
        <v>4.5999999999999996</v>
      </c>
      <c r="O211" s="40">
        <v>38</v>
      </c>
      <c r="P211" s="126">
        <v>10.1</v>
      </c>
      <c r="Q211" s="40">
        <v>7.7</v>
      </c>
      <c r="R211" s="126">
        <v>4.8</v>
      </c>
      <c r="S211" s="134">
        <v>89</v>
      </c>
      <c r="T211" s="127">
        <v>144</v>
      </c>
      <c r="U211" s="126">
        <v>1.9</v>
      </c>
      <c r="V211" s="127">
        <v>101</v>
      </c>
      <c r="W211" s="371">
        <v>303.12077777777785</v>
      </c>
      <c r="X211" s="37">
        <v>4.7699999999999996</v>
      </c>
      <c r="Y211" s="40">
        <v>14.8</v>
      </c>
      <c r="Z211" s="37">
        <v>44.3</v>
      </c>
      <c r="AA211" s="40">
        <v>93</v>
      </c>
      <c r="AB211" s="37">
        <v>31</v>
      </c>
      <c r="AC211" s="40">
        <v>33.4</v>
      </c>
      <c r="AD211" s="37">
        <v>264</v>
      </c>
      <c r="AE211" s="40">
        <v>13.3</v>
      </c>
      <c r="AF211" s="37">
        <v>0</v>
      </c>
      <c r="AG211" s="40">
        <v>4.4000000000000004</v>
      </c>
      <c r="AH211" s="37">
        <v>43.2</v>
      </c>
      <c r="AI211" s="111">
        <v>46.7</v>
      </c>
      <c r="AJ211" s="37">
        <v>2.1</v>
      </c>
      <c r="AK211" s="111">
        <v>7.9</v>
      </c>
      <c r="AL211" s="37">
        <v>0.1</v>
      </c>
      <c r="AM211" s="377"/>
      <c r="AN211" s="377"/>
      <c r="AO211" s="377"/>
      <c r="AP211" s="377"/>
      <c r="AQ211" s="377"/>
      <c r="AR211" s="377"/>
    </row>
    <row r="212" spans="1:44" ht="15.75">
      <c r="A212" s="150" t="s">
        <v>154</v>
      </c>
      <c r="B212" s="125">
        <v>106</v>
      </c>
      <c r="C212" s="40">
        <v>0</v>
      </c>
      <c r="D212" s="37">
        <v>2.2999999999999998</v>
      </c>
      <c r="E212" s="40">
        <v>194</v>
      </c>
      <c r="F212" s="128">
        <v>37</v>
      </c>
      <c r="G212" s="129">
        <v>0</v>
      </c>
      <c r="H212" s="130">
        <v>0</v>
      </c>
      <c r="I212" s="129">
        <v>0</v>
      </c>
      <c r="J212" s="37">
        <v>4.7</v>
      </c>
      <c r="K212" s="372">
        <v>125.2</v>
      </c>
      <c r="L212" s="131">
        <v>37</v>
      </c>
      <c r="M212" s="92">
        <v>0.8</v>
      </c>
      <c r="N212" s="126">
        <v>4.5</v>
      </c>
      <c r="O212" s="40">
        <v>49</v>
      </c>
      <c r="P212" s="126">
        <v>9.1999999999999993</v>
      </c>
      <c r="Q212" s="40">
        <v>7.4</v>
      </c>
      <c r="R212" s="126">
        <v>4.0999999999999996</v>
      </c>
      <c r="S212" s="134">
        <v>86</v>
      </c>
      <c r="T212" s="127">
        <v>141</v>
      </c>
      <c r="U212" s="126">
        <v>1.9</v>
      </c>
      <c r="V212" s="127">
        <v>99</v>
      </c>
      <c r="W212" s="371">
        <v>295.54711111111118</v>
      </c>
      <c r="X212" s="37">
        <v>4.93</v>
      </c>
      <c r="Y212" s="40">
        <v>15.5</v>
      </c>
      <c r="Z212" s="37">
        <v>46.2</v>
      </c>
      <c r="AA212" s="40">
        <v>94</v>
      </c>
      <c r="AB212" s="37">
        <v>31.5</v>
      </c>
      <c r="AC212" s="40">
        <v>33.5</v>
      </c>
      <c r="AD212" s="37">
        <v>280</v>
      </c>
      <c r="AE212" s="40">
        <v>13.5</v>
      </c>
      <c r="AF212" s="37">
        <v>0</v>
      </c>
      <c r="AG212" s="40">
        <v>10.199999999999999</v>
      </c>
      <c r="AH212" s="37">
        <v>61.9</v>
      </c>
      <c r="AI212" s="111">
        <v>32.6</v>
      </c>
      <c r="AJ212" s="37">
        <v>2.4</v>
      </c>
      <c r="AK212" s="111">
        <v>3</v>
      </c>
      <c r="AL212" s="37">
        <v>0.1</v>
      </c>
      <c r="AM212" s="377"/>
      <c r="AN212" s="377"/>
      <c r="AO212" s="377"/>
      <c r="AP212" s="377"/>
      <c r="AQ212" s="377"/>
      <c r="AR212" s="377"/>
    </row>
    <row r="213" spans="1:44" ht="15.75">
      <c r="A213" s="150" t="s">
        <v>155</v>
      </c>
      <c r="B213" s="125">
        <v>345</v>
      </c>
      <c r="C213" s="40">
        <v>0</v>
      </c>
      <c r="D213" s="37">
        <v>1.3</v>
      </c>
      <c r="E213" s="40">
        <v>180</v>
      </c>
      <c r="F213" s="128">
        <v>35</v>
      </c>
      <c r="G213" s="129">
        <v>0</v>
      </c>
      <c r="H213" s="130">
        <v>0</v>
      </c>
      <c r="I213" s="129">
        <v>0</v>
      </c>
      <c r="J213" s="37">
        <v>4.9000000000000004</v>
      </c>
      <c r="K213" s="372">
        <v>121.6</v>
      </c>
      <c r="L213" s="131">
        <v>31</v>
      </c>
      <c r="M213" s="92">
        <v>0.9</v>
      </c>
      <c r="N213" s="126">
        <v>5.0999999999999996</v>
      </c>
      <c r="O213" s="40">
        <v>85</v>
      </c>
      <c r="P213" s="126">
        <v>9.3000000000000007</v>
      </c>
      <c r="Q213" s="40">
        <v>7.1</v>
      </c>
      <c r="R213" s="126">
        <v>4.3</v>
      </c>
      <c r="S213" s="148">
        <v>76</v>
      </c>
      <c r="T213" s="127">
        <v>140</v>
      </c>
      <c r="U213" s="126">
        <v>1.8</v>
      </c>
      <c r="V213" s="127">
        <v>97</v>
      </c>
      <c r="W213" s="371">
        <v>292.42022222222226</v>
      </c>
      <c r="X213" s="37">
        <v>5.18</v>
      </c>
      <c r="Y213" s="40">
        <v>15.5</v>
      </c>
      <c r="Z213" s="37">
        <v>46.7</v>
      </c>
      <c r="AA213" s="40">
        <v>90</v>
      </c>
      <c r="AB213" s="37">
        <v>29.9</v>
      </c>
      <c r="AC213" s="40">
        <v>33.200000000000003</v>
      </c>
      <c r="AD213" s="37">
        <v>198</v>
      </c>
      <c r="AE213" s="40">
        <v>15.3</v>
      </c>
      <c r="AF213" s="37">
        <v>0</v>
      </c>
      <c r="AG213" s="40">
        <v>7.8</v>
      </c>
      <c r="AH213" s="37">
        <v>66.400000000000006</v>
      </c>
      <c r="AI213" s="111">
        <v>29.4</v>
      </c>
      <c r="AJ213" s="37">
        <v>1.3</v>
      </c>
      <c r="AK213" s="111">
        <v>2.8</v>
      </c>
      <c r="AL213" s="37">
        <v>0.1</v>
      </c>
      <c r="AM213" s="377"/>
      <c r="AN213" s="377"/>
      <c r="AO213" s="377"/>
      <c r="AP213" s="377"/>
      <c r="AQ213" s="377"/>
      <c r="AR213" s="377"/>
    </row>
    <row r="214" spans="1:44" ht="15.75">
      <c r="A214" s="150" t="s">
        <v>156</v>
      </c>
      <c r="B214" s="125">
        <v>134</v>
      </c>
      <c r="C214" s="40">
        <v>0</v>
      </c>
      <c r="D214" s="37">
        <v>1.8</v>
      </c>
      <c r="E214" s="40">
        <v>164</v>
      </c>
      <c r="F214" s="128">
        <v>25</v>
      </c>
      <c r="G214" s="129">
        <v>0</v>
      </c>
      <c r="H214" s="130">
        <v>0</v>
      </c>
      <c r="I214" s="129">
        <v>0</v>
      </c>
      <c r="J214" s="37">
        <v>4.8</v>
      </c>
      <c r="K214" s="373">
        <v>107.1</v>
      </c>
      <c r="L214" s="131">
        <v>34</v>
      </c>
      <c r="M214" s="92">
        <v>1</v>
      </c>
      <c r="N214" s="126">
        <v>5.0999999999999996</v>
      </c>
      <c r="O214" s="40">
        <v>42</v>
      </c>
      <c r="P214" s="126">
        <v>9.6</v>
      </c>
      <c r="Q214" s="40">
        <v>7.5</v>
      </c>
      <c r="R214" s="126">
        <v>4.0999999999999996</v>
      </c>
      <c r="S214" s="148">
        <v>85</v>
      </c>
      <c r="T214" s="127">
        <v>143</v>
      </c>
      <c r="U214" s="126">
        <v>1.8</v>
      </c>
      <c r="V214" s="127">
        <v>98</v>
      </c>
      <c r="W214" s="371">
        <v>298.70322222222222</v>
      </c>
      <c r="X214" s="37">
        <v>5.47</v>
      </c>
      <c r="Y214" s="40">
        <v>15.3</v>
      </c>
      <c r="Z214" s="37">
        <v>46.1</v>
      </c>
      <c r="AA214" s="40">
        <v>84</v>
      </c>
      <c r="AB214" s="37">
        <v>28</v>
      </c>
      <c r="AC214" s="40">
        <v>33.200000000000003</v>
      </c>
      <c r="AD214" s="37">
        <v>267</v>
      </c>
      <c r="AE214" s="40">
        <v>14.5</v>
      </c>
      <c r="AF214" s="37">
        <v>0</v>
      </c>
      <c r="AG214" s="40">
        <v>6.1</v>
      </c>
      <c r="AH214" s="37">
        <v>65</v>
      </c>
      <c r="AI214" s="111">
        <v>30.3</v>
      </c>
      <c r="AJ214" s="37">
        <v>2.4</v>
      </c>
      <c r="AK214" s="111">
        <v>2.2000000000000002</v>
      </c>
      <c r="AL214" s="37">
        <v>0.1</v>
      </c>
      <c r="AM214" s="377"/>
      <c r="AN214" s="377"/>
      <c r="AO214" s="377"/>
      <c r="AP214" s="377"/>
      <c r="AQ214" s="377"/>
      <c r="AR214" s="377"/>
    </row>
    <row r="215" spans="1:44" ht="15.75">
      <c r="A215" s="191" t="s">
        <v>158</v>
      </c>
      <c r="B215" s="147">
        <v>995</v>
      </c>
      <c r="C215" s="40">
        <v>26</v>
      </c>
      <c r="D215" s="37">
        <v>0</v>
      </c>
      <c r="E215" s="40">
        <v>619</v>
      </c>
      <c r="F215" s="109">
        <v>64</v>
      </c>
      <c r="G215" s="140">
        <v>4.7</v>
      </c>
      <c r="H215" s="109">
        <v>80</v>
      </c>
      <c r="I215" s="140">
        <v>11</v>
      </c>
      <c r="J215" s="37">
        <v>0</v>
      </c>
      <c r="K215" s="374">
        <v>122.1</v>
      </c>
      <c r="L215" s="37">
        <v>36</v>
      </c>
      <c r="M215" s="9">
        <v>0.8</v>
      </c>
      <c r="N215" s="37">
        <v>3.4</v>
      </c>
      <c r="O215" s="40">
        <v>0</v>
      </c>
      <c r="P215" s="37">
        <v>10.1</v>
      </c>
      <c r="Q215" s="40">
        <v>7.4</v>
      </c>
      <c r="R215" s="37">
        <v>5.4</v>
      </c>
      <c r="S215" s="148">
        <v>91</v>
      </c>
      <c r="T215" s="140">
        <v>141</v>
      </c>
      <c r="U215" s="37">
        <v>0</v>
      </c>
      <c r="V215" s="40">
        <v>0</v>
      </c>
      <c r="W215" s="371">
        <v>298.1178888888889</v>
      </c>
      <c r="X215" s="37">
        <v>5.23</v>
      </c>
      <c r="Y215" s="140">
        <v>14.8</v>
      </c>
      <c r="Z215" s="37">
        <v>48.7</v>
      </c>
      <c r="AA215" s="140">
        <v>93.1</v>
      </c>
      <c r="AB215" s="37">
        <v>28.3</v>
      </c>
      <c r="AC215" s="140">
        <v>30.4</v>
      </c>
      <c r="AD215" s="37">
        <v>272</v>
      </c>
      <c r="AE215" s="140">
        <v>12.4</v>
      </c>
      <c r="AF215" s="181">
        <v>0</v>
      </c>
      <c r="AG215" s="140">
        <v>4.8099999999999996</v>
      </c>
      <c r="AH215" s="37">
        <v>58</v>
      </c>
      <c r="AI215" s="140">
        <v>29.1</v>
      </c>
      <c r="AJ215" s="37">
        <v>9.6</v>
      </c>
      <c r="AK215" s="140">
        <v>2.5</v>
      </c>
      <c r="AL215" s="37">
        <v>0.8</v>
      </c>
      <c r="AM215" s="377"/>
      <c r="AN215" s="377"/>
      <c r="AO215" s="377"/>
      <c r="AP215" s="377"/>
      <c r="AQ215" s="377"/>
      <c r="AR215" s="377"/>
    </row>
    <row r="216" spans="1:44" ht="15.75">
      <c r="A216" s="191" t="s">
        <v>159</v>
      </c>
      <c r="B216" s="147">
        <v>281</v>
      </c>
      <c r="C216" s="40">
        <v>16</v>
      </c>
      <c r="D216" s="37">
        <v>0</v>
      </c>
      <c r="E216" s="40">
        <v>626</v>
      </c>
      <c r="F216" s="109">
        <v>56</v>
      </c>
      <c r="G216" s="140">
        <v>4.5</v>
      </c>
      <c r="H216" s="109">
        <v>60</v>
      </c>
      <c r="I216" s="140">
        <v>17</v>
      </c>
      <c r="J216" s="37">
        <v>0</v>
      </c>
      <c r="K216" s="374">
        <v>118.6</v>
      </c>
      <c r="L216" s="37">
        <v>40</v>
      </c>
      <c r="M216" s="9">
        <v>0.9</v>
      </c>
      <c r="N216" s="37">
        <v>3.8</v>
      </c>
      <c r="O216" s="40">
        <v>0</v>
      </c>
      <c r="P216" s="37">
        <v>9.9</v>
      </c>
      <c r="Q216" s="40">
        <v>6.7</v>
      </c>
      <c r="R216" s="37">
        <v>5.2</v>
      </c>
      <c r="S216" s="148">
        <v>91</v>
      </c>
      <c r="T216" s="140">
        <v>141</v>
      </c>
      <c r="U216" s="37">
        <v>0</v>
      </c>
      <c r="V216" s="40">
        <v>0</v>
      </c>
      <c r="W216" s="371">
        <v>298.41255555555557</v>
      </c>
      <c r="X216" s="37">
        <v>5.14</v>
      </c>
      <c r="Y216" s="140">
        <v>15</v>
      </c>
      <c r="Z216" s="37">
        <v>44.7</v>
      </c>
      <c r="AA216" s="140">
        <v>87</v>
      </c>
      <c r="AB216" s="37">
        <v>29.2</v>
      </c>
      <c r="AC216" s="140">
        <v>33.6</v>
      </c>
      <c r="AD216" s="37">
        <v>165</v>
      </c>
      <c r="AE216" s="140">
        <v>12.7</v>
      </c>
      <c r="AF216" s="181">
        <v>0</v>
      </c>
      <c r="AG216" s="140">
        <v>6.51</v>
      </c>
      <c r="AH216" s="37">
        <v>46.6</v>
      </c>
      <c r="AI216" s="140">
        <v>34.700000000000003</v>
      </c>
      <c r="AJ216" s="37">
        <v>7.2</v>
      </c>
      <c r="AK216" s="140">
        <v>10.9</v>
      </c>
      <c r="AL216" s="37">
        <v>0.6</v>
      </c>
      <c r="AM216" s="377"/>
      <c r="AN216" s="377"/>
      <c r="AO216" s="377"/>
      <c r="AP216" s="377"/>
      <c r="AQ216" s="377"/>
      <c r="AR216" s="377"/>
    </row>
    <row r="217" spans="1:44" ht="15.75">
      <c r="A217" s="191" t="s">
        <v>160</v>
      </c>
      <c r="B217" s="147">
        <v>903</v>
      </c>
      <c r="C217" s="40">
        <v>31</v>
      </c>
      <c r="D217" s="37">
        <v>0</v>
      </c>
      <c r="E217" s="40">
        <v>780</v>
      </c>
      <c r="F217" s="109">
        <v>70</v>
      </c>
      <c r="G217" s="140">
        <v>4.4000000000000004</v>
      </c>
      <c r="H217" s="109">
        <v>97</v>
      </c>
      <c r="I217" s="140">
        <v>61</v>
      </c>
      <c r="J217" s="37">
        <v>0</v>
      </c>
      <c r="K217" s="374">
        <v>105.1</v>
      </c>
      <c r="L217" s="37">
        <v>27</v>
      </c>
      <c r="M217" s="9">
        <v>1</v>
      </c>
      <c r="N217" s="37">
        <v>3</v>
      </c>
      <c r="O217" s="40">
        <v>0</v>
      </c>
      <c r="P217" s="37">
        <v>9.6999999999999993</v>
      </c>
      <c r="Q217" s="40">
        <v>7.3</v>
      </c>
      <c r="R217" s="37">
        <v>4.9000000000000004</v>
      </c>
      <c r="S217" s="148">
        <v>99</v>
      </c>
      <c r="T217" s="140">
        <v>140</v>
      </c>
      <c r="U217" s="37">
        <v>0</v>
      </c>
      <c r="V217" s="40">
        <v>0</v>
      </c>
      <c r="W217" s="371">
        <v>294.339</v>
      </c>
      <c r="X217" s="37">
        <v>5.05</v>
      </c>
      <c r="Y217" s="140">
        <v>14.9</v>
      </c>
      <c r="Z217" s="37">
        <v>45.2</v>
      </c>
      <c r="AA217" s="140">
        <v>89.5</v>
      </c>
      <c r="AB217" s="37">
        <v>29.5</v>
      </c>
      <c r="AC217" s="140">
        <v>33</v>
      </c>
      <c r="AD217" s="37">
        <v>231</v>
      </c>
      <c r="AE217" s="140">
        <v>12.7</v>
      </c>
      <c r="AF217" s="181">
        <v>0</v>
      </c>
      <c r="AG217" s="140">
        <v>3.85</v>
      </c>
      <c r="AH217" s="37">
        <v>56.3</v>
      </c>
      <c r="AI217" s="140">
        <v>27.3</v>
      </c>
      <c r="AJ217" s="37">
        <v>9.1</v>
      </c>
      <c r="AK217" s="140">
        <v>6.5</v>
      </c>
      <c r="AL217" s="37">
        <v>0.8</v>
      </c>
      <c r="AM217" s="377"/>
      <c r="AN217" s="377"/>
      <c r="AO217" s="377"/>
      <c r="AP217" s="377"/>
      <c r="AQ217" s="377"/>
      <c r="AR217" s="377"/>
    </row>
    <row r="218" spans="1:44" ht="15.75">
      <c r="A218" s="191" t="s">
        <v>162</v>
      </c>
      <c r="B218" s="147">
        <v>548</v>
      </c>
      <c r="C218" s="40">
        <v>24</v>
      </c>
      <c r="D218" s="37">
        <v>0</v>
      </c>
      <c r="E218" s="40">
        <v>528</v>
      </c>
      <c r="F218" s="109">
        <v>55</v>
      </c>
      <c r="G218" s="140">
        <v>4.7</v>
      </c>
      <c r="H218" s="109">
        <v>46</v>
      </c>
      <c r="I218" s="140">
        <v>32</v>
      </c>
      <c r="J218" s="37">
        <v>0</v>
      </c>
      <c r="K218" s="374">
        <v>105.8</v>
      </c>
      <c r="L218" s="37">
        <v>28</v>
      </c>
      <c r="M218" s="9">
        <v>1</v>
      </c>
      <c r="N218" s="37">
        <v>3.8</v>
      </c>
      <c r="O218" s="40">
        <v>0</v>
      </c>
      <c r="P218" s="37">
        <v>10</v>
      </c>
      <c r="Q218" s="40">
        <v>7.2</v>
      </c>
      <c r="R218" s="37">
        <v>4.5999999999999996</v>
      </c>
      <c r="S218" s="148">
        <v>93</v>
      </c>
      <c r="T218" s="140">
        <v>139</v>
      </c>
      <c r="U218" s="37">
        <v>0</v>
      </c>
      <c r="V218" s="40">
        <v>0</v>
      </c>
      <c r="W218" s="371">
        <v>291.70433333333335</v>
      </c>
      <c r="X218" s="37">
        <v>6.77</v>
      </c>
      <c r="Y218" s="140">
        <v>13.5</v>
      </c>
      <c r="Z218" s="37">
        <v>40</v>
      </c>
      <c r="AA218" s="140">
        <v>59.1</v>
      </c>
      <c r="AB218" s="37">
        <v>19.899999999999999</v>
      </c>
      <c r="AC218" s="140">
        <v>33.799999999999997</v>
      </c>
      <c r="AD218" s="37">
        <v>193</v>
      </c>
      <c r="AE218" s="140">
        <v>18.399999999999999</v>
      </c>
      <c r="AF218" s="181">
        <v>0</v>
      </c>
      <c r="AG218" s="140">
        <v>9.5299999999999994</v>
      </c>
      <c r="AH218" s="37">
        <v>51.9</v>
      </c>
      <c r="AI218" s="140">
        <v>21</v>
      </c>
      <c r="AJ218" s="37">
        <v>5.2</v>
      </c>
      <c r="AK218" s="140">
        <v>21.4</v>
      </c>
      <c r="AL218" s="37">
        <v>0.5</v>
      </c>
      <c r="AM218" s="377"/>
      <c r="AN218" s="377"/>
      <c r="AO218" s="377"/>
      <c r="AP218" s="377"/>
      <c r="AQ218" s="377"/>
      <c r="AR218" s="377"/>
    </row>
    <row r="219" spans="1:44" ht="15.75">
      <c r="A219" s="201">
        <v>3123</v>
      </c>
      <c r="B219" s="147">
        <v>2144</v>
      </c>
      <c r="C219" s="40">
        <v>31</v>
      </c>
      <c r="D219" s="37">
        <v>0</v>
      </c>
      <c r="E219" s="40">
        <v>815</v>
      </c>
      <c r="F219" s="109">
        <v>129</v>
      </c>
      <c r="G219" s="140">
        <v>4.2</v>
      </c>
      <c r="H219" s="109">
        <v>73</v>
      </c>
      <c r="I219" s="140">
        <v>22</v>
      </c>
      <c r="J219" s="37">
        <v>0</v>
      </c>
      <c r="K219" s="374">
        <v>120</v>
      </c>
      <c r="L219" s="37">
        <v>29</v>
      </c>
      <c r="M219" s="9">
        <v>0.9</v>
      </c>
      <c r="N219" s="37">
        <v>3.6</v>
      </c>
      <c r="O219" s="40">
        <v>0</v>
      </c>
      <c r="P219" s="37">
        <v>9.4</v>
      </c>
      <c r="Q219" s="40">
        <v>7.5</v>
      </c>
      <c r="R219" s="37">
        <v>4.5</v>
      </c>
      <c r="S219" s="148">
        <v>93</v>
      </c>
      <c r="T219" s="140">
        <v>139</v>
      </c>
      <c r="U219" s="37">
        <v>0</v>
      </c>
      <c r="V219" s="40">
        <v>0</v>
      </c>
      <c r="W219" s="371">
        <v>291.685</v>
      </c>
      <c r="X219" s="37">
        <v>4.8</v>
      </c>
      <c r="Y219" s="140">
        <v>12.6</v>
      </c>
      <c r="Z219" s="37">
        <v>39.9</v>
      </c>
      <c r="AA219" s="140">
        <v>83.1</v>
      </c>
      <c r="AB219" s="37">
        <v>26.3</v>
      </c>
      <c r="AC219" s="140">
        <v>31.6</v>
      </c>
      <c r="AD219" s="37">
        <v>289</v>
      </c>
      <c r="AE219" s="140">
        <v>12.8</v>
      </c>
      <c r="AF219" s="181">
        <v>0</v>
      </c>
      <c r="AG219" s="140">
        <v>5.39</v>
      </c>
      <c r="AH219" s="37">
        <v>49.5</v>
      </c>
      <c r="AI219" s="140">
        <v>36.200000000000003</v>
      </c>
      <c r="AJ219" s="37">
        <v>8.5</v>
      </c>
      <c r="AK219" s="140">
        <v>5.2</v>
      </c>
      <c r="AL219" s="37">
        <v>0.6</v>
      </c>
      <c r="AM219" s="377"/>
      <c r="AN219" s="377"/>
      <c r="AO219" s="377"/>
      <c r="AP219" s="377"/>
      <c r="AQ219" s="377"/>
      <c r="AR219" s="377"/>
    </row>
    <row r="220" spans="1:44" ht="15.75">
      <c r="A220" s="191" t="s">
        <v>163</v>
      </c>
      <c r="B220" s="147">
        <v>523</v>
      </c>
      <c r="C220" s="40">
        <v>25</v>
      </c>
      <c r="D220" s="37">
        <v>0</v>
      </c>
      <c r="E220" s="40">
        <v>614</v>
      </c>
      <c r="F220" s="109">
        <v>72</v>
      </c>
      <c r="G220" s="140">
        <v>4.7</v>
      </c>
      <c r="H220" s="109">
        <v>64</v>
      </c>
      <c r="I220" s="140">
        <v>21</v>
      </c>
      <c r="J220" s="37">
        <v>0</v>
      </c>
      <c r="K220" s="374">
        <v>118.6</v>
      </c>
      <c r="L220" s="37">
        <v>33</v>
      </c>
      <c r="M220" s="9">
        <v>0.9</v>
      </c>
      <c r="N220" s="37">
        <v>3.4</v>
      </c>
      <c r="O220" s="40">
        <v>0</v>
      </c>
      <c r="P220" s="37">
        <v>9.6</v>
      </c>
      <c r="Q220" s="40">
        <v>7.5</v>
      </c>
      <c r="R220" s="37">
        <v>4.5</v>
      </c>
      <c r="S220" s="148">
        <v>95</v>
      </c>
      <c r="T220" s="140">
        <v>140</v>
      </c>
      <c r="U220" s="37">
        <v>0</v>
      </c>
      <c r="V220" s="40">
        <v>0</v>
      </c>
      <c r="W220" s="371">
        <v>294.3394444444445</v>
      </c>
      <c r="X220" s="37">
        <v>5.39</v>
      </c>
      <c r="Y220" s="140">
        <v>15.3</v>
      </c>
      <c r="Z220" s="37">
        <v>46.5</v>
      </c>
      <c r="AA220" s="140">
        <v>86.3</v>
      </c>
      <c r="AB220" s="37">
        <v>28.4</v>
      </c>
      <c r="AC220" s="140">
        <v>32.9</v>
      </c>
      <c r="AD220" s="37">
        <v>233</v>
      </c>
      <c r="AE220" s="140">
        <v>12.3</v>
      </c>
      <c r="AF220" s="181">
        <v>0</v>
      </c>
      <c r="AG220" s="140">
        <v>6.34</v>
      </c>
      <c r="AH220" s="37">
        <v>77.099999999999994</v>
      </c>
      <c r="AI220" s="140">
        <v>15.8</v>
      </c>
      <c r="AJ220" s="37">
        <v>5.5</v>
      </c>
      <c r="AK220" s="140">
        <v>1.3</v>
      </c>
      <c r="AL220" s="37">
        <v>0.3</v>
      </c>
      <c r="AM220" s="377"/>
      <c r="AN220" s="377"/>
      <c r="AO220" s="377"/>
      <c r="AP220" s="377"/>
      <c r="AQ220" s="377"/>
      <c r="AR220" s="377"/>
    </row>
    <row r="221" spans="1:44" ht="15.75">
      <c r="A221" s="191" t="s">
        <v>164</v>
      </c>
      <c r="B221" s="147">
        <v>1600</v>
      </c>
      <c r="C221" s="40">
        <v>58</v>
      </c>
      <c r="D221" s="37">
        <v>0</v>
      </c>
      <c r="E221" s="40">
        <v>1090</v>
      </c>
      <c r="F221" s="109">
        <v>236</v>
      </c>
      <c r="G221" s="140">
        <v>4.5999999999999996</v>
      </c>
      <c r="H221" s="109">
        <v>70</v>
      </c>
      <c r="I221" s="140">
        <v>20</v>
      </c>
      <c r="J221" s="37">
        <v>0</v>
      </c>
      <c r="K221" s="374">
        <v>120.8</v>
      </c>
      <c r="L221" s="37">
        <v>25</v>
      </c>
      <c r="M221" s="9">
        <v>0.9</v>
      </c>
      <c r="N221" s="37">
        <v>3.5</v>
      </c>
      <c r="O221" s="40">
        <v>0</v>
      </c>
      <c r="P221" s="37">
        <v>10</v>
      </c>
      <c r="Q221" s="40">
        <v>8.1</v>
      </c>
      <c r="R221" s="37">
        <v>4.8</v>
      </c>
      <c r="S221" s="148">
        <v>95</v>
      </c>
      <c r="T221" s="140">
        <v>144</v>
      </c>
      <c r="U221" s="37">
        <v>0</v>
      </c>
      <c r="V221" s="40">
        <v>0</v>
      </c>
      <c r="W221" s="371">
        <v>301.00411111111117</v>
      </c>
      <c r="X221" s="37">
        <v>4.5199999999999996</v>
      </c>
      <c r="Y221" s="140">
        <v>14.4</v>
      </c>
      <c r="Z221" s="37">
        <v>43.2</v>
      </c>
      <c r="AA221" s="140">
        <v>95.6</v>
      </c>
      <c r="AB221" s="37">
        <v>31.9</v>
      </c>
      <c r="AC221" s="140">
        <v>33.299999999999997</v>
      </c>
      <c r="AD221" s="37">
        <v>208</v>
      </c>
      <c r="AE221" s="140">
        <v>11.9</v>
      </c>
      <c r="AF221" s="181">
        <v>0</v>
      </c>
      <c r="AG221" s="140">
        <v>5.71</v>
      </c>
      <c r="AH221" s="37">
        <v>45.8</v>
      </c>
      <c r="AI221" s="140">
        <v>37.1</v>
      </c>
      <c r="AJ221" s="37">
        <v>13.1</v>
      </c>
      <c r="AK221" s="140">
        <v>3.5</v>
      </c>
      <c r="AL221" s="37">
        <v>0.5</v>
      </c>
      <c r="AM221" s="377"/>
      <c r="AN221" s="377"/>
      <c r="AO221" s="377"/>
      <c r="AP221" s="377"/>
      <c r="AQ221" s="377"/>
      <c r="AR221" s="377"/>
    </row>
    <row r="222" spans="1:44" ht="15.75">
      <c r="A222" s="191" t="s">
        <v>165</v>
      </c>
      <c r="B222" s="147">
        <v>2843</v>
      </c>
      <c r="C222" s="40">
        <v>36</v>
      </c>
      <c r="D222" s="37">
        <v>0</v>
      </c>
      <c r="E222" s="40">
        <v>755</v>
      </c>
      <c r="F222" s="109">
        <v>112</v>
      </c>
      <c r="G222" s="140">
        <v>4.5999999999999996</v>
      </c>
      <c r="H222" s="109">
        <v>84</v>
      </c>
      <c r="I222" s="140">
        <v>24</v>
      </c>
      <c r="J222" s="37">
        <v>0</v>
      </c>
      <c r="K222" s="374">
        <v>120.8</v>
      </c>
      <c r="L222" s="37">
        <v>32</v>
      </c>
      <c r="M222" s="9">
        <v>0.9</v>
      </c>
      <c r="N222" s="37">
        <v>3.3</v>
      </c>
      <c r="O222" s="40">
        <v>0</v>
      </c>
      <c r="P222" s="37">
        <v>9.5</v>
      </c>
      <c r="Q222" s="40">
        <v>7.9</v>
      </c>
      <c r="R222" s="37">
        <v>5</v>
      </c>
      <c r="S222" s="148">
        <v>88</v>
      </c>
      <c r="T222" s="140">
        <v>140</v>
      </c>
      <c r="U222" s="37">
        <v>0</v>
      </c>
      <c r="V222" s="40">
        <v>0</v>
      </c>
      <c r="W222" s="371">
        <v>294.65555555555551</v>
      </c>
      <c r="X222" s="37">
        <v>4.84</v>
      </c>
      <c r="Y222" s="140">
        <v>14.3</v>
      </c>
      <c r="Z222" s="37">
        <v>44.1</v>
      </c>
      <c r="AA222" s="140">
        <v>91.1</v>
      </c>
      <c r="AB222" s="37">
        <v>29.5</v>
      </c>
      <c r="AC222" s="140">
        <v>32.4</v>
      </c>
      <c r="AD222" s="37">
        <v>300</v>
      </c>
      <c r="AE222" s="140">
        <v>12.1</v>
      </c>
      <c r="AF222" s="181">
        <v>0</v>
      </c>
      <c r="AG222" s="140">
        <v>7.96</v>
      </c>
      <c r="AH222" s="37">
        <v>59.1</v>
      </c>
      <c r="AI222" s="140">
        <v>22.4</v>
      </c>
      <c r="AJ222" s="37">
        <v>7.8</v>
      </c>
      <c r="AK222" s="140">
        <v>10.199999999999999</v>
      </c>
      <c r="AL222" s="37">
        <v>0.5</v>
      </c>
      <c r="AM222" s="377"/>
      <c r="AN222" s="377"/>
      <c r="AO222" s="377"/>
      <c r="AP222" s="377"/>
      <c r="AQ222" s="377"/>
      <c r="AR222" s="377"/>
    </row>
    <row r="223" spans="1:44" ht="15.75">
      <c r="A223" s="191" t="s">
        <v>166</v>
      </c>
      <c r="B223" s="147">
        <v>597</v>
      </c>
      <c r="C223" s="40">
        <v>25</v>
      </c>
      <c r="D223" s="37">
        <v>0</v>
      </c>
      <c r="E223" s="40">
        <v>803</v>
      </c>
      <c r="F223" s="109">
        <v>68</v>
      </c>
      <c r="G223" s="140">
        <v>4.5999999999999996</v>
      </c>
      <c r="H223" s="109">
        <v>73</v>
      </c>
      <c r="I223" s="140">
        <v>18</v>
      </c>
      <c r="J223" s="37">
        <v>0</v>
      </c>
      <c r="K223" s="374">
        <v>120.8</v>
      </c>
      <c r="L223" s="37">
        <v>29</v>
      </c>
      <c r="M223" s="9">
        <v>0.9</v>
      </c>
      <c r="N223" s="37">
        <v>3.5</v>
      </c>
      <c r="O223" s="40">
        <v>0</v>
      </c>
      <c r="P223" s="37">
        <v>10.3</v>
      </c>
      <c r="Q223" s="40">
        <v>7.8</v>
      </c>
      <c r="R223" s="37">
        <v>5.3</v>
      </c>
      <c r="S223" s="148">
        <v>107</v>
      </c>
      <c r="T223" s="140">
        <v>142</v>
      </c>
      <c r="U223" s="37">
        <v>0</v>
      </c>
      <c r="V223" s="40">
        <v>0</v>
      </c>
      <c r="W223" s="371">
        <v>299.64744444444443</v>
      </c>
      <c r="X223" s="37">
        <v>5.04</v>
      </c>
      <c r="Y223" s="140">
        <v>14.7</v>
      </c>
      <c r="Z223" s="37">
        <v>45.4</v>
      </c>
      <c r="AA223" s="140">
        <v>90.1</v>
      </c>
      <c r="AB223" s="37">
        <v>29.2</v>
      </c>
      <c r="AC223" s="140">
        <v>32.4</v>
      </c>
      <c r="AD223" s="37">
        <v>316</v>
      </c>
      <c r="AE223" s="140">
        <v>13.1</v>
      </c>
      <c r="AF223" s="181">
        <v>0</v>
      </c>
      <c r="AG223" s="140">
        <v>8.77</v>
      </c>
      <c r="AH223" s="37">
        <v>83.9</v>
      </c>
      <c r="AI223" s="140">
        <v>9.9</v>
      </c>
      <c r="AJ223" s="37">
        <v>5.2</v>
      </c>
      <c r="AK223" s="140">
        <v>0.8</v>
      </c>
      <c r="AL223" s="37">
        <v>0.2</v>
      </c>
      <c r="AM223" s="377"/>
      <c r="AN223" s="377"/>
      <c r="AO223" s="377"/>
      <c r="AP223" s="377"/>
      <c r="AQ223" s="377"/>
      <c r="AR223" s="377"/>
    </row>
    <row r="224" spans="1:44" ht="15.75">
      <c r="A224" s="191" t="s">
        <v>167</v>
      </c>
      <c r="B224" s="147">
        <v>1177</v>
      </c>
      <c r="C224" s="40">
        <v>26</v>
      </c>
      <c r="D224" s="37">
        <v>0</v>
      </c>
      <c r="E224" s="40">
        <v>690</v>
      </c>
      <c r="F224" s="109">
        <v>97</v>
      </c>
      <c r="G224" s="140">
        <v>4.4000000000000004</v>
      </c>
      <c r="H224" s="109">
        <v>69</v>
      </c>
      <c r="I224" s="140">
        <v>20</v>
      </c>
      <c r="J224" s="37">
        <v>0</v>
      </c>
      <c r="K224" s="374">
        <v>123.6</v>
      </c>
      <c r="L224" s="37">
        <v>30</v>
      </c>
      <c r="M224" s="9">
        <v>0.8</v>
      </c>
      <c r="N224" s="37">
        <v>3.4</v>
      </c>
      <c r="O224" s="40">
        <v>0</v>
      </c>
      <c r="P224" s="37">
        <v>9.6999999999999993</v>
      </c>
      <c r="Q224" s="40">
        <v>7.4</v>
      </c>
      <c r="R224" s="37">
        <v>5</v>
      </c>
      <c r="S224" s="148">
        <v>80</v>
      </c>
      <c r="T224" s="140">
        <v>140</v>
      </c>
      <c r="U224" s="37">
        <v>0</v>
      </c>
      <c r="V224" s="40">
        <v>0</v>
      </c>
      <c r="W224" s="371">
        <v>293.81111111111107</v>
      </c>
      <c r="X224" s="37">
        <v>5.35</v>
      </c>
      <c r="Y224" s="140">
        <v>15.1</v>
      </c>
      <c r="Z224" s="37">
        <v>46.1</v>
      </c>
      <c r="AA224" s="140">
        <v>86.2</v>
      </c>
      <c r="AB224" s="37">
        <v>28.2</v>
      </c>
      <c r="AC224" s="140">
        <v>32.799999999999997</v>
      </c>
      <c r="AD224" s="37">
        <v>223</v>
      </c>
      <c r="AE224" s="140">
        <v>12.6</v>
      </c>
      <c r="AF224" s="181">
        <v>0</v>
      </c>
      <c r="AG224" s="140">
        <v>4.6100000000000003</v>
      </c>
      <c r="AH224" s="37">
        <v>44.1</v>
      </c>
      <c r="AI224" s="140">
        <v>39.9</v>
      </c>
      <c r="AJ224" s="37">
        <v>9.1</v>
      </c>
      <c r="AK224" s="140">
        <v>5.4</v>
      </c>
      <c r="AL224" s="37">
        <v>1.5</v>
      </c>
      <c r="AM224" s="377"/>
      <c r="AN224" s="377"/>
      <c r="AO224" s="377"/>
      <c r="AP224" s="377"/>
      <c r="AQ224" s="377"/>
      <c r="AR224" s="377"/>
    </row>
    <row r="225" spans="1:44" ht="15.75">
      <c r="A225" s="191" t="s">
        <v>168</v>
      </c>
      <c r="B225" s="147">
        <v>1066</v>
      </c>
      <c r="C225" s="40">
        <v>27</v>
      </c>
      <c r="D225" s="37">
        <v>0</v>
      </c>
      <c r="E225" s="40">
        <v>732</v>
      </c>
      <c r="F225" s="109">
        <v>92</v>
      </c>
      <c r="G225" s="140">
        <v>4.5</v>
      </c>
      <c r="H225" s="109">
        <v>80</v>
      </c>
      <c r="I225" s="140">
        <v>36</v>
      </c>
      <c r="J225" s="37">
        <v>0</v>
      </c>
      <c r="K225" s="374">
        <v>120</v>
      </c>
      <c r="L225" s="37">
        <v>31</v>
      </c>
      <c r="M225" s="9">
        <v>0.9</v>
      </c>
      <c r="N225" s="37">
        <v>3.4</v>
      </c>
      <c r="O225" s="40">
        <v>0</v>
      </c>
      <c r="P225" s="37">
        <v>9.5</v>
      </c>
      <c r="Q225" s="40">
        <v>7.4</v>
      </c>
      <c r="R225" s="37">
        <v>5.3</v>
      </c>
      <c r="S225" s="148">
        <v>94</v>
      </c>
      <c r="T225" s="140">
        <v>143</v>
      </c>
      <c r="U225" s="37">
        <v>0</v>
      </c>
      <c r="V225" s="40">
        <v>0</v>
      </c>
      <c r="W225" s="371">
        <v>301.01022222222224</v>
      </c>
      <c r="X225" s="37">
        <v>5.83</v>
      </c>
      <c r="Y225" s="140">
        <v>12.9</v>
      </c>
      <c r="Z225" s="37">
        <v>42.1</v>
      </c>
      <c r="AA225" s="140">
        <v>72.2</v>
      </c>
      <c r="AB225" s="37">
        <v>22.1</v>
      </c>
      <c r="AC225" s="140">
        <v>30.6</v>
      </c>
      <c r="AD225" s="37">
        <v>292</v>
      </c>
      <c r="AE225" s="140">
        <v>15.5</v>
      </c>
      <c r="AF225" s="181">
        <v>0</v>
      </c>
      <c r="AG225" s="140">
        <v>5.58</v>
      </c>
      <c r="AH225" s="37">
        <v>57.1</v>
      </c>
      <c r="AI225" s="140">
        <v>26.9</v>
      </c>
      <c r="AJ225" s="37">
        <v>11.3</v>
      </c>
      <c r="AK225" s="140">
        <v>2.9</v>
      </c>
      <c r="AL225" s="37">
        <v>1.8</v>
      </c>
      <c r="AM225" s="377"/>
      <c r="AN225" s="377"/>
      <c r="AO225" s="377"/>
      <c r="AP225" s="377"/>
      <c r="AQ225" s="377"/>
      <c r="AR225" s="377"/>
    </row>
    <row r="226" spans="1:44" ht="15.75">
      <c r="A226" s="207" t="s">
        <v>169</v>
      </c>
      <c r="B226" s="147">
        <v>1076</v>
      </c>
      <c r="C226" s="40">
        <v>23</v>
      </c>
      <c r="D226" s="37">
        <v>0</v>
      </c>
      <c r="E226" s="40">
        <v>917</v>
      </c>
      <c r="F226" s="109">
        <v>140</v>
      </c>
      <c r="G226" s="140">
        <v>4.7</v>
      </c>
      <c r="H226" s="109">
        <v>140</v>
      </c>
      <c r="I226" s="140">
        <v>61</v>
      </c>
      <c r="J226" s="37">
        <v>0</v>
      </c>
      <c r="K226" s="372">
        <v>123.6</v>
      </c>
      <c r="L226" s="37">
        <v>25</v>
      </c>
      <c r="M226" s="9">
        <v>0.8</v>
      </c>
      <c r="N226" s="37">
        <v>2.9</v>
      </c>
      <c r="O226" s="40">
        <v>0</v>
      </c>
      <c r="P226" s="37">
        <v>9.6999999999999993</v>
      </c>
      <c r="Q226" s="40">
        <v>7.6</v>
      </c>
      <c r="R226" s="37">
        <v>4.7</v>
      </c>
      <c r="S226" s="148">
        <v>101</v>
      </c>
      <c r="T226" s="140">
        <v>141</v>
      </c>
      <c r="U226" s="37">
        <v>0</v>
      </c>
      <c r="V226" s="40">
        <v>0</v>
      </c>
      <c r="W226" s="371">
        <v>295.62144444444448</v>
      </c>
      <c r="X226" s="37">
        <v>4.76</v>
      </c>
      <c r="Y226" s="140">
        <v>13.9</v>
      </c>
      <c r="Z226" s="37">
        <v>43.9</v>
      </c>
      <c r="AA226" s="140">
        <v>92.2</v>
      </c>
      <c r="AB226" s="37">
        <v>29.2</v>
      </c>
      <c r="AC226" s="140">
        <v>31.7</v>
      </c>
      <c r="AD226" s="37">
        <v>197</v>
      </c>
      <c r="AE226" s="140">
        <v>12.7</v>
      </c>
      <c r="AF226" s="181">
        <v>0</v>
      </c>
      <c r="AG226" s="140">
        <v>6.1</v>
      </c>
      <c r="AH226" s="37">
        <v>63.9</v>
      </c>
      <c r="AI226" s="140">
        <v>24.4</v>
      </c>
      <c r="AJ226" s="37">
        <v>10.7</v>
      </c>
      <c r="AK226" s="140">
        <v>0.8</v>
      </c>
      <c r="AL226" s="37">
        <v>0.2</v>
      </c>
      <c r="AM226" s="377"/>
      <c r="AN226" s="377"/>
      <c r="AO226" s="377"/>
      <c r="AP226" s="377"/>
      <c r="AQ226" s="377"/>
      <c r="AR226" s="377"/>
    </row>
    <row r="227" spans="1:44" ht="15.75">
      <c r="A227" s="191" t="s">
        <v>170</v>
      </c>
      <c r="B227" s="147">
        <v>1521</v>
      </c>
      <c r="C227" s="40">
        <v>52</v>
      </c>
      <c r="D227" s="37">
        <v>0</v>
      </c>
      <c r="E227" s="40">
        <v>1861</v>
      </c>
      <c r="F227" s="109">
        <v>135</v>
      </c>
      <c r="G227" s="140">
        <v>4.2</v>
      </c>
      <c r="H227" s="109">
        <v>138</v>
      </c>
      <c r="I227" s="140">
        <v>20</v>
      </c>
      <c r="J227" s="37">
        <v>0</v>
      </c>
      <c r="K227" s="374">
        <v>119.3</v>
      </c>
      <c r="L227" s="37">
        <v>59</v>
      </c>
      <c r="M227" s="9">
        <v>0.9</v>
      </c>
      <c r="N227" s="37">
        <v>4</v>
      </c>
      <c r="O227" s="40">
        <v>0</v>
      </c>
      <c r="P227" s="37">
        <v>10</v>
      </c>
      <c r="Q227" s="40">
        <v>7.3</v>
      </c>
      <c r="R227" s="37">
        <v>4.9000000000000004</v>
      </c>
      <c r="S227" s="148">
        <v>91</v>
      </c>
      <c r="T227" s="140">
        <v>131</v>
      </c>
      <c r="U227" s="37">
        <v>0</v>
      </c>
      <c r="V227" s="40">
        <v>0</v>
      </c>
      <c r="W227" s="371">
        <v>282.42122222222224</v>
      </c>
      <c r="X227" s="37">
        <v>4.6100000000000003</v>
      </c>
      <c r="Y227" s="140">
        <v>13.7</v>
      </c>
      <c r="Z227" s="37">
        <v>41.8</v>
      </c>
      <c r="AA227" s="140">
        <v>90.7</v>
      </c>
      <c r="AB227" s="37">
        <v>29.7</v>
      </c>
      <c r="AC227" s="140">
        <v>32.799999999999997</v>
      </c>
      <c r="AD227" s="37">
        <v>332</v>
      </c>
      <c r="AE227" s="140">
        <v>14</v>
      </c>
      <c r="AF227" s="181">
        <v>0</v>
      </c>
      <c r="AG227" s="138">
        <v>8.7899999999999991</v>
      </c>
      <c r="AH227" s="37">
        <v>71.900000000000006</v>
      </c>
      <c r="AI227" s="140">
        <v>15.6</v>
      </c>
      <c r="AJ227" s="37">
        <v>10.7</v>
      </c>
      <c r="AK227" s="140">
        <v>1.3</v>
      </c>
      <c r="AL227" s="37">
        <v>0.5</v>
      </c>
      <c r="AM227" s="377"/>
      <c r="AN227" s="377"/>
      <c r="AO227" s="377"/>
      <c r="AP227" s="377"/>
      <c r="AQ227" s="377"/>
      <c r="AR227" s="377"/>
    </row>
    <row r="228" spans="1:44" ht="15.75">
      <c r="A228" s="191" t="s">
        <v>172</v>
      </c>
      <c r="B228" s="147">
        <v>17776</v>
      </c>
      <c r="C228" s="40">
        <v>80</v>
      </c>
      <c r="D228" s="37">
        <v>0</v>
      </c>
      <c r="E228" s="40">
        <v>1439</v>
      </c>
      <c r="F228" s="109">
        <v>275</v>
      </c>
      <c r="G228" s="140">
        <v>4.4000000000000004</v>
      </c>
      <c r="H228" s="109">
        <v>121</v>
      </c>
      <c r="I228" s="140">
        <v>23</v>
      </c>
      <c r="J228" s="37">
        <v>0</v>
      </c>
      <c r="K228" s="374">
        <v>122.9</v>
      </c>
      <c r="L228" s="37">
        <v>42</v>
      </c>
      <c r="M228" s="9">
        <v>0.8</v>
      </c>
      <c r="N228" s="37">
        <v>3.5</v>
      </c>
      <c r="O228" s="40">
        <v>0</v>
      </c>
      <c r="P228" s="37">
        <v>9.6999999999999993</v>
      </c>
      <c r="Q228" s="40">
        <v>7.3</v>
      </c>
      <c r="R228" s="37">
        <v>4.2</v>
      </c>
      <c r="S228" s="148">
        <v>80</v>
      </c>
      <c r="T228" s="140">
        <v>134</v>
      </c>
      <c r="U228" s="37">
        <v>0</v>
      </c>
      <c r="V228" s="40">
        <v>0</v>
      </c>
      <c r="W228" s="371">
        <v>283.16311111111105</v>
      </c>
      <c r="X228" s="37">
        <v>5.16</v>
      </c>
      <c r="Y228" s="140">
        <v>14.9</v>
      </c>
      <c r="Z228" s="37">
        <v>44.6</v>
      </c>
      <c r="AA228" s="140">
        <v>86.4</v>
      </c>
      <c r="AB228" s="37">
        <v>28.9</v>
      </c>
      <c r="AC228" s="140">
        <v>33.4</v>
      </c>
      <c r="AD228" s="37">
        <v>348</v>
      </c>
      <c r="AE228" s="140">
        <v>12.8</v>
      </c>
      <c r="AF228" s="181">
        <v>0</v>
      </c>
      <c r="AG228" s="138">
        <v>11.89</v>
      </c>
      <c r="AH228" s="37">
        <v>60.6</v>
      </c>
      <c r="AI228" s="140">
        <v>26.3</v>
      </c>
      <c r="AJ228" s="37">
        <v>6.8</v>
      </c>
      <c r="AK228" s="140">
        <v>5.4</v>
      </c>
      <c r="AL228" s="37">
        <v>0.9</v>
      </c>
      <c r="AM228" s="377"/>
      <c r="AN228" s="377"/>
      <c r="AO228" s="377"/>
      <c r="AP228" s="377"/>
      <c r="AQ228" s="377"/>
      <c r="AR228" s="377"/>
    </row>
    <row r="229" spans="1:44" ht="15.75">
      <c r="A229" s="191" t="s">
        <v>173</v>
      </c>
      <c r="B229" s="147">
        <v>255</v>
      </c>
      <c r="C229" s="40">
        <v>15</v>
      </c>
      <c r="D229" s="37">
        <v>0</v>
      </c>
      <c r="E229" s="40">
        <v>614</v>
      </c>
      <c r="F229" s="109">
        <v>48</v>
      </c>
      <c r="G229" s="140">
        <v>3.9</v>
      </c>
      <c r="H229" s="109">
        <v>50</v>
      </c>
      <c r="I229" s="140">
        <v>11</v>
      </c>
      <c r="J229" s="37">
        <v>0</v>
      </c>
      <c r="K229" s="374">
        <v>119.3</v>
      </c>
      <c r="L229" s="37">
        <v>58</v>
      </c>
      <c r="M229" s="9">
        <v>0.9</v>
      </c>
      <c r="N229" s="37">
        <v>3.3</v>
      </c>
      <c r="O229" s="40">
        <v>0</v>
      </c>
      <c r="P229" s="37">
        <v>9.5</v>
      </c>
      <c r="Q229" s="40">
        <v>6.7</v>
      </c>
      <c r="R229" s="37">
        <v>4.4000000000000004</v>
      </c>
      <c r="S229" s="148">
        <v>91</v>
      </c>
      <c r="T229" s="140">
        <v>136</v>
      </c>
      <c r="U229" s="37">
        <v>0</v>
      </c>
      <c r="V229" s="40">
        <v>0</v>
      </c>
      <c r="W229" s="371">
        <v>290.62455555555556</v>
      </c>
      <c r="X229" s="37">
        <v>4.16</v>
      </c>
      <c r="Y229" s="140">
        <v>12.7</v>
      </c>
      <c r="Z229" s="37">
        <v>38.299999999999997</v>
      </c>
      <c r="AA229" s="140">
        <v>92.1</v>
      </c>
      <c r="AB229" s="37">
        <v>30.5</v>
      </c>
      <c r="AC229" s="140">
        <v>33.200000000000003</v>
      </c>
      <c r="AD229" s="37">
        <v>337</v>
      </c>
      <c r="AE229" s="140">
        <v>12.8</v>
      </c>
      <c r="AF229" s="181">
        <v>0</v>
      </c>
      <c r="AG229" s="138">
        <v>6.87</v>
      </c>
      <c r="AH229" s="37">
        <v>68.599999999999994</v>
      </c>
      <c r="AI229" s="140">
        <v>18.3</v>
      </c>
      <c r="AJ229" s="37">
        <v>8.1999999999999993</v>
      </c>
      <c r="AK229" s="140">
        <v>4.2</v>
      </c>
      <c r="AL229" s="37">
        <v>0.7</v>
      </c>
      <c r="AM229" s="377"/>
      <c r="AN229" s="377"/>
      <c r="AO229" s="377"/>
      <c r="AP229" s="377"/>
      <c r="AQ229" s="377"/>
      <c r="AR229" s="377"/>
    </row>
    <row r="230" spans="1:44" ht="15.75">
      <c r="A230" s="191" t="s">
        <v>174</v>
      </c>
      <c r="B230" s="147">
        <v>440</v>
      </c>
      <c r="C230" s="40">
        <v>25</v>
      </c>
      <c r="D230" s="37">
        <v>0</v>
      </c>
      <c r="E230" s="40">
        <v>694</v>
      </c>
      <c r="F230" s="109">
        <v>60</v>
      </c>
      <c r="G230" s="140">
        <v>4.3</v>
      </c>
      <c r="H230" s="109">
        <v>63</v>
      </c>
      <c r="I230" s="140">
        <v>32</v>
      </c>
      <c r="J230" s="37">
        <v>0</v>
      </c>
      <c r="K230" s="374">
        <v>119.3</v>
      </c>
      <c r="L230" s="37">
        <v>32</v>
      </c>
      <c r="M230" s="9">
        <v>0.9</v>
      </c>
      <c r="N230" s="37">
        <v>4.0999999999999996</v>
      </c>
      <c r="O230" s="40">
        <v>0</v>
      </c>
      <c r="P230" s="37">
        <v>10</v>
      </c>
      <c r="Q230" s="40">
        <v>7.4</v>
      </c>
      <c r="R230" s="37">
        <v>4.4000000000000004</v>
      </c>
      <c r="S230" s="148">
        <v>96</v>
      </c>
      <c r="T230" s="140">
        <v>134</v>
      </c>
      <c r="U230" s="37">
        <v>0</v>
      </c>
      <c r="V230" s="40">
        <v>0</v>
      </c>
      <c r="W230" s="371">
        <v>282.89066666666668</v>
      </c>
      <c r="X230" s="37">
        <v>4.43</v>
      </c>
      <c r="Y230" s="140">
        <v>13.3</v>
      </c>
      <c r="Z230" s="37">
        <v>41.4</v>
      </c>
      <c r="AA230" s="140">
        <v>93.5</v>
      </c>
      <c r="AB230" s="37">
        <v>30</v>
      </c>
      <c r="AC230" s="140">
        <v>32.1</v>
      </c>
      <c r="AD230" s="37">
        <v>322</v>
      </c>
      <c r="AE230" s="140">
        <v>14</v>
      </c>
      <c r="AF230" s="181">
        <v>0</v>
      </c>
      <c r="AG230" s="138">
        <v>9.7200000000000006</v>
      </c>
      <c r="AH230" s="37">
        <v>57.5</v>
      </c>
      <c r="AI230" s="140">
        <v>26.3</v>
      </c>
      <c r="AJ230" s="37">
        <v>10.8</v>
      </c>
      <c r="AK230" s="140">
        <v>4.2</v>
      </c>
      <c r="AL230" s="37">
        <v>1.2</v>
      </c>
      <c r="AM230" s="377"/>
      <c r="AN230" s="377"/>
      <c r="AO230" s="377"/>
      <c r="AP230" s="377"/>
      <c r="AQ230" s="377"/>
      <c r="AR230" s="377"/>
    </row>
    <row r="231" spans="1:44" ht="15.75">
      <c r="A231" s="191" t="s">
        <v>175</v>
      </c>
      <c r="B231" s="147">
        <v>8495</v>
      </c>
      <c r="C231" s="40">
        <v>47</v>
      </c>
      <c r="D231" s="37">
        <v>0</v>
      </c>
      <c r="E231" s="40">
        <v>1142</v>
      </c>
      <c r="F231" s="109">
        <v>135</v>
      </c>
      <c r="G231" s="140">
        <v>4.5</v>
      </c>
      <c r="H231" s="109">
        <v>65</v>
      </c>
      <c r="I231" s="140">
        <v>21</v>
      </c>
      <c r="J231" s="37">
        <v>0</v>
      </c>
      <c r="K231" s="374">
        <v>93.8</v>
      </c>
      <c r="L231" s="37">
        <v>35</v>
      </c>
      <c r="M231" s="9">
        <v>1.1000000000000001</v>
      </c>
      <c r="N231" s="37">
        <v>3.5</v>
      </c>
      <c r="O231" s="40">
        <v>0</v>
      </c>
      <c r="P231" s="37">
        <v>9.6999999999999993</v>
      </c>
      <c r="Q231" s="40">
        <v>7.5</v>
      </c>
      <c r="R231" s="37">
        <v>4.5</v>
      </c>
      <c r="S231" s="148">
        <v>110</v>
      </c>
      <c r="T231" s="140">
        <v>135</v>
      </c>
      <c r="U231" s="37">
        <v>0</v>
      </c>
      <c r="V231" s="40">
        <v>0</v>
      </c>
      <c r="W231" s="371">
        <v>286.33111111111111</v>
      </c>
      <c r="X231" s="37">
        <v>4.45</v>
      </c>
      <c r="Y231" s="140">
        <v>14.4</v>
      </c>
      <c r="Z231" s="37">
        <v>45</v>
      </c>
      <c r="AA231" s="140">
        <v>101.1</v>
      </c>
      <c r="AB231" s="37">
        <v>32.4</v>
      </c>
      <c r="AC231" s="140">
        <v>32</v>
      </c>
      <c r="AD231" s="37">
        <v>427</v>
      </c>
      <c r="AE231" s="140">
        <v>12.5</v>
      </c>
      <c r="AF231" s="181">
        <v>0</v>
      </c>
      <c r="AG231" s="138">
        <v>5.67</v>
      </c>
      <c r="AH231" s="37">
        <v>55</v>
      </c>
      <c r="AI231" s="140">
        <v>30</v>
      </c>
      <c r="AJ231" s="37">
        <v>11.8</v>
      </c>
      <c r="AK231" s="140">
        <v>1.4</v>
      </c>
      <c r="AL231" s="37">
        <v>1.8</v>
      </c>
      <c r="AM231" s="377"/>
      <c r="AN231" s="377"/>
      <c r="AO231" s="377"/>
      <c r="AP231" s="377"/>
      <c r="AQ231" s="377"/>
      <c r="AR231" s="377"/>
    </row>
    <row r="232" spans="1:44" ht="15.75">
      <c r="A232" s="191" t="s">
        <v>176</v>
      </c>
      <c r="B232" s="147">
        <v>519</v>
      </c>
      <c r="C232" s="40">
        <v>26</v>
      </c>
      <c r="D232" s="37">
        <v>0</v>
      </c>
      <c r="E232" s="40">
        <v>842</v>
      </c>
      <c r="F232" s="109">
        <v>107</v>
      </c>
      <c r="G232" s="140">
        <v>4.2</v>
      </c>
      <c r="H232" s="109">
        <v>134</v>
      </c>
      <c r="I232" s="140">
        <v>27</v>
      </c>
      <c r="J232" s="37">
        <v>0</v>
      </c>
      <c r="K232" s="374">
        <v>114.9</v>
      </c>
      <c r="L232" s="37">
        <v>31</v>
      </c>
      <c r="M232" s="9">
        <v>0.9</v>
      </c>
      <c r="N232" s="37">
        <v>3.3</v>
      </c>
      <c r="O232" s="40">
        <v>0</v>
      </c>
      <c r="P232" s="37">
        <v>9.4</v>
      </c>
      <c r="Q232" s="40">
        <v>7.5</v>
      </c>
      <c r="R232" s="37">
        <v>4.2</v>
      </c>
      <c r="S232" s="148">
        <v>110</v>
      </c>
      <c r="T232" s="140">
        <v>132</v>
      </c>
      <c r="U232" s="37">
        <v>0</v>
      </c>
      <c r="V232" s="40">
        <v>0</v>
      </c>
      <c r="W232" s="371">
        <v>279.52644444444445</v>
      </c>
      <c r="X232" s="37">
        <v>5.05</v>
      </c>
      <c r="Y232" s="140">
        <v>15.2</v>
      </c>
      <c r="Z232" s="37">
        <v>46.1</v>
      </c>
      <c r="AA232" s="140">
        <v>91.3</v>
      </c>
      <c r="AB232" s="37">
        <v>30.1</v>
      </c>
      <c r="AC232" s="140">
        <v>33</v>
      </c>
      <c r="AD232" s="37">
        <v>352</v>
      </c>
      <c r="AE232" s="140">
        <v>13.7</v>
      </c>
      <c r="AF232" s="181">
        <v>0</v>
      </c>
      <c r="AG232" s="138">
        <v>11.37</v>
      </c>
      <c r="AH232" s="37">
        <v>78.8</v>
      </c>
      <c r="AI232" s="140">
        <v>13.3</v>
      </c>
      <c r="AJ232" s="37">
        <v>6.3</v>
      </c>
      <c r="AK232" s="140">
        <v>1.1000000000000001</v>
      </c>
      <c r="AL232" s="37">
        <v>0.5</v>
      </c>
      <c r="AM232" s="377"/>
      <c r="AN232" s="377"/>
      <c r="AO232" s="377"/>
      <c r="AP232" s="377"/>
      <c r="AQ232" s="377"/>
      <c r="AR232" s="377"/>
    </row>
    <row r="233" spans="1:44" ht="15.75">
      <c r="A233" s="191" t="s">
        <v>177</v>
      </c>
      <c r="B233" s="147">
        <v>989</v>
      </c>
      <c r="C233" s="40">
        <v>31</v>
      </c>
      <c r="D233" s="37">
        <v>0</v>
      </c>
      <c r="E233" s="40">
        <v>649</v>
      </c>
      <c r="F233" s="109">
        <v>79</v>
      </c>
      <c r="G233" s="140">
        <v>4</v>
      </c>
      <c r="H233" s="109">
        <v>68</v>
      </c>
      <c r="I233" s="140">
        <v>27</v>
      </c>
      <c r="J233" s="37">
        <v>0</v>
      </c>
      <c r="K233" s="374">
        <v>101.3</v>
      </c>
      <c r="L233" s="37">
        <v>42</v>
      </c>
      <c r="M233" s="9">
        <v>1</v>
      </c>
      <c r="N233" s="37">
        <v>3.2</v>
      </c>
      <c r="O233" s="40">
        <v>0</v>
      </c>
      <c r="P233" s="37">
        <v>9.4</v>
      </c>
      <c r="Q233" s="40">
        <v>7.3</v>
      </c>
      <c r="R233" s="37">
        <v>4.3</v>
      </c>
      <c r="S233" s="148">
        <v>96</v>
      </c>
      <c r="T233" s="140">
        <v>134</v>
      </c>
      <c r="U233" s="37">
        <v>0</v>
      </c>
      <c r="V233" s="40">
        <v>0</v>
      </c>
      <c r="W233" s="371">
        <v>284.37133333333338</v>
      </c>
      <c r="X233" s="37">
        <v>5.07</v>
      </c>
      <c r="Y233" s="140">
        <v>13.8</v>
      </c>
      <c r="Z233" s="37">
        <v>43.1</v>
      </c>
      <c r="AA233" s="140">
        <v>85</v>
      </c>
      <c r="AB233" s="37">
        <v>27.2</v>
      </c>
      <c r="AC233" s="140">
        <v>32</v>
      </c>
      <c r="AD233" s="37">
        <v>239</v>
      </c>
      <c r="AE233" s="140">
        <v>13.2</v>
      </c>
      <c r="AF233" s="181">
        <v>0</v>
      </c>
      <c r="AG233" s="138">
        <v>6.42</v>
      </c>
      <c r="AH233" s="37">
        <v>57.3</v>
      </c>
      <c r="AI233" s="140">
        <v>32.1</v>
      </c>
      <c r="AJ233" s="37">
        <v>9.1999999999999993</v>
      </c>
      <c r="AK233" s="140">
        <v>1.1000000000000001</v>
      </c>
      <c r="AL233" s="37">
        <v>0.3</v>
      </c>
      <c r="AM233" s="377"/>
      <c r="AN233" s="377"/>
      <c r="AO233" s="377"/>
      <c r="AP233" s="377"/>
      <c r="AQ233" s="377"/>
      <c r="AR233" s="377"/>
    </row>
    <row r="234" spans="1:44" ht="15.75">
      <c r="A234" s="191" t="s">
        <v>178</v>
      </c>
      <c r="B234" s="147">
        <v>1545</v>
      </c>
      <c r="C234" s="40">
        <v>35</v>
      </c>
      <c r="D234" s="37">
        <v>0</v>
      </c>
      <c r="E234" s="40">
        <v>836</v>
      </c>
      <c r="F234" s="109">
        <v>108</v>
      </c>
      <c r="G234" s="140">
        <v>4.3</v>
      </c>
      <c r="H234" s="109">
        <v>109</v>
      </c>
      <c r="I234" s="140">
        <v>36</v>
      </c>
      <c r="J234" s="37">
        <v>0</v>
      </c>
      <c r="K234" s="374">
        <v>124</v>
      </c>
      <c r="L234" s="37">
        <v>28</v>
      </c>
      <c r="M234" s="9">
        <v>0.7</v>
      </c>
      <c r="N234" s="37">
        <v>3.8</v>
      </c>
      <c r="O234" s="40">
        <v>0</v>
      </c>
      <c r="P234" s="37">
        <v>9.3000000000000007</v>
      </c>
      <c r="Q234" s="40">
        <v>7.2</v>
      </c>
      <c r="R234" s="37">
        <v>4.5</v>
      </c>
      <c r="S234" s="148">
        <v>95</v>
      </c>
      <c r="T234" s="140">
        <v>137</v>
      </c>
      <c r="U234" s="37">
        <v>0</v>
      </c>
      <c r="V234" s="40">
        <v>0</v>
      </c>
      <c r="W234" s="371">
        <v>287.92611111111114</v>
      </c>
      <c r="X234" s="37">
        <v>4.68</v>
      </c>
      <c r="Y234" s="140">
        <v>12.7</v>
      </c>
      <c r="Z234" s="37">
        <v>39.4</v>
      </c>
      <c r="AA234" s="140">
        <v>84.2</v>
      </c>
      <c r="AB234" s="37">
        <v>27.1</v>
      </c>
      <c r="AC234" s="140">
        <v>32.200000000000003</v>
      </c>
      <c r="AD234" s="37">
        <v>276</v>
      </c>
      <c r="AE234" s="140">
        <v>14</v>
      </c>
      <c r="AF234" s="181">
        <v>0</v>
      </c>
      <c r="AG234" s="138">
        <v>5.67</v>
      </c>
      <c r="AH234" s="37">
        <v>60.6</v>
      </c>
      <c r="AI234" s="140">
        <v>29.5</v>
      </c>
      <c r="AJ234" s="37">
        <v>7.9</v>
      </c>
      <c r="AK234" s="140">
        <v>1.1000000000000001</v>
      </c>
      <c r="AL234" s="37">
        <v>0.9</v>
      </c>
      <c r="AM234" s="377"/>
      <c r="AN234" s="377"/>
      <c r="AO234" s="377"/>
      <c r="AP234" s="377"/>
      <c r="AQ234" s="377"/>
      <c r="AR234" s="377"/>
    </row>
    <row r="235" spans="1:44" ht="15.75">
      <c r="A235" s="191" t="s">
        <v>179</v>
      </c>
      <c r="B235" s="147">
        <v>1345</v>
      </c>
      <c r="C235" s="40">
        <v>23</v>
      </c>
      <c r="D235" s="37">
        <v>0</v>
      </c>
      <c r="E235" s="40">
        <v>771</v>
      </c>
      <c r="F235" s="109">
        <v>171</v>
      </c>
      <c r="G235" s="140">
        <v>4.5</v>
      </c>
      <c r="H235" s="109">
        <v>269</v>
      </c>
      <c r="I235" s="140">
        <v>132</v>
      </c>
      <c r="J235" s="37">
        <v>0</v>
      </c>
      <c r="K235" s="374">
        <v>127.1</v>
      </c>
      <c r="L235" s="37">
        <v>25</v>
      </c>
      <c r="M235" s="9">
        <v>0.7</v>
      </c>
      <c r="N235" s="37">
        <v>3.9</v>
      </c>
      <c r="O235" s="40">
        <v>0</v>
      </c>
      <c r="P235" s="37">
        <v>9.6999999999999993</v>
      </c>
      <c r="Q235" s="40">
        <v>7.2</v>
      </c>
      <c r="R235" s="37">
        <v>4.3</v>
      </c>
      <c r="S235" s="148">
        <v>99</v>
      </c>
      <c r="T235" s="140">
        <v>135</v>
      </c>
      <c r="U235" s="37">
        <v>0</v>
      </c>
      <c r="V235" s="40">
        <v>0</v>
      </c>
      <c r="W235" s="371">
        <v>283.58966666666669</v>
      </c>
      <c r="X235" s="37">
        <v>4.37</v>
      </c>
      <c r="Y235" s="140">
        <v>13.7</v>
      </c>
      <c r="Z235" s="37">
        <v>41.4</v>
      </c>
      <c r="AA235" s="140">
        <v>94.7</v>
      </c>
      <c r="AB235" s="37">
        <v>31.4</v>
      </c>
      <c r="AC235" s="140">
        <v>33.1</v>
      </c>
      <c r="AD235" s="37">
        <v>293</v>
      </c>
      <c r="AE235" s="140">
        <v>11.9</v>
      </c>
      <c r="AF235" s="181">
        <v>0</v>
      </c>
      <c r="AG235" s="138">
        <v>5.32</v>
      </c>
      <c r="AH235" s="37">
        <v>61</v>
      </c>
      <c r="AI235" s="140">
        <v>27.8</v>
      </c>
      <c r="AJ235" s="37">
        <v>9.6</v>
      </c>
      <c r="AK235" s="140">
        <v>0.8</v>
      </c>
      <c r="AL235" s="37">
        <v>0.8</v>
      </c>
      <c r="AM235" s="377"/>
      <c r="AN235" s="377"/>
      <c r="AO235" s="377"/>
      <c r="AP235" s="377"/>
      <c r="AQ235" s="377"/>
      <c r="AR235" s="377"/>
    </row>
    <row r="236" spans="1:44" ht="15.75">
      <c r="A236" s="191" t="s">
        <v>180</v>
      </c>
      <c r="B236" s="147">
        <v>1460</v>
      </c>
      <c r="C236" s="40">
        <v>40</v>
      </c>
      <c r="D236" s="37">
        <v>0</v>
      </c>
      <c r="E236" s="40">
        <v>1034</v>
      </c>
      <c r="F236" s="109">
        <v>153</v>
      </c>
      <c r="G236" s="140">
        <v>4.4000000000000004</v>
      </c>
      <c r="H236" s="109">
        <v>144</v>
      </c>
      <c r="I236" s="140">
        <v>16</v>
      </c>
      <c r="J236" s="37">
        <v>0</v>
      </c>
      <c r="K236" s="374">
        <v>120.6</v>
      </c>
      <c r="L236" s="37">
        <v>39</v>
      </c>
      <c r="M236" s="9">
        <v>0.8</v>
      </c>
      <c r="N236" s="37">
        <v>3.6</v>
      </c>
      <c r="O236" s="40">
        <v>0</v>
      </c>
      <c r="P236" s="37">
        <v>9.6</v>
      </c>
      <c r="Q236" s="40">
        <v>7.7</v>
      </c>
      <c r="R236" s="37">
        <v>4.4000000000000004</v>
      </c>
      <c r="S236" s="148">
        <v>93</v>
      </c>
      <c r="T236" s="140">
        <v>136</v>
      </c>
      <c r="U236" s="37">
        <v>0</v>
      </c>
      <c r="V236" s="40">
        <v>0</v>
      </c>
      <c r="W236" s="371">
        <v>287.58566666666667</v>
      </c>
      <c r="X236" s="37">
        <v>4.5599999999999996</v>
      </c>
      <c r="Y236" s="140">
        <v>13.5</v>
      </c>
      <c r="Z236" s="37">
        <v>42.1</v>
      </c>
      <c r="AA236" s="140">
        <v>92.3</v>
      </c>
      <c r="AB236" s="37">
        <v>29.6</v>
      </c>
      <c r="AC236" s="140">
        <v>32.1</v>
      </c>
      <c r="AD236" s="37">
        <v>373</v>
      </c>
      <c r="AE236" s="140">
        <v>13.2</v>
      </c>
      <c r="AF236" s="181">
        <v>0</v>
      </c>
      <c r="AG236" s="138">
        <v>8.4</v>
      </c>
      <c r="AH236" s="37">
        <v>75.5</v>
      </c>
      <c r="AI236" s="140">
        <v>17.100000000000001</v>
      </c>
      <c r="AJ236" s="37">
        <v>6</v>
      </c>
      <c r="AK236" s="140">
        <v>1.2</v>
      </c>
      <c r="AL236" s="37">
        <v>0.2</v>
      </c>
      <c r="AM236" s="377"/>
      <c r="AN236" s="377"/>
      <c r="AO236" s="377"/>
      <c r="AP236" s="377"/>
      <c r="AQ236" s="377"/>
      <c r="AR236" s="377"/>
    </row>
    <row r="237" spans="1:44" ht="15.75">
      <c r="A237" s="191" t="s">
        <v>181</v>
      </c>
      <c r="B237" s="147">
        <v>239</v>
      </c>
      <c r="C237" s="40">
        <v>19</v>
      </c>
      <c r="D237" s="37">
        <v>0</v>
      </c>
      <c r="E237" s="40">
        <v>506</v>
      </c>
      <c r="F237" s="109">
        <v>43</v>
      </c>
      <c r="G237" s="140">
        <v>4.4000000000000004</v>
      </c>
      <c r="H237" s="109">
        <v>41</v>
      </c>
      <c r="I237" s="140">
        <v>12</v>
      </c>
      <c r="J237" s="37">
        <v>0</v>
      </c>
      <c r="K237" s="374">
        <v>103.2</v>
      </c>
      <c r="L237" s="37">
        <v>40</v>
      </c>
      <c r="M237" s="9">
        <v>1</v>
      </c>
      <c r="N237" s="37">
        <v>3.1</v>
      </c>
      <c r="O237" s="40">
        <v>0</v>
      </c>
      <c r="P237" s="37">
        <v>9.5</v>
      </c>
      <c r="Q237" s="40">
        <v>7.4</v>
      </c>
      <c r="R237" s="37">
        <v>5</v>
      </c>
      <c r="S237" s="148">
        <v>102</v>
      </c>
      <c r="T237" s="140">
        <v>137</v>
      </c>
      <c r="U237" s="37">
        <v>0</v>
      </c>
      <c r="V237" s="40">
        <v>0</v>
      </c>
      <c r="W237" s="371">
        <v>291.30333333333334</v>
      </c>
      <c r="X237" s="37">
        <v>4.99</v>
      </c>
      <c r="Y237" s="140">
        <v>13.7</v>
      </c>
      <c r="Z237" s="37">
        <v>40.5</v>
      </c>
      <c r="AA237" s="140">
        <v>81.2</v>
      </c>
      <c r="AB237" s="37">
        <v>27.5</v>
      </c>
      <c r="AC237" s="140">
        <v>33.799999999999997</v>
      </c>
      <c r="AD237" s="37">
        <v>324</v>
      </c>
      <c r="AE237" s="140">
        <v>12.9</v>
      </c>
      <c r="AF237" s="181">
        <v>0</v>
      </c>
      <c r="AG237" s="138">
        <v>8</v>
      </c>
      <c r="AH237" s="37">
        <v>67.900000000000006</v>
      </c>
      <c r="AI237" s="140">
        <v>21.5</v>
      </c>
      <c r="AJ237" s="37">
        <v>8.8000000000000007</v>
      </c>
      <c r="AK237" s="140">
        <v>1.1000000000000001</v>
      </c>
      <c r="AL237" s="37">
        <v>0.7</v>
      </c>
      <c r="AM237" s="377"/>
      <c r="AN237" s="377"/>
      <c r="AO237" s="377"/>
      <c r="AP237" s="377"/>
      <c r="AQ237" s="377"/>
      <c r="AR237" s="377"/>
    </row>
    <row r="238" spans="1:44" ht="15.75">
      <c r="A238" s="191" t="s">
        <v>182</v>
      </c>
      <c r="B238" s="147">
        <v>593</v>
      </c>
      <c r="C238" s="40">
        <v>29</v>
      </c>
      <c r="D238" s="37">
        <v>0</v>
      </c>
      <c r="E238" s="40">
        <v>686</v>
      </c>
      <c r="F238" s="109">
        <v>72</v>
      </c>
      <c r="G238" s="140">
        <v>4.7</v>
      </c>
      <c r="H238" s="109">
        <v>65</v>
      </c>
      <c r="I238" s="140">
        <v>17</v>
      </c>
      <c r="J238" s="37">
        <v>0</v>
      </c>
      <c r="K238" s="374">
        <v>121.3</v>
      </c>
      <c r="L238" s="37">
        <v>37</v>
      </c>
      <c r="M238" s="9">
        <v>0.8</v>
      </c>
      <c r="N238" s="37">
        <v>3.6</v>
      </c>
      <c r="O238" s="40">
        <v>0</v>
      </c>
      <c r="P238" s="37">
        <v>9.6999999999999993</v>
      </c>
      <c r="Q238" s="40">
        <v>8</v>
      </c>
      <c r="R238" s="37">
        <v>4.4000000000000004</v>
      </c>
      <c r="S238" s="148">
        <v>116</v>
      </c>
      <c r="T238" s="140">
        <v>137</v>
      </c>
      <c r="U238" s="37">
        <v>0</v>
      </c>
      <c r="V238" s="40">
        <v>0</v>
      </c>
      <c r="W238" s="371">
        <v>290.5817777777778</v>
      </c>
      <c r="X238" s="37">
        <v>4.6500000000000004</v>
      </c>
      <c r="Y238" s="140">
        <v>14.3</v>
      </c>
      <c r="Z238" s="37">
        <v>43.6</v>
      </c>
      <c r="AA238" s="140">
        <v>93.8</v>
      </c>
      <c r="AB238" s="37">
        <v>30.8</v>
      </c>
      <c r="AC238" s="140">
        <v>32.799999999999997</v>
      </c>
      <c r="AD238" s="37">
        <v>262</v>
      </c>
      <c r="AE238" s="140">
        <v>12.8</v>
      </c>
      <c r="AF238" s="181">
        <v>0</v>
      </c>
      <c r="AG238" s="138">
        <v>11</v>
      </c>
      <c r="AH238" s="37">
        <v>71.400000000000006</v>
      </c>
      <c r="AI238" s="140">
        <v>20.399999999999999</v>
      </c>
      <c r="AJ238" s="37">
        <v>7.4</v>
      </c>
      <c r="AK238" s="140">
        <v>0.4</v>
      </c>
      <c r="AL238" s="37">
        <v>0.4</v>
      </c>
      <c r="AM238" s="377"/>
      <c r="AN238" s="377"/>
      <c r="AO238" s="377"/>
      <c r="AP238" s="377"/>
      <c r="AQ238" s="377"/>
      <c r="AR238" s="377"/>
    </row>
    <row r="239" spans="1:44" ht="15.75">
      <c r="A239" s="191" t="s">
        <v>158</v>
      </c>
      <c r="B239" s="147">
        <v>629</v>
      </c>
      <c r="C239" s="40">
        <v>32</v>
      </c>
      <c r="D239" s="37">
        <v>0</v>
      </c>
      <c r="E239" s="40">
        <v>707</v>
      </c>
      <c r="F239" s="109">
        <v>69</v>
      </c>
      <c r="G239" s="140">
        <v>4.5</v>
      </c>
      <c r="H239" s="109">
        <v>69</v>
      </c>
      <c r="I239" s="140">
        <v>10</v>
      </c>
      <c r="J239" s="37">
        <v>0</v>
      </c>
      <c r="K239" s="374">
        <v>117.8</v>
      </c>
      <c r="L239" s="37">
        <v>42</v>
      </c>
      <c r="M239" s="9">
        <v>0.9</v>
      </c>
      <c r="N239" s="37">
        <v>2.8</v>
      </c>
      <c r="O239" s="40">
        <v>0</v>
      </c>
      <c r="P239" s="37">
        <v>10</v>
      </c>
      <c r="Q239" s="40">
        <v>7.5</v>
      </c>
      <c r="R239" s="37">
        <v>4.5999999999999996</v>
      </c>
      <c r="S239" s="148">
        <v>89</v>
      </c>
      <c r="T239" s="140">
        <v>135</v>
      </c>
      <c r="U239" s="37">
        <v>0</v>
      </c>
      <c r="V239" s="40">
        <v>0</v>
      </c>
      <c r="W239" s="371">
        <v>286.34211111111114</v>
      </c>
      <c r="X239" s="37">
        <v>5.09</v>
      </c>
      <c r="Y239" s="140">
        <v>14.6</v>
      </c>
      <c r="Z239" s="37">
        <v>46.5</v>
      </c>
      <c r="AA239" s="140">
        <v>91.4</v>
      </c>
      <c r="AB239" s="37">
        <v>28.7</v>
      </c>
      <c r="AC239" s="140">
        <v>31.4</v>
      </c>
      <c r="AD239" s="37">
        <v>327</v>
      </c>
      <c r="AE239" s="140">
        <v>12.7</v>
      </c>
      <c r="AF239" s="181">
        <v>0</v>
      </c>
      <c r="AG239" s="138">
        <v>7.1</v>
      </c>
      <c r="AH239" s="37">
        <v>65</v>
      </c>
      <c r="AI239" s="140">
        <v>22.4</v>
      </c>
      <c r="AJ239" s="37">
        <v>11.1</v>
      </c>
      <c r="AK239" s="140">
        <v>0.8</v>
      </c>
      <c r="AL239" s="37">
        <v>0.7</v>
      </c>
      <c r="AM239" s="377"/>
      <c r="AN239" s="377"/>
      <c r="AO239" s="377"/>
      <c r="AP239" s="377"/>
      <c r="AQ239" s="377"/>
      <c r="AR239" s="377"/>
    </row>
    <row r="240" spans="1:44" ht="15.75">
      <c r="A240" s="191" t="s">
        <v>160</v>
      </c>
      <c r="B240" s="147">
        <v>538</v>
      </c>
      <c r="C240" s="40">
        <v>32</v>
      </c>
      <c r="D240" s="37">
        <v>0</v>
      </c>
      <c r="E240" s="40">
        <v>825</v>
      </c>
      <c r="F240" s="109">
        <v>67</v>
      </c>
      <c r="G240" s="140">
        <v>4.4000000000000004</v>
      </c>
      <c r="H240" s="109">
        <v>107</v>
      </c>
      <c r="I240" s="140">
        <v>56</v>
      </c>
      <c r="J240" s="37">
        <v>0</v>
      </c>
      <c r="K240" s="374">
        <v>105.1</v>
      </c>
      <c r="L240" s="37">
        <v>26</v>
      </c>
      <c r="M240" s="9">
        <v>1</v>
      </c>
      <c r="N240" s="37">
        <v>3.3</v>
      </c>
      <c r="O240" s="40">
        <v>0</v>
      </c>
      <c r="P240" s="37">
        <v>9.9</v>
      </c>
      <c r="Q240" s="40">
        <v>7.2</v>
      </c>
      <c r="R240" s="37">
        <v>4.5999999999999996</v>
      </c>
      <c r="S240" s="148">
        <v>94</v>
      </c>
      <c r="T240" s="140">
        <v>135</v>
      </c>
      <c r="U240" s="37">
        <v>0</v>
      </c>
      <c r="V240" s="40">
        <v>0</v>
      </c>
      <c r="W240" s="371">
        <v>283.99488888888885</v>
      </c>
      <c r="X240" s="37">
        <v>4.5999999999999996</v>
      </c>
      <c r="Y240" s="140">
        <v>13.5</v>
      </c>
      <c r="Z240" s="37">
        <v>41.6</v>
      </c>
      <c r="AA240" s="140">
        <v>90.4</v>
      </c>
      <c r="AB240" s="37">
        <v>29.3</v>
      </c>
      <c r="AC240" s="140">
        <v>32.5</v>
      </c>
      <c r="AD240" s="37">
        <v>298</v>
      </c>
      <c r="AE240" s="140">
        <v>13.6</v>
      </c>
      <c r="AF240" s="181">
        <v>0</v>
      </c>
      <c r="AG240" s="138">
        <v>5.86</v>
      </c>
      <c r="AH240" s="37">
        <v>67</v>
      </c>
      <c r="AI240" s="140">
        <v>20.5</v>
      </c>
      <c r="AJ240" s="37">
        <v>9.6</v>
      </c>
      <c r="AK240" s="140">
        <v>1.9</v>
      </c>
      <c r="AL240" s="37">
        <v>1</v>
      </c>
      <c r="AM240" s="377"/>
      <c r="AN240" s="377"/>
      <c r="AO240" s="377"/>
      <c r="AP240" s="377"/>
      <c r="AQ240" s="377"/>
      <c r="AR240" s="377"/>
    </row>
    <row r="241" spans="1:44" ht="15.75">
      <c r="A241" s="201">
        <v>3123</v>
      </c>
      <c r="B241" s="147">
        <v>646</v>
      </c>
      <c r="C241" s="40">
        <v>19</v>
      </c>
      <c r="D241" s="37">
        <v>0</v>
      </c>
      <c r="E241" s="40">
        <v>685</v>
      </c>
      <c r="F241" s="109">
        <v>54</v>
      </c>
      <c r="G241" s="140">
        <v>4.3</v>
      </c>
      <c r="H241" s="109">
        <v>53</v>
      </c>
      <c r="I241" s="140">
        <v>19</v>
      </c>
      <c r="J241" s="37">
        <v>0</v>
      </c>
      <c r="K241" s="374">
        <v>124.4</v>
      </c>
      <c r="L241" s="37">
        <v>28</v>
      </c>
      <c r="M241" s="9">
        <v>0.8</v>
      </c>
      <c r="N241" s="37">
        <v>3.5</v>
      </c>
      <c r="O241" s="40">
        <v>0</v>
      </c>
      <c r="P241" s="37">
        <v>9.6</v>
      </c>
      <c r="Q241" s="40">
        <v>7.9</v>
      </c>
      <c r="R241" s="37">
        <v>4.4000000000000004</v>
      </c>
      <c r="S241" s="148">
        <v>84</v>
      </c>
      <c r="T241" s="140">
        <v>136</v>
      </c>
      <c r="U241" s="37">
        <v>0</v>
      </c>
      <c r="V241" s="40">
        <v>0</v>
      </c>
      <c r="W241" s="371">
        <v>285.17733333333337</v>
      </c>
      <c r="X241" s="37">
        <v>4.67</v>
      </c>
      <c r="Y241" s="140">
        <v>12.4</v>
      </c>
      <c r="Z241" s="37">
        <v>38.6</v>
      </c>
      <c r="AA241" s="140">
        <v>82.7</v>
      </c>
      <c r="AB241" s="37">
        <v>26.6</v>
      </c>
      <c r="AC241" s="140">
        <v>32.1</v>
      </c>
      <c r="AD241" s="37">
        <v>321</v>
      </c>
      <c r="AE241" s="140">
        <v>11.4</v>
      </c>
      <c r="AF241" s="181">
        <v>0</v>
      </c>
      <c r="AG241" s="138">
        <v>6.66</v>
      </c>
      <c r="AH241" s="37">
        <v>49.9</v>
      </c>
      <c r="AI241" s="140">
        <v>34.4</v>
      </c>
      <c r="AJ241" s="37">
        <v>10.7</v>
      </c>
      <c r="AK241" s="140">
        <v>4.5</v>
      </c>
      <c r="AL241" s="37">
        <v>0.5</v>
      </c>
      <c r="AM241" s="377"/>
      <c r="AN241" s="377"/>
      <c r="AO241" s="377"/>
      <c r="AP241" s="377"/>
      <c r="AQ241" s="377"/>
      <c r="AR241" s="377"/>
    </row>
    <row r="242" spans="1:44" ht="15.75">
      <c r="A242" s="191" t="s">
        <v>163</v>
      </c>
      <c r="B242" s="147">
        <v>143</v>
      </c>
      <c r="C242" s="40">
        <v>16</v>
      </c>
      <c r="D242" s="37">
        <v>0</v>
      </c>
      <c r="E242" s="40">
        <v>495</v>
      </c>
      <c r="F242" s="109">
        <v>52</v>
      </c>
      <c r="G242" s="140">
        <v>4.0999999999999996</v>
      </c>
      <c r="H242" s="109">
        <v>45</v>
      </c>
      <c r="I242" s="140">
        <v>19</v>
      </c>
      <c r="J242" s="37">
        <v>0</v>
      </c>
      <c r="K242" s="374">
        <v>122.9</v>
      </c>
      <c r="L242" s="37">
        <v>31</v>
      </c>
      <c r="M242" s="9">
        <v>0.8</v>
      </c>
      <c r="N242" s="37">
        <v>3.2</v>
      </c>
      <c r="O242" s="40">
        <v>0</v>
      </c>
      <c r="P242" s="37">
        <v>8.9</v>
      </c>
      <c r="Q242" s="40">
        <v>7.1</v>
      </c>
      <c r="R242" s="37">
        <v>4.5999999999999996</v>
      </c>
      <c r="S242" s="148">
        <v>93</v>
      </c>
      <c r="T242" s="140">
        <v>136</v>
      </c>
      <c r="U242" s="37">
        <v>0</v>
      </c>
      <c r="V242" s="40">
        <v>0</v>
      </c>
      <c r="W242" s="371">
        <v>286.62433333333337</v>
      </c>
      <c r="X242" s="37">
        <v>4.7</v>
      </c>
      <c r="Y242" s="140">
        <v>13.4</v>
      </c>
      <c r="Z242" s="37">
        <v>41.6</v>
      </c>
      <c r="AA242" s="140">
        <v>88.5</v>
      </c>
      <c r="AB242" s="37">
        <v>28.5</v>
      </c>
      <c r="AC242" s="140">
        <v>32.200000000000003</v>
      </c>
      <c r="AD242" s="37">
        <v>274</v>
      </c>
      <c r="AE242" s="140">
        <v>13.1</v>
      </c>
      <c r="AF242" s="181">
        <v>0</v>
      </c>
      <c r="AG242" s="138">
        <v>5.58</v>
      </c>
      <c r="AH242" s="37">
        <v>67.400000000000006</v>
      </c>
      <c r="AI242" s="140">
        <v>21.7</v>
      </c>
      <c r="AJ242" s="37">
        <v>9.1</v>
      </c>
      <c r="AK242" s="140">
        <v>1.1000000000000001</v>
      </c>
      <c r="AL242" s="37">
        <v>0.7</v>
      </c>
      <c r="AM242" s="377"/>
      <c r="AN242" s="377"/>
      <c r="AO242" s="377"/>
      <c r="AP242" s="377"/>
      <c r="AQ242" s="377"/>
      <c r="AR242" s="377"/>
    </row>
    <row r="243" spans="1:44" ht="15.75">
      <c r="A243" s="191" t="s">
        <v>167</v>
      </c>
      <c r="B243" s="147">
        <v>219</v>
      </c>
      <c r="C243" s="40">
        <v>20</v>
      </c>
      <c r="D243" s="37">
        <v>0</v>
      </c>
      <c r="E243" s="40">
        <v>602</v>
      </c>
      <c r="F243" s="109">
        <v>56</v>
      </c>
      <c r="G243" s="140">
        <v>4.5</v>
      </c>
      <c r="H243" s="109">
        <v>52</v>
      </c>
      <c r="I243" s="140">
        <v>13</v>
      </c>
      <c r="J243" s="37">
        <v>0</v>
      </c>
      <c r="K243" s="374">
        <v>123.6</v>
      </c>
      <c r="L243" s="37">
        <v>34</v>
      </c>
      <c r="M243" s="9">
        <v>0.8</v>
      </c>
      <c r="N243" s="37">
        <v>3.6</v>
      </c>
      <c r="O243" s="40">
        <v>0</v>
      </c>
      <c r="P243" s="37">
        <v>9.9</v>
      </c>
      <c r="Q243" s="40">
        <v>7.5</v>
      </c>
      <c r="R243" s="37">
        <v>4.5999999999999996</v>
      </c>
      <c r="S243" s="148">
        <v>79</v>
      </c>
      <c r="T243" s="140">
        <v>137</v>
      </c>
      <c r="U243" s="37">
        <v>0</v>
      </c>
      <c r="V243" s="40">
        <v>0</v>
      </c>
      <c r="W243" s="371">
        <v>288.08988888888888</v>
      </c>
      <c r="X243" s="37">
        <v>4.6500000000000004</v>
      </c>
      <c r="Y243" s="140">
        <v>13.2</v>
      </c>
      <c r="Z243" s="37">
        <v>41.5</v>
      </c>
      <c r="AA243" s="140">
        <v>89.2</v>
      </c>
      <c r="AB243" s="37">
        <v>28.4</v>
      </c>
      <c r="AC243" s="140">
        <v>31.8</v>
      </c>
      <c r="AD243" s="37">
        <v>336</v>
      </c>
      <c r="AE243" s="140">
        <v>12.9</v>
      </c>
      <c r="AF243" s="181">
        <v>0</v>
      </c>
      <c r="AG243" s="138">
        <v>6.28</v>
      </c>
      <c r="AH243" s="37">
        <v>66.3</v>
      </c>
      <c r="AI243" s="140">
        <v>22.9</v>
      </c>
      <c r="AJ243" s="37">
        <v>7.5</v>
      </c>
      <c r="AK243" s="140">
        <v>2.5</v>
      </c>
      <c r="AL243" s="37">
        <v>0.8</v>
      </c>
      <c r="AM243" s="377"/>
      <c r="AN243" s="377"/>
      <c r="AO243" s="377"/>
      <c r="AP243" s="377"/>
      <c r="AQ243" s="377"/>
      <c r="AR243" s="377"/>
    </row>
    <row r="244" spans="1:44" ht="15" customHeight="1">
      <c r="A244" s="210" t="s">
        <v>169</v>
      </c>
      <c r="B244" s="147">
        <v>685</v>
      </c>
      <c r="C244" s="40">
        <v>19</v>
      </c>
      <c r="D244" s="37">
        <v>0</v>
      </c>
      <c r="E244" s="40">
        <v>626</v>
      </c>
      <c r="F244" s="109">
        <v>59</v>
      </c>
      <c r="G244" s="140">
        <v>4.4000000000000004</v>
      </c>
      <c r="H244" s="109">
        <v>57</v>
      </c>
      <c r="I244" s="140">
        <v>37</v>
      </c>
      <c r="J244" s="37">
        <v>0</v>
      </c>
      <c r="K244" s="374">
        <v>123.6</v>
      </c>
      <c r="L244" s="37">
        <v>33</v>
      </c>
      <c r="M244" s="9">
        <v>0.8</v>
      </c>
      <c r="N244" s="37">
        <v>3.4</v>
      </c>
      <c r="O244" s="40">
        <v>0</v>
      </c>
      <c r="P244" s="37">
        <v>9.4</v>
      </c>
      <c r="Q244" s="40">
        <v>7.4</v>
      </c>
      <c r="R244" s="37">
        <v>4.5</v>
      </c>
      <c r="S244" s="148">
        <v>93</v>
      </c>
      <c r="T244" s="140">
        <v>136</v>
      </c>
      <c r="U244" s="37">
        <v>0</v>
      </c>
      <c r="V244" s="40">
        <v>0</v>
      </c>
      <c r="W244" s="371">
        <v>286.7716666666667</v>
      </c>
      <c r="X244" s="37">
        <v>4.54</v>
      </c>
      <c r="Y244" s="140">
        <v>13.1</v>
      </c>
      <c r="Z244" s="37">
        <v>41.3</v>
      </c>
      <c r="AA244" s="140">
        <v>91</v>
      </c>
      <c r="AB244" s="37">
        <v>28.9</v>
      </c>
      <c r="AC244" s="140">
        <v>31.7</v>
      </c>
      <c r="AD244" s="37">
        <v>245</v>
      </c>
      <c r="AE244" s="140">
        <v>13</v>
      </c>
      <c r="AF244" s="181">
        <v>0</v>
      </c>
      <c r="AG244" s="138">
        <v>6.59</v>
      </c>
      <c r="AH244" s="37">
        <v>57.5</v>
      </c>
      <c r="AI244" s="140">
        <v>27</v>
      </c>
      <c r="AJ244" s="37">
        <v>9.4</v>
      </c>
      <c r="AK244" s="140">
        <v>5.9</v>
      </c>
      <c r="AL244" s="37">
        <v>0.2</v>
      </c>
      <c r="AM244" s="377"/>
      <c r="AN244" s="377"/>
      <c r="AO244" s="377"/>
      <c r="AP244" s="377"/>
      <c r="AQ244" s="377"/>
      <c r="AR244" s="377"/>
    </row>
    <row r="245" spans="1:44" ht="15.75">
      <c r="A245" s="191" t="s">
        <v>170</v>
      </c>
      <c r="B245" s="147">
        <v>252</v>
      </c>
      <c r="C245" s="40">
        <v>15</v>
      </c>
      <c r="D245" s="37">
        <v>0</v>
      </c>
      <c r="E245" s="40">
        <v>630</v>
      </c>
      <c r="F245" s="109">
        <v>40</v>
      </c>
      <c r="G245" s="111">
        <v>4.4000000000000004</v>
      </c>
      <c r="H245" s="109">
        <v>43</v>
      </c>
      <c r="I245" s="111">
        <v>21</v>
      </c>
      <c r="J245" s="37">
        <v>0</v>
      </c>
      <c r="K245" s="378">
        <v>84.5</v>
      </c>
      <c r="L245" s="37">
        <v>45</v>
      </c>
      <c r="M245" s="9">
        <v>1.2</v>
      </c>
      <c r="N245" s="37">
        <v>4.5</v>
      </c>
      <c r="O245" s="40">
        <v>0</v>
      </c>
      <c r="P245" s="37">
        <v>9.8000000000000007</v>
      </c>
      <c r="Q245" s="40">
        <v>7.6</v>
      </c>
      <c r="R245" s="37">
        <v>4.9000000000000004</v>
      </c>
      <c r="S245" s="148">
        <v>100</v>
      </c>
      <c r="T245" s="111">
        <v>136</v>
      </c>
      <c r="U245" s="37">
        <v>0</v>
      </c>
      <c r="V245" s="40">
        <v>0</v>
      </c>
      <c r="W245" s="371">
        <v>289.96288888888893</v>
      </c>
      <c r="X245" s="37">
        <v>4.59</v>
      </c>
      <c r="Y245" s="140">
        <v>13.6</v>
      </c>
      <c r="Z245" s="37">
        <v>43</v>
      </c>
      <c r="AA245" s="140">
        <v>93.7</v>
      </c>
      <c r="AB245" s="37">
        <v>29.6</v>
      </c>
      <c r="AC245" s="140">
        <v>31.6</v>
      </c>
      <c r="AD245" s="37">
        <v>204</v>
      </c>
      <c r="AE245" s="140">
        <v>13.5</v>
      </c>
      <c r="AF245" s="181">
        <v>0</v>
      </c>
      <c r="AG245" s="140">
        <v>8.81</v>
      </c>
      <c r="AH245" s="37">
        <v>54.3</v>
      </c>
      <c r="AI245" s="140">
        <v>26.3</v>
      </c>
      <c r="AJ245" s="37">
        <v>14</v>
      </c>
      <c r="AK245" s="140">
        <v>4.4000000000000004</v>
      </c>
      <c r="AL245" s="37">
        <v>1</v>
      </c>
      <c r="AM245" s="377"/>
      <c r="AN245" s="377"/>
      <c r="AO245" s="377"/>
      <c r="AP245" s="377"/>
      <c r="AQ245" s="377"/>
      <c r="AR245" s="377"/>
    </row>
    <row r="246" spans="1:44" ht="15.75">
      <c r="A246" s="191" t="s">
        <v>172</v>
      </c>
      <c r="B246" s="147">
        <v>992</v>
      </c>
      <c r="C246" s="40">
        <v>13</v>
      </c>
      <c r="D246" s="37">
        <v>0</v>
      </c>
      <c r="E246" s="40">
        <v>580</v>
      </c>
      <c r="F246" s="109">
        <v>52</v>
      </c>
      <c r="G246" s="111">
        <v>4.4000000000000004</v>
      </c>
      <c r="H246" s="109">
        <v>58</v>
      </c>
      <c r="I246" s="111">
        <v>23</v>
      </c>
      <c r="J246" s="37">
        <v>0</v>
      </c>
      <c r="K246" s="378">
        <v>104.5</v>
      </c>
      <c r="L246" s="37">
        <v>40</v>
      </c>
      <c r="M246" s="9">
        <v>1</v>
      </c>
      <c r="N246" s="37">
        <v>4.0999999999999996</v>
      </c>
      <c r="O246" s="40">
        <v>0</v>
      </c>
      <c r="P246" s="37">
        <v>9.5</v>
      </c>
      <c r="Q246" s="40">
        <v>7.2</v>
      </c>
      <c r="R246" s="37">
        <v>5.2</v>
      </c>
      <c r="S246" s="148">
        <v>85</v>
      </c>
      <c r="T246" s="111">
        <v>135</v>
      </c>
      <c r="U246" s="37">
        <v>0</v>
      </c>
      <c r="V246" s="40">
        <v>0</v>
      </c>
      <c r="W246" s="371">
        <v>286.86922222222222</v>
      </c>
      <c r="X246" s="37">
        <v>5.16</v>
      </c>
      <c r="Y246" s="140">
        <v>15.1</v>
      </c>
      <c r="Z246" s="37">
        <v>45.7</v>
      </c>
      <c r="AA246" s="140">
        <v>88.6</v>
      </c>
      <c r="AB246" s="37">
        <v>29.3</v>
      </c>
      <c r="AC246" s="140">
        <v>33</v>
      </c>
      <c r="AD246" s="37">
        <v>283</v>
      </c>
      <c r="AE246" s="140">
        <v>12.1</v>
      </c>
      <c r="AF246" s="181">
        <v>0</v>
      </c>
      <c r="AG246" s="140">
        <v>4.8</v>
      </c>
      <c r="AH246" s="37">
        <v>38.4</v>
      </c>
      <c r="AI246" s="140">
        <v>32.5</v>
      </c>
      <c r="AJ246" s="37">
        <v>11.5</v>
      </c>
      <c r="AK246" s="140">
        <v>13.8</v>
      </c>
      <c r="AL246" s="37">
        <v>3.8</v>
      </c>
      <c r="AM246" s="377"/>
      <c r="AN246" s="377"/>
      <c r="AO246" s="377"/>
      <c r="AP246" s="377"/>
      <c r="AQ246" s="377"/>
      <c r="AR246" s="377"/>
    </row>
    <row r="247" spans="1:44" ht="15.75">
      <c r="A247" s="191" t="s">
        <v>173</v>
      </c>
      <c r="B247" s="147">
        <v>298</v>
      </c>
      <c r="C247" s="40">
        <v>3</v>
      </c>
      <c r="D247" s="37">
        <v>0</v>
      </c>
      <c r="E247" s="40">
        <v>455</v>
      </c>
      <c r="F247" s="109">
        <v>44</v>
      </c>
      <c r="G247" s="111">
        <v>4</v>
      </c>
      <c r="H247" s="109">
        <v>47</v>
      </c>
      <c r="I247" s="111">
        <v>22</v>
      </c>
      <c r="J247" s="37">
        <v>0</v>
      </c>
      <c r="K247" s="378">
        <v>93.8</v>
      </c>
      <c r="L247" s="37">
        <v>46</v>
      </c>
      <c r="M247" s="9">
        <v>1.1000000000000001</v>
      </c>
      <c r="N247" s="37">
        <v>4.4000000000000004</v>
      </c>
      <c r="O247" s="40">
        <v>0</v>
      </c>
      <c r="P247" s="37">
        <v>9.3000000000000007</v>
      </c>
      <c r="Q247" s="40">
        <v>6.7</v>
      </c>
      <c r="R247" s="37">
        <v>4.3</v>
      </c>
      <c r="S247" s="148">
        <v>91</v>
      </c>
      <c r="T247" s="111">
        <v>134</v>
      </c>
      <c r="U247" s="37">
        <v>0</v>
      </c>
      <c r="V247" s="40">
        <v>0</v>
      </c>
      <c r="W247" s="371">
        <v>284.71855555555561</v>
      </c>
      <c r="X247" s="37">
        <v>4.25</v>
      </c>
      <c r="Y247" s="140">
        <v>12.9</v>
      </c>
      <c r="Z247" s="37">
        <v>39.700000000000003</v>
      </c>
      <c r="AA247" s="140">
        <v>93.4</v>
      </c>
      <c r="AB247" s="37">
        <v>30.4</v>
      </c>
      <c r="AC247" s="140">
        <v>32.5</v>
      </c>
      <c r="AD247" s="37">
        <v>252</v>
      </c>
      <c r="AE247" s="140">
        <v>12.1</v>
      </c>
      <c r="AF247" s="181">
        <v>0</v>
      </c>
      <c r="AG247" s="140">
        <v>6.44</v>
      </c>
      <c r="AH247" s="37">
        <v>58.4</v>
      </c>
      <c r="AI247" s="140">
        <v>21</v>
      </c>
      <c r="AJ247" s="37">
        <v>13.2</v>
      </c>
      <c r="AK247" s="140">
        <v>6.8</v>
      </c>
      <c r="AL247" s="37">
        <v>0.6</v>
      </c>
      <c r="AM247" s="377"/>
      <c r="AN247" s="377"/>
      <c r="AO247" s="377"/>
      <c r="AP247" s="377"/>
      <c r="AQ247" s="377"/>
      <c r="AR247" s="377"/>
    </row>
    <row r="248" spans="1:44" ht="15.75">
      <c r="A248" s="191" t="s">
        <v>174</v>
      </c>
      <c r="B248" s="147">
        <v>273</v>
      </c>
      <c r="C248" s="40">
        <v>7</v>
      </c>
      <c r="D248" s="37">
        <v>0</v>
      </c>
      <c r="E248" s="40">
        <v>538</v>
      </c>
      <c r="F248" s="109">
        <v>36</v>
      </c>
      <c r="G248" s="111">
        <v>4.4000000000000004</v>
      </c>
      <c r="H248" s="109">
        <v>40</v>
      </c>
      <c r="I248" s="111">
        <v>53</v>
      </c>
      <c r="J248" s="37">
        <v>0</v>
      </c>
      <c r="K248" s="378">
        <v>105.1</v>
      </c>
      <c r="L248" s="37">
        <v>42</v>
      </c>
      <c r="M248" s="9">
        <v>1</v>
      </c>
      <c r="N248" s="37">
        <v>4.5</v>
      </c>
      <c r="O248" s="40">
        <v>0</v>
      </c>
      <c r="P248" s="37">
        <v>9.4</v>
      </c>
      <c r="Q248" s="40">
        <v>7.5</v>
      </c>
      <c r="R248" s="37">
        <v>5.4</v>
      </c>
      <c r="S248" s="148">
        <v>96</v>
      </c>
      <c r="T248" s="111">
        <v>135</v>
      </c>
      <c r="U248" s="37">
        <v>0</v>
      </c>
      <c r="V248" s="40">
        <v>0</v>
      </c>
      <c r="W248" s="371">
        <v>288.27733333333333</v>
      </c>
      <c r="X248" s="37">
        <v>4.45</v>
      </c>
      <c r="Y248" s="140">
        <v>13.2</v>
      </c>
      <c r="Z248" s="37">
        <v>42.3</v>
      </c>
      <c r="AA248" s="140">
        <v>95.1</v>
      </c>
      <c r="AB248" s="37">
        <v>30.3</v>
      </c>
      <c r="AC248" s="140">
        <v>31.9</v>
      </c>
      <c r="AD248" s="37">
        <v>257</v>
      </c>
      <c r="AE248" s="140">
        <v>13.3</v>
      </c>
      <c r="AF248" s="181">
        <v>0</v>
      </c>
      <c r="AG248" s="140">
        <v>4.7</v>
      </c>
      <c r="AH248" s="37">
        <v>38.299999999999997</v>
      </c>
      <c r="AI248" s="140">
        <v>43.8</v>
      </c>
      <c r="AJ248" s="37">
        <v>11.9</v>
      </c>
      <c r="AK248" s="140">
        <v>4.3</v>
      </c>
      <c r="AL248" s="37">
        <v>1.7</v>
      </c>
      <c r="AM248" s="377"/>
      <c r="AN248" s="377"/>
      <c r="AO248" s="377"/>
      <c r="AP248" s="377"/>
      <c r="AQ248" s="377"/>
      <c r="AR248" s="377"/>
    </row>
    <row r="249" spans="1:44" ht="15.75">
      <c r="A249" s="191" t="s">
        <v>175</v>
      </c>
      <c r="B249" s="147">
        <v>270</v>
      </c>
      <c r="C249" s="40">
        <v>3</v>
      </c>
      <c r="D249" s="37">
        <v>0</v>
      </c>
      <c r="E249" s="40">
        <v>457</v>
      </c>
      <c r="F249" s="109">
        <v>22</v>
      </c>
      <c r="G249" s="111">
        <v>4.0999999999999996</v>
      </c>
      <c r="H249" s="109">
        <v>33</v>
      </c>
      <c r="I249" s="111">
        <v>25</v>
      </c>
      <c r="J249" s="37">
        <v>0</v>
      </c>
      <c r="K249" s="378">
        <v>84.5</v>
      </c>
      <c r="L249" s="37">
        <v>39</v>
      </c>
      <c r="M249" s="9">
        <v>1.2</v>
      </c>
      <c r="N249" s="37">
        <v>4.5</v>
      </c>
      <c r="O249" s="40">
        <v>0</v>
      </c>
      <c r="P249" s="37">
        <v>9.6</v>
      </c>
      <c r="Q249" s="40">
        <v>7</v>
      </c>
      <c r="R249" s="37">
        <v>5.3</v>
      </c>
      <c r="S249" s="148">
        <v>101</v>
      </c>
      <c r="T249" s="111">
        <v>135</v>
      </c>
      <c r="U249" s="37">
        <v>0</v>
      </c>
      <c r="V249" s="40">
        <v>0</v>
      </c>
      <c r="W249" s="371">
        <v>287.91077777777781</v>
      </c>
      <c r="X249" s="37">
        <v>4.2699999999999996</v>
      </c>
      <c r="Y249" s="140">
        <v>14.5</v>
      </c>
      <c r="Z249" s="37">
        <v>42.8</v>
      </c>
      <c r="AA249" s="140">
        <v>100.2</v>
      </c>
      <c r="AB249" s="37">
        <v>34</v>
      </c>
      <c r="AC249" s="140">
        <v>33.9</v>
      </c>
      <c r="AD249" s="37">
        <v>358</v>
      </c>
      <c r="AE249" s="140">
        <v>12.3</v>
      </c>
      <c r="AF249" s="181">
        <v>0</v>
      </c>
      <c r="AG249" s="214">
        <v>5.75</v>
      </c>
      <c r="AH249" s="37">
        <v>53.1</v>
      </c>
      <c r="AI249" s="140">
        <v>27.7</v>
      </c>
      <c r="AJ249" s="37">
        <v>15.1</v>
      </c>
      <c r="AK249" s="140">
        <v>2.4</v>
      </c>
      <c r="AL249" s="37">
        <v>1.7</v>
      </c>
      <c r="AM249" s="377"/>
      <c r="AN249" s="377"/>
      <c r="AO249" s="377"/>
      <c r="AP249" s="377"/>
      <c r="AQ249" s="377"/>
      <c r="AR249" s="377"/>
    </row>
    <row r="250" spans="1:44" ht="15.75">
      <c r="A250" s="191" t="s">
        <v>176</v>
      </c>
      <c r="B250" s="147">
        <v>390</v>
      </c>
      <c r="C250" s="40">
        <v>3</v>
      </c>
      <c r="D250" s="37">
        <v>0</v>
      </c>
      <c r="E250" s="40">
        <v>391</v>
      </c>
      <c r="F250" s="109">
        <v>37</v>
      </c>
      <c r="G250" s="111">
        <v>3.8</v>
      </c>
      <c r="H250" s="109">
        <v>51</v>
      </c>
      <c r="I250" s="111">
        <v>85</v>
      </c>
      <c r="J250" s="37">
        <v>0</v>
      </c>
      <c r="K250" s="378">
        <v>101.3</v>
      </c>
      <c r="L250" s="37">
        <v>41</v>
      </c>
      <c r="M250" s="9">
        <v>1</v>
      </c>
      <c r="N250" s="37">
        <v>3.9</v>
      </c>
      <c r="O250" s="40">
        <v>0</v>
      </c>
      <c r="P250" s="37">
        <v>9.1</v>
      </c>
      <c r="Q250" s="40">
        <v>7.1</v>
      </c>
      <c r="R250" s="37">
        <v>4.5</v>
      </c>
      <c r="S250" s="148">
        <v>95</v>
      </c>
      <c r="T250" s="111">
        <v>133</v>
      </c>
      <c r="U250" s="37">
        <v>0</v>
      </c>
      <c r="V250" s="40">
        <v>0</v>
      </c>
      <c r="W250" s="371">
        <v>282.65277777777777</v>
      </c>
      <c r="X250" s="37">
        <v>4.83</v>
      </c>
      <c r="Y250" s="140">
        <v>14.8</v>
      </c>
      <c r="Z250" s="37">
        <v>46</v>
      </c>
      <c r="AA250" s="140">
        <v>95.2</v>
      </c>
      <c r="AB250" s="37">
        <v>30.6</v>
      </c>
      <c r="AC250" s="140">
        <v>32.200000000000003</v>
      </c>
      <c r="AD250" s="37">
        <v>283</v>
      </c>
      <c r="AE250" s="140">
        <v>14.7</v>
      </c>
      <c r="AF250" s="181">
        <v>0</v>
      </c>
      <c r="AG250" s="214">
        <v>9.5299999999999994</v>
      </c>
      <c r="AH250" s="37">
        <v>65.7</v>
      </c>
      <c r="AI250" s="140">
        <v>23</v>
      </c>
      <c r="AJ250" s="37">
        <v>9.3000000000000007</v>
      </c>
      <c r="AK250" s="140">
        <v>1.3</v>
      </c>
      <c r="AL250" s="37">
        <v>0.7</v>
      </c>
      <c r="AM250" s="377"/>
      <c r="AN250" s="377"/>
      <c r="AO250" s="377"/>
      <c r="AP250" s="377"/>
      <c r="AQ250" s="377"/>
      <c r="AR250" s="377"/>
    </row>
    <row r="251" spans="1:44" ht="15.75">
      <c r="A251" s="191" t="s">
        <v>177</v>
      </c>
      <c r="B251" s="147">
        <v>145</v>
      </c>
      <c r="C251" s="40">
        <v>8</v>
      </c>
      <c r="D251" s="37">
        <v>0</v>
      </c>
      <c r="E251" s="40">
        <v>431</v>
      </c>
      <c r="F251" s="109">
        <v>34</v>
      </c>
      <c r="G251" s="111">
        <v>4.2</v>
      </c>
      <c r="H251" s="109">
        <v>48</v>
      </c>
      <c r="I251" s="111">
        <v>31</v>
      </c>
      <c r="J251" s="37">
        <v>0</v>
      </c>
      <c r="K251" s="378">
        <v>73.900000000000006</v>
      </c>
      <c r="L251" s="37">
        <v>36</v>
      </c>
      <c r="M251" s="9">
        <v>1.3</v>
      </c>
      <c r="N251" s="37">
        <v>4.4000000000000004</v>
      </c>
      <c r="O251" s="40">
        <v>0</v>
      </c>
      <c r="P251" s="37">
        <v>9.4</v>
      </c>
      <c r="Q251" s="40">
        <v>7.6</v>
      </c>
      <c r="R251" s="37">
        <v>4.8</v>
      </c>
      <c r="S251" s="148">
        <v>95</v>
      </c>
      <c r="T251" s="111">
        <v>137</v>
      </c>
      <c r="U251" s="37">
        <v>0</v>
      </c>
      <c r="V251" s="40">
        <v>0</v>
      </c>
      <c r="W251" s="371">
        <v>289.8174444444445</v>
      </c>
      <c r="X251" s="37">
        <v>5.14</v>
      </c>
      <c r="Y251" s="140">
        <v>14.1</v>
      </c>
      <c r="Z251" s="37">
        <v>44.8</v>
      </c>
      <c r="AA251" s="140">
        <v>87.2</v>
      </c>
      <c r="AB251" s="37">
        <v>27.4</v>
      </c>
      <c r="AC251" s="140">
        <v>31.5</v>
      </c>
      <c r="AD251" s="37">
        <v>158</v>
      </c>
      <c r="AE251" s="140">
        <v>13.2</v>
      </c>
      <c r="AF251" s="181">
        <v>0</v>
      </c>
      <c r="AG251" s="214">
        <v>4.83</v>
      </c>
      <c r="AH251" s="37">
        <v>37.5</v>
      </c>
      <c r="AI251" s="140">
        <v>49.5</v>
      </c>
      <c r="AJ251" s="37">
        <v>12</v>
      </c>
      <c r="AK251" s="140">
        <v>0.4</v>
      </c>
      <c r="AL251" s="37">
        <v>0.6</v>
      </c>
      <c r="AM251" s="377"/>
      <c r="AN251" s="377"/>
      <c r="AO251" s="377"/>
      <c r="AP251" s="377"/>
      <c r="AQ251" s="377"/>
      <c r="AR251" s="377"/>
    </row>
    <row r="252" spans="1:44" ht="15.75">
      <c r="A252" s="191" t="s">
        <v>178</v>
      </c>
      <c r="B252" s="147">
        <v>287</v>
      </c>
      <c r="C252" s="40">
        <v>3</v>
      </c>
      <c r="D252" s="37">
        <v>0</v>
      </c>
      <c r="E252" s="40">
        <v>451</v>
      </c>
      <c r="F252" s="109">
        <v>32</v>
      </c>
      <c r="G252" s="111">
        <v>4.0999999999999996</v>
      </c>
      <c r="H252" s="109">
        <v>42</v>
      </c>
      <c r="I252" s="111">
        <v>28</v>
      </c>
      <c r="J252" s="37">
        <v>0</v>
      </c>
      <c r="K252" s="378">
        <v>114.9</v>
      </c>
      <c r="L252" s="37">
        <v>31</v>
      </c>
      <c r="M252" s="9">
        <v>0.9</v>
      </c>
      <c r="N252" s="37">
        <v>4.5999999999999996</v>
      </c>
      <c r="O252" s="40">
        <v>0</v>
      </c>
      <c r="P252" s="37">
        <v>9.4</v>
      </c>
      <c r="Q252" s="40">
        <v>6.9</v>
      </c>
      <c r="R252" s="37">
        <v>5.3</v>
      </c>
      <c r="S252" s="148">
        <v>102</v>
      </c>
      <c r="T252" s="111">
        <v>137</v>
      </c>
      <c r="U252" s="37">
        <v>0</v>
      </c>
      <c r="V252" s="40">
        <v>0</v>
      </c>
      <c r="W252" s="371">
        <v>290.36133333333339</v>
      </c>
      <c r="X252" s="37">
        <v>4.8099999999999996</v>
      </c>
      <c r="Y252" s="140">
        <v>13.1</v>
      </c>
      <c r="Z252" s="37">
        <v>41.9</v>
      </c>
      <c r="AA252" s="140">
        <v>87.1</v>
      </c>
      <c r="AB252" s="37">
        <v>27.2</v>
      </c>
      <c r="AC252" s="140">
        <v>31.3</v>
      </c>
      <c r="AD252" s="37">
        <v>260</v>
      </c>
      <c r="AE252" s="140">
        <v>13.1</v>
      </c>
      <c r="AF252" s="181">
        <v>0</v>
      </c>
      <c r="AG252" s="214">
        <v>4.53</v>
      </c>
      <c r="AH252" s="37">
        <v>51.9</v>
      </c>
      <c r="AI252" s="140">
        <v>34.200000000000003</v>
      </c>
      <c r="AJ252" s="37">
        <v>9.5</v>
      </c>
      <c r="AK252" s="140">
        <v>3.3</v>
      </c>
      <c r="AL252" s="37">
        <v>1.1000000000000001</v>
      </c>
      <c r="AM252" s="377"/>
      <c r="AN252" s="377"/>
      <c r="AO252" s="377"/>
      <c r="AP252" s="377"/>
      <c r="AQ252" s="377"/>
      <c r="AR252" s="377"/>
    </row>
    <row r="253" spans="1:44" ht="15.75">
      <c r="A253" s="191" t="s">
        <v>179</v>
      </c>
      <c r="B253" s="147">
        <v>302</v>
      </c>
      <c r="C253" s="40">
        <v>6</v>
      </c>
      <c r="D253" s="37">
        <v>0</v>
      </c>
      <c r="E253" s="40">
        <v>403</v>
      </c>
      <c r="F253" s="109">
        <v>41</v>
      </c>
      <c r="G253" s="111">
        <v>4.4000000000000004</v>
      </c>
      <c r="H253" s="109">
        <v>54</v>
      </c>
      <c r="I253" s="111">
        <v>106</v>
      </c>
      <c r="J253" s="37">
        <v>0</v>
      </c>
      <c r="K253" s="378">
        <v>117.8</v>
      </c>
      <c r="L253" s="37">
        <v>32</v>
      </c>
      <c r="M253" s="9">
        <v>0.9</v>
      </c>
      <c r="N253" s="37">
        <v>4.5999999999999996</v>
      </c>
      <c r="O253" s="40">
        <v>0</v>
      </c>
      <c r="P253" s="37">
        <v>9.5</v>
      </c>
      <c r="Q253" s="40">
        <v>7.2</v>
      </c>
      <c r="R253" s="37">
        <v>5.2</v>
      </c>
      <c r="S253" s="148">
        <v>98</v>
      </c>
      <c r="T253" s="111">
        <v>134</v>
      </c>
      <c r="U253" s="37">
        <v>0</v>
      </c>
      <c r="V253" s="40">
        <v>0</v>
      </c>
      <c r="W253" s="371">
        <v>284.50644444444441</v>
      </c>
      <c r="X253" s="37">
        <v>4.8600000000000003</v>
      </c>
      <c r="Y253" s="140">
        <v>15.3</v>
      </c>
      <c r="Z253" s="37">
        <v>47.4</v>
      </c>
      <c r="AA253" s="140">
        <v>97.5</v>
      </c>
      <c r="AB253" s="37">
        <v>31.5</v>
      </c>
      <c r="AC253" s="140">
        <v>32.299999999999997</v>
      </c>
      <c r="AD253" s="37">
        <v>276</v>
      </c>
      <c r="AE253" s="140">
        <v>11.8</v>
      </c>
      <c r="AF253" s="181">
        <v>0</v>
      </c>
      <c r="AG253" s="214">
        <v>5.84</v>
      </c>
      <c r="AH253" s="37">
        <v>50.2</v>
      </c>
      <c r="AI253" s="140">
        <v>36.1</v>
      </c>
      <c r="AJ253" s="37">
        <v>10.6</v>
      </c>
      <c r="AK253" s="140">
        <v>2.6</v>
      </c>
      <c r="AL253" s="37">
        <v>0.5</v>
      </c>
      <c r="AM253" s="377"/>
      <c r="AN253" s="377"/>
      <c r="AO253" s="377"/>
      <c r="AP253" s="377"/>
      <c r="AQ253" s="377"/>
      <c r="AR253" s="377"/>
    </row>
    <row r="254" spans="1:44" ht="15.75">
      <c r="A254" s="191" t="s">
        <v>180</v>
      </c>
      <c r="B254" s="147">
        <v>1231</v>
      </c>
      <c r="C254" s="40">
        <v>10</v>
      </c>
      <c r="D254" s="37">
        <v>0</v>
      </c>
      <c r="E254" s="40">
        <v>538</v>
      </c>
      <c r="F254" s="109">
        <v>53</v>
      </c>
      <c r="G254" s="111">
        <v>4.4000000000000004</v>
      </c>
      <c r="H254" s="109">
        <v>56</v>
      </c>
      <c r="I254" s="111">
        <v>18</v>
      </c>
      <c r="J254" s="37">
        <v>0</v>
      </c>
      <c r="K254" s="378">
        <v>91.5</v>
      </c>
      <c r="L254" s="37">
        <v>42</v>
      </c>
      <c r="M254" s="9">
        <v>1.1000000000000001</v>
      </c>
      <c r="N254" s="37">
        <v>4.8</v>
      </c>
      <c r="O254" s="40">
        <v>0</v>
      </c>
      <c r="P254" s="37">
        <v>9.3000000000000007</v>
      </c>
      <c r="Q254" s="40">
        <v>7.5</v>
      </c>
      <c r="R254" s="37">
        <v>5.0999999999999996</v>
      </c>
      <c r="S254" s="148">
        <v>87</v>
      </c>
      <c r="T254" s="111">
        <v>137</v>
      </c>
      <c r="U254" s="37">
        <v>0</v>
      </c>
      <c r="V254" s="40">
        <v>0</v>
      </c>
      <c r="W254" s="371">
        <v>290.86433333333332</v>
      </c>
      <c r="X254" s="37">
        <v>4.57</v>
      </c>
      <c r="Y254" s="140">
        <v>13.6</v>
      </c>
      <c r="Z254" s="37">
        <v>42.7</v>
      </c>
      <c r="AA254" s="140">
        <v>93.4</v>
      </c>
      <c r="AB254" s="37">
        <v>29.8</v>
      </c>
      <c r="AC254" s="140">
        <v>31.9</v>
      </c>
      <c r="AD254" s="37">
        <v>341</v>
      </c>
      <c r="AE254" s="140">
        <v>12.2</v>
      </c>
      <c r="AF254" s="181">
        <v>0</v>
      </c>
      <c r="AG254" s="214">
        <v>6.51</v>
      </c>
      <c r="AH254" s="37">
        <v>43.4</v>
      </c>
      <c r="AI254" s="140">
        <v>30.1</v>
      </c>
      <c r="AJ254" s="37">
        <v>8.4</v>
      </c>
      <c r="AK254" s="140">
        <v>17.8</v>
      </c>
      <c r="AL254" s="37">
        <v>0.3</v>
      </c>
      <c r="AM254" s="377"/>
      <c r="AN254" s="377"/>
      <c r="AO254" s="377"/>
      <c r="AP254" s="377"/>
      <c r="AQ254" s="377"/>
      <c r="AR254" s="377"/>
    </row>
    <row r="255" spans="1:44" ht="15.75">
      <c r="A255" s="191" t="s">
        <v>181</v>
      </c>
      <c r="B255" s="147">
        <v>220</v>
      </c>
      <c r="C255" s="40">
        <v>5</v>
      </c>
      <c r="D255" s="37">
        <v>0</v>
      </c>
      <c r="E255" s="40">
        <v>388</v>
      </c>
      <c r="F255" s="109">
        <v>39</v>
      </c>
      <c r="G255" s="111">
        <v>4.2</v>
      </c>
      <c r="H255" s="109">
        <v>56</v>
      </c>
      <c r="I255" s="111">
        <v>20</v>
      </c>
      <c r="J255" s="37">
        <v>0</v>
      </c>
      <c r="K255" s="364" t="s">
        <v>190</v>
      </c>
      <c r="L255" s="37">
        <v>38</v>
      </c>
      <c r="M255" s="9">
        <v>1.1000000000000001</v>
      </c>
      <c r="N255" s="37">
        <v>4.5</v>
      </c>
      <c r="O255" s="40">
        <v>0</v>
      </c>
      <c r="P255" s="37">
        <v>9.6</v>
      </c>
      <c r="Q255" s="40">
        <v>7.2</v>
      </c>
      <c r="R255" s="37">
        <v>5.6</v>
      </c>
      <c r="S255" s="148">
        <v>104</v>
      </c>
      <c r="T255" s="111">
        <v>135</v>
      </c>
      <c r="U255" s="37">
        <v>0</v>
      </c>
      <c r="V255" s="40">
        <v>0</v>
      </c>
      <c r="W255" s="371">
        <v>288.49377777777778</v>
      </c>
      <c r="X255" s="37">
        <v>5.26</v>
      </c>
      <c r="Y255" s="140">
        <v>14.6</v>
      </c>
      <c r="Z255" s="37">
        <v>43</v>
      </c>
      <c r="AA255" s="140">
        <v>81.7</v>
      </c>
      <c r="AB255" s="37">
        <v>27.8</v>
      </c>
      <c r="AC255" s="140">
        <v>34</v>
      </c>
      <c r="AD255" s="37">
        <v>258</v>
      </c>
      <c r="AE255" s="140">
        <v>12.9</v>
      </c>
      <c r="AF255" s="181">
        <v>0</v>
      </c>
      <c r="AG255" s="214">
        <v>6.35</v>
      </c>
      <c r="AH255" s="37">
        <v>43.8</v>
      </c>
      <c r="AI255" s="140">
        <v>38.1</v>
      </c>
      <c r="AJ255" s="37">
        <v>13.2</v>
      </c>
      <c r="AK255" s="140">
        <v>3.8</v>
      </c>
      <c r="AL255" s="37">
        <v>1.1000000000000001</v>
      </c>
      <c r="AM255" s="377"/>
      <c r="AN255" s="377"/>
      <c r="AO255" s="377"/>
      <c r="AP255" s="377"/>
      <c r="AQ255" s="377"/>
      <c r="AR255" s="377"/>
    </row>
    <row r="256" spans="1:44" ht="15.75">
      <c r="A256" s="191" t="s">
        <v>182</v>
      </c>
      <c r="B256" s="147">
        <v>418</v>
      </c>
      <c r="C256" s="40">
        <v>63</v>
      </c>
      <c r="D256" s="37">
        <v>0</v>
      </c>
      <c r="E256" s="40">
        <v>494</v>
      </c>
      <c r="F256" s="109">
        <v>43</v>
      </c>
      <c r="G256" s="111">
        <v>4.5999999999999996</v>
      </c>
      <c r="H256" s="109">
        <v>55</v>
      </c>
      <c r="I256" s="111">
        <v>22</v>
      </c>
      <c r="J256" s="37">
        <v>0</v>
      </c>
      <c r="K256" s="374">
        <v>103.2</v>
      </c>
      <c r="L256" s="37">
        <v>33</v>
      </c>
      <c r="M256" s="9">
        <v>1</v>
      </c>
      <c r="N256" s="37">
        <v>3.8</v>
      </c>
      <c r="O256" s="40">
        <v>0</v>
      </c>
      <c r="P256" s="37">
        <v>9.5</v>
      </c>
      <c r="Q256" s="40">
        <v>7.7</v>
      </c>
      <c r="R256" s="37">
        <v>4.3</v>
      </c>
      <c r="S256" s="148">
        <v>88</v>
      </c>
      <c r="T256" s="111">
        <v>135</v>
      </c>
      <c r="U256" s="37">
        <v>0</v>
      </c>
      <c r="V256" s="40">
        <v>0</v>
      </c>
      <c r="W256" s="371">
        <v>284.22022222222222</v>
      </c>
      <c r="X256" s="37">
        <v>5.13</v>
      </c>
      <c r="Y256" s="140">
        <v>15.3</v>
      </c>
      <c r="Z256" s="37">
        <v>46.9</v>
      </c>
      <c r="AA256" s="140">
        <v>91.4</v>
      </c>
      <c r="AB256" s="37">
        <v>29.8</v>
      </c>
      <c r="AC256" s="140">
        <v>32.6</v>
      </c>
      <c r="AD256" s="37">
        <v>192</v>
      </c>
      <c r="AE256" s="140">
        <v>11.9</v>
      </c>
      <c r="AF256" s="181">
        <v>0</v>
      </c>
      <c r="AG256" s="214">
        <v>5.68</v>
      </c>
      <c r="AH256" s="37">
        <v>42.4</v>
      </c>
      <c r="AI256" s="140">
        <v>46.5</v>
      </c>
      <c r="AJ256" s="37">
        <v>9.5</v>
      </c>
      <c r="AK256" s="140">
        <v>1.2</v>
      </c>
      <c r="AL256" s="37">
        <v>0.4</v>
      </c>
      <c r="AM256" s="377"/>
      <c r="AN256" s="377"/>
      <c r="AO256" s="377"/>
      <c r="AP256" s="377"/>
      <c r="AQ256" s="377"/>
      <c r="AR256" s="377"/>
    </row>
    <row r="257" spans="1:44" ht="15.75">
      <c r="A257" s="191" t="s">
        <v>158</v>
      </c>
      <c r="B257" s="147">
        <v>1040</v>
      </c>
      <c r="C257" s="40">
        <v>13</v>
      </c>
      <c r="D257" s="37">
        <v>0</v>
      </c>
      <c r="E257" s="40">
        <v>516</v>
      </c>
      <c r="F257" s="109">
        <v>53</v>
      </c>
      <c r="G257" s="111">
        <v>4.5999999999999996</v>
      </c>
      <c r="H257" s="109">
        <v>45</v>
      </c>
      <c r="I257" s="111">
        <v>11</v>
      </c>
      <c r="J257" s="37">
        <v>0</v>
      </c>
      <c r="K257" s="374">
        <v>103.8</v>
      </c>
      <c r="L257" s="37">
        <v>55</v>
      </c>
      <c r="M257" s="9">
        <v>1</v>
      </c>
      <c r="N257" s="37">
        <v>4.2</v>
      </c>
      <c r="O257" s="40">
        <v>0</v>
      </c>
      <c r="P257" s="37">
        <v>9.6999999999999993</v>
      </c>
      <c r="Q257" s="40">
        <v>7.8</v>
      </c>
      <c r="R257" s="37">
        <v>5.3</v>
      </c>
      <c r="S257" s="148">
        <v>88</v>
      </c>
      <c r="T257" s="111">
        <v>136</v>
      </c>
      <c r="U257" s="37">
        <v>0</v>
      </c>
      <c r="V257" s="40">
        <v>0</v>
      </c>
      <c r="W257" s="371">
        <v>291.60688888888893</v>
      </c>
      <c r="X257" s="37">
        <v>5.16</v>
      </c>
      <c r="Y257" s="140">
        <v>15.1</v>
      </c>
      <c r="Z257" s="37">
        <v>49.2</v>
      </c>
      <c r="AA257" s="140">
        <v>95.3</v>
      </c>
      <c r="AB257" s="37">
        <v>29.3</v>
      </c>
      <c r="AC257" s="140">
        <v>30.7</v>
      </c>
      <c r="AD257" s="37">
        <v>288</v>
      </c>
      <c r="AE257" s="140">
        <v>12.7</v>
      </c>
      <c r="AF257" s="181">
        <v>0</v>
      </c>
      <c r="AG257" s="214">
        <v>5.18</v>
      </c>
      <c r="AH257" s="37">
        <v>55.4</v>
      </c>
      <c r="AI257" s="140">
        <v>29.3</v>
      </c>
      <c r="AJ257" s="37">
        <v>11.8</v>
      </c>
      <c r="AK257" s="140">
        <v>2.7</v>
      </c>
      <c r="AL257" s="37">
        <v>0.8</v>
      </c>
      <c r="AM257" s="377"/>
      <c r="AN257" s="377"/>
      <c r="AO257" s="377"/>
      <c r="AP257" s="377"/>
      <c r="AQ257" s="377"/>
      <c r="AR257" s="377"/>
    </row>
    <row r="258" spans="1:44" ht="15.75">
      <c r="A258" s="191" t="s">
        <v>159</v>
      </c>
      <c r="B258" s="147">
        <v>108</v>
      </c>
      <c r="C258" s="40">
        <v>3</v>
      </c>
      <c r="D258" s="37">
        <v>0</v>
      </c>
      <c r="E258" s="40">
        <v>445</v>
      </c>
      <c r="F258" s="109">
        <v>29</v>
      </c>
      <c r="G258" s="111">
        <v>4.4000000000000004</v>
      </c>
      <c r="H258" s="109">
        <v>36</v>
      </c>
      <c r="I258" s="111">
        <v>14</v>
      </c>
      <c r="J258" s="37">
        <v>0</v>
      </c>
      <c r="K258" s="374">
        <v>93.2</v>
      </c>
      <c r="L258" s="37">
        <v>43</v>
      </c>
      <c r="M258" s="9">
        <v>1.1000000000000001</v>
      </c>
      <c r="N258" s="37">
        <v>4</v>
      </c>
      <c r="O258" s="40">
        <v>0</v>
      </c>
      <c r="P258" s="37">
        <v>9.6999999999999993</v>
      </c>
      <c r="Q258" s="40">
        <v>6.9</v>
      </c>
      <c r="R258" s="37">
        <v>4.9000000000000004</v>
      </c>
      <c r="S258" s="148">
        <v>84</v>
      </c>
      <c r="T258" s="111">
        <v>138</v>
      </c>
      <c r="U258" s="37">
        <v>0</v>
      </c>
      <c r="V258" s="40">
        <v>0</v>
      </c>
      <c r="W258" s="371">
        <v>292.3273333333334</v>
      </c>
      <c r="X258" s="37">
        <v>4.9000000000000004</v>
      </c>
      <c r="Y258" s="140">
        <v>14.4</v>
      </c>
      <c r="Z258" s="37">
        <v>43.4</v>
      </c>
      <c r="AA258" s="140">
        <v>88.6</v>
      </c>
      <c r="AB258" s="37">
        <v>29.4</v>
      </c>
      <c r="AC258" s="140">
        <v>33.200000000000003</v>
      </c>
      <c r="AD258" s="37">
        <v>172</v>
      </c>
      <c r="AE258" s="140">
        <v>12.3</v>
      </c>
      <c r="AF258" s="181">
        <v>0</v>
      </c>
      <c r="AG258" s="214">
        <v>5.12</v>
      </c>
      <c r="AH258" s="37">
        <v>42.2</v>
      </c>
      <c r="AI258" s="140">
        <v>35</v>
      </c>
      <c r="AJ258" s="37">
        <v>11.9</v>
      </c>
      <c r="AK258" s="140">
        <v>10.5</v>
      </c>
      <c r="AL258" s="37">
        <v>0.4</v>
      </c>
      <c r="AM258" s="377"/>
      <c r="AN258" s="377"/>
      <c r="AO258" s="377"/>
      <c r="AP258" s="377"/>
      <c r="AQ258" s="377"/>
      <c r="AR258" s="377"/>
    </row>
    <row r="259" spans="1:44" ht="15.75">
      <c r="A259" s="191" t="s">
        <v>160</v>
      </c>
      <c r="B259" s="147">
        <v>446</v>
      </c>
      <c r="C259" s="40">
        <v>11</v>
      </c>
      <c r="D259" s="37">
        <v>0</v>
      </c>
      <c r="E259" s="40">
        <v>559</v>
      </c>
      <c r="F259" s="109">
        <v>36</v>
      </c>
      <c r="G259" s="111">
        <v>4.4000000000000004</v>
      </c>
      <c r="H259" s="109">
        <v>47</v>
      </c>
      <c r="I259" s="111">
        <v>31</v>
      </c>
      <c r="J259" s="37">
        <v>0</v>
      </c>
      <c r="K259" s="374">
        <v>105.1</v>
      </c>
      <c r="L259" s="37">
        <v>29</v>
      </c>
      <c r="M259" s="9">
        <v>1</v>
      </c>
      <c r="N259" s="37">
        <v>4.0999999999999996</v>
      </c>
      <c r="O259" s="40">
        <v>0</v>
      </c>
      <c r="P259" s="37">
        <v>9.5</v>
      </c>
      <c r="Q259" s="40">
        <v>7.2</v>
      </c>
      <c r="R259" s="37">
        <v>4.5</v>
      </c>
      <c r="S259" s="148">
        <v>107</v>
      </c>
      <c r="T259" s="111">
        <v>136</v>
      </c>
      <c r="U259" s="37">
        <v>0</v>
      </c>
      <c r="V259" s="40">
        <v>0</v>
      </c>
      <c r="W259" s="371">
        <v>286.99944444444446</v>
      </c>
      <c r="X259" s="37">
        <v>4.9000000000000004</v>
      </c>
      <c r="Y259" s="140">
        <v>14.4</v>
      </c>
      <c r="Z259" s="37">
        <v>44.4</v>
      </c>
      <c r="AA259" s="140">
        <v>90.6</v>
      </c>
      <c r="AB259" s="37">
        <v>29.4</v>
      </c>
      <c r="AC259" s="140">
        <v>32.4</v>
      </c>
      <c r="AD259" s="37">
        <v>186</v>
      </c>
      <c r="AE259" s="140">
        <v>12.9</v>
      </c>
      <c r="AF259" s="181">
        <v>0</v>
      </c>
      <c r="AG259" s="214">
        <v>3.6</v>
      </c>
      <c r="AH259" s="37">
        <v>46.9</v>
      </c>
      <c r="AI259" s="140">
        <v>33.1</v>
      </c>
      <c r="AJ259" s="37">
        <v>14.2</v>
      </c>
      <c r="AK259" s="140">
        <v>4.7</v>
      </c>
      <c r="AL259" s="37">
        <v>1.1000000000000001</v>
      </c>
      <c r="AM259" s="377"/>
      <c r="AN259" s="377"/>
      <c r="AO259" s="377"/>
      <c r="AP259" s="377"/>
      <c r="AQ259" s="377"/>
      <c r="AR259" s="377"/>
    </row>
    <row r="260" spans="1:44" ht="15.75">
      <c r="A260" s="201">
        <v>3123</v>
      </c>
      <c r="B260" s="147">
        <v>264</v>
      </c>
      <c r="C260" s="40">
        <v>3</v>
      </c>
      <c r="D260" s="37">
        <v>0</v>
      </c>
      <c r="E260" s="40">
        <v>462</v>
      </c>
      <c r="F260" s="109">
        <v>39</v>
      </c>
      <c r="G260" s="111">
        <v>4.4000000000000004</v>
      </c>
      <c r="H260" s="109">
        <v>45</v>
      </c>
      <c r="I260" s="111">
        <v>26</v>
      </c>
      <c r="J260" s="37">
        <v>0</v>
      </c>
      <c r="K260" s="374">
        <v>120</v>
      </c>
      <c r="L260" s="37">
        <v>33</v>
      </c>
      <c r="M260" s="9">
        <v>0.9</v>
      </c>
      <c r="N260" s="37">
        <v>4.4000000000000004</v>
      </c>
      <c r="O260" s="40">
        <v>0</v>
      </c>
      <c r="P260" s="37">
        <v>9.3000000000000007</v>
      </c>
      <c r="Q260" s="40">
        <v>8.1</v>
      </c>
      <c r="R260" s="37">
        <v>4.8</v>
      </c>
      <c r="S260" s="148">
        <v>87</v>
      </c>
      <c r="T260" s="111">
        <v>136</v>
      </c>
      <c r="U260" s="37">
        <v>0</v>
      </c>
      <c r="V260" s="40">
        <v>0</v>
      </c>
      <c r="W260" s="371">
        <v>286.94633333333337</v>
      </c>
      <c r="X260" s="37">
        <v>4.8099999999999996</v>
      </c>
      <c r="Y260" s="140">
        <v>12.7</v>
      </c>
      <c r="Z260" s="37">
        <v>41.1</v>
      </c>
      <c r="AA260" s="140">
        <v>85.4</v>
      </c>
      <c r="AB260" s="37">
        <v>26.4</v>
      </c>
      <c r="AC260" s="140">
        <v>30.9</v>
      </c>
      <c r="AD260" s="37">
        <v>298</v>
      </c>
      <c r="AE260" s="140">
        <v>13</v>
      </c>
      <c r="AF260" s="181">
        <v>0</v>
      </c>
      <c r="AG260" s="214">
        <v>8.48</v>
      </c>
      <c r="AH260" s="37">
        <v>53.9</v>
      </c>
      <c r="AI260" s="140">
        <v>32.700000000000003</v>
      </c>
      <c r="AJ260" s="37">
        <v>10.6</v>
      </c>
      <c r="AK260" s="140">
        <v>2.6</v>
      </c>
      <c r="AL260" s="37">
        <v>0.2</v>
      </c>
      <c r="AM260" s="377"/>
      <c r="AN260" s="377"/>
      <c r="AO260" s="377"/>
      <c r="AP260" s="377"/>
      <c r="AQ260" s="377"/>
      <c r="AR260" s="377"/>
    </row>
    <row r="261" spans="1:44" ht="15.75">
      <c r="A261" s="191" t="s">
        <v>163</v>
      </c>
      <c r="B261" s="147">
        <v>161</v>
      </c>
      <c r="C261" s="40">
        <v>4</v>
      </c>
      <c r="D261" s="37">
        <v>0</v>
      </c>
      <c r="E261" s="40">
        <v>377</v>
      </c>
      <c r="F261" s="109">
        <v>38</v>
      </c>
      <c r="G261" s="111">
        <v>4.5999999999999996</v>
      </c>
      <c r="H261" s="109">
        <v>32</v>
      </c>
      <c r="I261" s="111">
        <v>17</v>
      </c>
      <c r="J261" s="37">
        <v>0</v>
      </c>
      <c r="K261" s="374">
        <v>118.6</v>
      </c>
      <c r="L261" s="37">
        <v>32</v>
      </c>
      <c r="M261" s="9">
        <v>0.9</v>
      </c>
      <c r="N261" s="37">
        <v>4.3</v>
      </c>
      <c r="O261" s="40">
        <v>0</v>
      </c>
      <c r="P261" s="37">
        <v>9.1</v>
      </c>
      <c r="Q261" s="40">
        <v>7.6</v>
      </c>
      <c r="R261" s="37">
        <v>5</v>
      </c>
      <c r="S261" s="148">
        <v>105</v>
      </c>
      <c r="T261" s="111">
        <v>134</v>
      </c>
      <c r="U261" s="37">
        <v>0</v>
      </c>
      <c r="V261" s="40">
        <v>0</v>
      </c>
      <c r="W261" s="371">
        <v>284.58166666666665</v>
      </c>
      <c r="X261" s="37">
        <v>5.22</v>
      </c>
      <c r="Y261" s="140">
        <v>14.9</v>
      </c>
      <c r="Z261" s="37">
        <v>46.2</v>
      </c>
      <c r="AA261" s="140">
        <v>88.5</v>
      </c>
      <c r="AB261" s="37">
        <v>28.5</v>
      </c>
      <c r="AC261" s="140">
        <v>32.299999999999997</v>
      </c>
      <c r="AD261" s="37">
        <v>231</v>
      </c>
      <c r="AE261" s="140">
        <v>12.6</v>
      </c>
      <c r="AF261" s="181">
        <v>0</v>
      </c>
      <c r="AG261" s="214">
        <v>4.21</v>
      </c>
      <c r="AH261" s="37">
        <v>53.2</v>
      </c>
      <c r="AI261" s="140">
        <v>31.8</v>
      </c>
      <c r="AJ261" s="37">
        <v>12.1</v>
      </c>
      <c r="AK261" s="140">
        <v>1.9</v>
      </c>
      <c r="AL261" s="37">
        <v>1</v>
      </c>
      <c r="AM261" s="377"/>
      <c r="AN261" s="377"/>
      <c r="AO261" s="377"/>
      <c r="AP261" s="377"/>
      <c r="AQ261" s="377"/>
      <c r="AR261" s="377"/>
    </row>
    <row r="262" spans="1:44" ht="15.75">
      <c r="A262" s="191" t="s">
        <v>167</v>
      </c>
      <c r="B262" s="147">
        <v>200</v>
      </c>
      <c r="C262" s="40">
        <v>4</v>
      </c>
      <c r="D262" s="37">
        <v>0</v>
      </c>
      <c r="E262" s="40">
        <v>414</v>
      </c>
      <c r="F262" s="109">
        <v>46</v>
      </c>
      <c r="G262" s="111">
        <v>4.5999999999999996</v>
      </c>
      <c r="H262" s="109">
        <v>73</v>
      </c>
      <c r="I262" s="111">
        <v>20</v>
      </c>
      <c r="J262" s="37">
        <v>0</v>
      </c>
      <c r="K262" s="374">
        <v>119.3</v>
      </c>
      <c r="L262" s="37">
        <v>33</v>
      </c>
      <c r="M262" s="9">
        <v>0.9</v>
      </c>
      <c r="N262" s="37">
        <v>4.3</v>
      </c>
      <c r="O262" s="40">
        <v>0</v>
      </c>
      <c r="P262" s="37">
        <v>9.6999999999999993</v>
      </c>
      <c r="Q262" s="40">
        <v>7.8</v>
      </c>
      <c r="R262" s="37">
        <v>5.2</v>
      </c>
      <c r="S262" s="148">
        <v>89</v>
      </c>
      <c r="T262" s="111">
        <v>135</v>
      </c>
      <c r="U262" s="37">
        <v>0</v>
      </c>
      <c r="V262" s="40">
        <v>0</v>
      </c>
      <c r="W262" s="371">
        <v>285.95811111111112</v>
      </c>
      <c r="X262" s="37">
        <v>5.0199999999999996</v>
      </c>
      <c r="Y262" s="140">
        <v>14.1</v>
      </c>
      <c r="Z262" s="37">
        <v>43.5</v>
      </c>
      <c r="AA262" s="140">
        <v>86.7</v>
      </c>
      <c r="AB262" s="37">
        <v>28.1</v>
      </c>
      <c r="AC262" s="140">
        <v>32.4</v>
      </c>
      <c r="AD262" s="37">
        <v>223</v>
      </c>
      <c r="AE262" s="140">
        <v>12.5</v>
      </c>
      <c r="AF262" s="181">
        <v>0</v>
      </c>
      <c r="AG262" s="214">
        <v>4.9400000000000004</v>
      </c>
      <c r="AH262" s="37">
        <v>48.8</v>
      </c>
      <c r="AI262" s="140">
        <v>36</v>
      </c>
      <c r="AJ262" s="37">
        <v>8.5</v>
      </c>
      <c r="AK262" s="140">
        <v>5.0999999999999996</v>
      </c>
      <c r="AL262" s="37">
        <v>1.6</v>
      </c>
      <c r="AM262" s="377"/>
      <c r="AN262" s="377"/>
      <c r="AO262" s="377"/>
      <c r="AP262" s="377"/>
      <c r="AQ262" s="377"/>
      <c r="AR262" s="377"/>
    </row>
    <row r="263" spans="1:44" ht="15" customHeight="1">
      <c r="A263" s="210" t="s">
        <v>169</v>
      </c>
      <c r="B263" s="147">
        <v>70</v>
      </c>
      <c r="C263" s="40">
        <v>3</v>
      </c>
      <c r="D263" s="37">
        <v>0</v>
      </c>
      <c r="E263" s="40">
        <v>347</v>
      </c>
      <c r="F263" s="109">
        <v>21</v>
      </c>
      <c r="G263" s="111">
        <v>4.4000000000000004</v>
      </c>
      <c r="H263" s="109">
        <v>39</v>
      </c>
      <c r="I263" s="111">
        <v>46</v>
      </c>
      <c r="J263" s="37">
        <v>0</v>
      </c>
      <c r="K263" s="374">
        <v>105.1</v>
      </c>
      <c r="L263" s="37">
        <v>33</v>
      </c>
      <c r="M263" s="9">
        <v>1</v>
      </c>
      <c r="N263" s="37">
        <v>3.9</v>
      </c>
      <c r="O263" s="40">
        <v>0</v>
      </c>
      <c r="P263" s="37">
        <v>9.3000000000000007</v>
      </c>
      <c r="Q263" s="40">
        <v>7.3</v>
      </c>
      <c r="R263" s="37">
        <v>5.8</v>
      </c>
      <c r="S263" s="148">
        <v>113</v>
      </c>
      <c r="T263" s="111">
        <v>135</v>
      </c>
      <c r="U263" s="37">
        <v>0</v>
      </c>
      <c r="V263" s="40">
        <v>0</v>
      </c>
      <c r="W263" s="371">
        <v>288.60744444444447</v>
      </c>
      <c r="X263" s="37">
        <v>4.57</v>
      </c>
      <c r="Y263" s="140">
        <v>13.3</v>
      </c>
      <c r="Z263" s="37">
        <v>42.1</v>
      </c>
      <c r="AA263" s="140">
        <v>92.1</v>
      </c>
      <c r="AB263" s="37">
        <v>29.1</v>
      </c>
      <c r="AC263" s="140">
        <v>31.6</v>
      </c>
      <c r="AD263" s="37">
        <v>209</v>
      </c>
      <c r="AE263" s="140">
        <v>13</v>
      </c>
      <c r="AF263" s="181">
        <v>0</v>
      </c>
      <c r="AG263" s="214">
        <v>8.67</v>
      </c>
      <c r="AH263" s="37">
        <v>57.6</v>
      </c>
      <c r="AI263" s="140">
        <v>27.3</v>
      </c>
      <c r="AJ263" s="37">
        <v>8.3000000000000007</v>
      </c>
      <c r="AK263" s="140">
        <v>6.3</v>
      </c>
      <c r="AL263" s="37">
        <v>0.5</v>
      </c>
      <c r="AM263" s="377"/>
      <c r="AN263" s="377"/>
      <c r="AO263" s="377"/>
      <c r="AP263" s="377"/>
      <c r="AQ263" s="377"/>
      <c r="AR263" s="377"/>
    </row>
    <row r="264" spans="1:44" ht="15.75">
      <c r="A264" s="191" t="s">
        <v>172</v>
      </c>
      <c r="B264" s="125">
        <v>1600</v>
      </c>
      <c r="C264" s="127">
        <v>0</v>
      </c>
      <c r="D264" s="37">
        <v>0</v>
      </c>
      <c r="E264" s="127">
        <v>805</v>
      </c>
      <c r="F264" s="128">
        <v>73</v>
      </c>
      <c r="G264" s="218">
        <v>4.4000000000000004</v>
      </c>
      <c r="H264" s="128">
        <v>75</v>
      </c>
      <c r="I264" s="219">
        <v>28</v>
      </c>
      <c r="J264" s="37">
        <v>0</v>
      </c>
      <c r="K264" s="374">
        <v>104.5</v>
      </c>
      <c r="L264" s="131">
        <v>42</v>
      </c>
      <c r="M264" s="92">
        <v>1</v>
      </c>
      <c r="N264" s="126">
        <v>5</v>
      </c>
      <c r="O264" s="40">
        <v>0</v>
      </c>
      <c r="P264" s="126">
        <v>9.4</v>
      </c>
      <c r="Q264" s="133">
        <v>7.3</v>
      </c>
      <c r="R264" s="126">
        <v>4.5</v>
      </c>
      <c r="S264" s="134">
        <v>83</v>
      </c>
      <c r="T264" s="219">
        <v>140</v>
      </c>
      <c r="U264" s="37">
        <v>0</v>
      </c>
      <c r="V264" s="40">
        <v>0</v>
      </c>
      <c r="W264" s="371">
        <v>295.07277777777779</v>
      </c>
      <c r="X264" s="221">
        <v>5.52</v>
      </c>
      <c r="Y264" s="140">
        <v>16</v>
      </c>
      <c r="Z264" s="37">
        <v>47.1</v>
      </c>
      <c r="AA264" s="140">
        <v>85.3</v>
      </c>
      <c r="AB264" s="37">
        <v>29</v>
      </c>
      <c r="AC264" s="140">
        <v>34</v>
      </c>
      <c r="AD264" s="37">
        <v>296</v>
      </c>
      <c r="AE264" s="140">
        <v>12.1</v>
      </c>
      <c r="AF264" s="181">
        <v>0</v>
      </c>
      <c r="AG264" s="214">
        <v>10.24</v>
      </c>
      <c r="AH264" s="37">
        <v>54.7</v>
      </c>
      <c r="AI264" s="140">
        <v>26.6</v>
      </c>
      <c r="AJ264" s="37">
        <v>9</v>
      </c>
      <c r="AK264" s="140">
        <v>8.5</v>
      </c>
      <c r="AL264" s="37">
        <v>1.2</v>
      </c>
      <c r="AM264" s="377"/>
      <c r="AN264" s="377"/>
      <c r="AO264" s="377"/>
      <c r="AP264" s="377"/>
      <c r="AQ264" s="377"/>
      <c r="AR264" s="377"/>
    </row>
    <row r="265" spans="1:44" ht="15.75">
      <c r="A265" s="191" t="s">
        <v>173</v>
      </c>
      <c r="B265" s="125">
        <v>540</v>
      </c>
      <c r="C265" s="127">
        <v>10</v>
      </c>
      <c r="D265" s="37">
        <v>0</v>
      </c>
      <c r="E265" s="127">
        <v>516</v>
      </c>
      <c r="F265" s="128">
        <v>43</v>
      </c>
      <c r="G265" s="218">
        <v>4.5999999999999996</v>
      </c>
      <c r="H265" s="128">
        <v>34</v>
      </c>
      <c r="I265" s="219">
        <v>20</v>
      </c>
      <c r="J265" s="37">
        <v>0</v>
      </c>
      <c r="K265" s="374">
        <v>93.8</v>
      </c>
      <c r="L265" s="131">
        <v>46</v>
      </c>
      <c r="M265" s="92">
        <v>1.1000000000000001</v>
      </c>
      <c r="N265" s="126">
        <v>5.6</v>
      </c>
      <c r="O265" s="40">
        <v>0</v>
      </c>
      <c r="P265" s="126">
        <v>9.6999999999999993</v>
      </c>
      <c r="Q265" s="133">
        <v>7.5</v>
      </c>
      <c r="R265" s="126">
        <v>4.4000000000000004</v>
      </c>
      <c r="S265" s="134">
        <v>88</v>
      </c>
      <c r="T265" s="219">
        <v>143</v>
      </c>
      <c r="U265" s="37">
        <v>0</v>
      </c>
      <c r="V265" s="40">
        <v>0</v>
      </c>
      <c r="W265" s="371">
        <v>301.45288888888894</v>
      </c>
      <c r="X265" s="37">
        <v>4.67</v>
      </c>
      <c r="Y265" s="140">
        <v>14.1</v>
      </c>
      <c r="Z265" s="37">
        <v>42.6</v>
      </c>
      <c r="AA265" s="140">
        <v>91.2</v>
      </c>
      <c r="AB265" s="37">
        <v>30.2</v>
      </c>
      <c r="AC265" s="140">
        <v>33.1</v>
      </c>
      <c r="AD265" s="37">
        <v>302</v>
      </c>
      <c r="AE265" s="140">
        <v>12.3</v>
      </c>
      <c r="AF265" s="181">
        <v>0</v>
      </c>
      <c r="AG265" s="214">
        <v>12.93</v>
      </c>
      <c r="AH265" s="37">
        <v>67</v>
      </c>
      <c r="AI265" s="140">
        <v>15</v>
      </c>
      <c r="AJ265" s="37">
        <v>11.4</v>
      </c>
      <c r="AK265" s="140">
        <v>6.1</v>
      </c>
      <c r="AL265" s="37">
        <v>0.5</v>
      </c>
      <c r="AM265" s="377"/>
      <c r="AN265" s="377"/>
      <c r="AO265" s="377"/>
      <c r="AP265" s="377"/>
      <c r="AQ265" s="377"/>
      <c r="AR265" s="377"/>
    </row>
    <row r="266" spans="1:44" ht="15.75">
      <c r="A266" s="191" t="s">
        <v>174</v>
      </c>
      <c r="B266" s="125">
        <v>1473</v>
      </c>
      <c r="C266" s="127">
        <v>40</v>
      </c>
      <c r="D266" s="37">
        <v>0</v>
      </c>
      <c r="E266" s="127">
        <v>651</v>
      </c>
      <c r="F266" s="128">
        <v>77</v>
      </c>
      <c r="G266" s="218">
        <v>4.4000000000000004</v>
      </c>
      <c r="H266" s="128">
        <v>40</v>
      </c>
      <c r="I266" s="219">
        <v>43</v>
      </c>
      <c r="J266" s="37">
        <v>0</v>
      </c>
      <c r="K266" s="374">
        <v>105.1</v>
      </c>
      <c r="L266" s="131">
        <v>48</v>
      </c>
      <c r="M266" s="92">
        <v>1</v>
      </c>
      <c r="N266" s="126">
        <v>4.9000000000000004</v>
      </c>
      <c r="O266" s="40">
        <v>0</v>
      </c>
      <c r="P266" s="126">
        <v>9.8000000000000007</v>
      </c>
      <c r="Q266" s="133">
        <v>7.7</v>
      </c>
      <c r="R266" s="126">
        <v>4.8</v>
      </c>
      <c r="S266" s="134">
        <v>90</v>
      </c>
      <c r="T266" s="219">
        <v>143</v>
      </c>
      <c r="U266" s="37">
        <v>0</v>
      </c>
      <c r="V266" s="40">
        <v>0</v>
      </c>
      <c r="W266" s="371">
        <v>302.65800000000002</v>
      </c>
      <c r="X266" s="37">
        <v>4.59</v>
      </c>
      <c r="Y266" s="140">
        <v>13.8</v>
      </c>
      <c r="Z266" s="37">
        <v>42.3</v>
      </c>
      <c r="AA266" s="140">
        <v>92.2</v>
      </c>
      <c r="AB266" s="37">
        <v>30.1</v>
      </c>
      <c r="AC266" s="140">
        <v>32.6</v>
      </c>
      <c r="AD266" s="37">
        <v>314</v>
      </c>
      <c r="AE266" s="140">
        <v>13.7</v>
      </c>
      <c r="AF266" s="181">
        <v>0</v>
      </c>
      <c r="AG266" s="214">
        <v>7.73</v>
      </c>
      <c r="AH266" s="37">
        <v>44.8</v>
      </c>
      <c r="AI266" s="140">
        <v>41.8</v>
      </c>
      <c r="AJ266" s="37">
        <v>7.8</v>
      </c>
      <c r="AK266" s="140">
        <v>4.4000000000000004</v>
      </c>
      <c r="AL266" s="37">
        <v>1.2</v>
      </c>
      <c r="AM266" s="377"/>
      <c r="AN266" s="377"/>
      <c r="AO266" s="377"/>
      <c r="AP266" s="377"/>
      <c r="AQ266" s="377"/>
      <c r="AR266" s="377"/>
    </row>
    <row r="267" spans="1:44" ht="15.75">
      <c r="A267" s="191" t="s">
        <v>175</v>
      </c>
      <c r="B267" s="125">
        <v>957</v>
      </c>
      <c r="C267" s="127">
        <v>18</v>
      </c>
      <c r="D267" s="37">
        <v>0</v>
      </c>
      <c r="E267" s="127">
        <v>648</v>
      </c>
      <c r="F267" s="128">
        <v>35</v>
      </c>
      <c r="G267" s="218">
        <v>4.4000000000000004</v>
      </c>
      <c r="H267" s="128">
        <v>41</v>
      </c>
      <c r="I267" s="219">
        <v>26</v>
      </c>
      <c r="J267" s="37">
        <v>0</v>
      </c>
      <c r="K267" s="374">
        <v>84.5</v>
      </c>
      <c r="L267" s="131">
        <v>45</v>
      </c>
      <c r="M267" s="92">
        <v>1.2</v>
      </c>
      <c r="N267" s="126">
        <v>5.0999999999999996</v>
      </c>
      <c r="O267" s="40">
        <v>0</v>
      </c>
      <c r="P267" s="126">
        <v>9.5</v>
      </c>
      <c r="Q267" s="133">
        <v>7.4</v>
      </c>
      <c r="R267" s="126">
        <v>4.7</v>
      </c>
      <c r="S267" s="134">
        <v>78</v>
      </c>
      <c r="T267" s="219">
        <v>141</v>
      </c>
      <c r="U267" s="37">
        <v>0</v>
      </c>
      <c r="V267" s="40">
        <v>0</v>
      </c>
      <c r="W267" s="371">
        <v>297.48533333333336</v>
      </c>
      <c r="X267" s="37">
        <v>4.74</v>
      </c>
      <c r="Y267" s="140">
        <v>15.5</v>
      </c>
      <c r="Z267" s="37">
        <v>47.3</v>
      </c>
      <c r="AA267" s="140">
        <v>99.8</v>
      </c>
      <c r="AB267" s="37">
        <v>32.700000000000003</v>
      </c>
      <c r="AC267" s="140">
        <v>32.799999999999997</v>
      </c>
      <c r="AD267" s="37">
        <v>374</v>
      </c>
      <c r="AE267" s="140">
        <v>12.4</v>
      </c>
      <c r="AF267" s="181">
        <v>0</v>
      </c>
      <c r="AG267" s="214">
        <v>5.73</v>
      </c>
      <c r="AH267" s="37">
        <v>45.7</v>
      </c>
      <c r="AI267" s="140">
        <v>34.4</v>
      </c>
      <c r="AJ267" s="37">
        <v>15.9</v>
      </c>
      <c r="AK267" s="140">
        <v>2.6</v>
      </c>
      <c r="AL267" s="37">
        <v>1.4</v>
      </c>
      <c r="AM267" s="377"/>
      <c r="AN267" s="377"/>
      <c r="AO267" s="377"/>
      <c r="AP267" s="377"/>
      <c r="AQ267" s="377"/>
      <c r="AR267" s="377"/>
    </row>
    <row r="268" spans="1:44" ht="15.75">
      <c r="A268" s="191" t="s">
        <v>176</v>
      </c>
      <c r="B268" s="125">
        <v>819</v>
      </c>
      <c r="C268" s="127">
        <v>17</v>
      </c>
      <c r="D268" s="37">
        <v>0</v>
      </c>
      <c r="E268" s="127">
        <v>523</v>
      </c>
      <c r="F268" s="128">
        <v>58</v>
      </c>
      <c r="G268" s="218">
        <v>4.4000000000000004</v>
      </c>
      <c r="H268" s="128">
        <v>59</v>
      </c>
      <c r="I268" s="219">
        <v>63</v>
      </c>
      <c r="J268" s="37">
        <v>0</v>
      </c>
      <c r="K268" s="374">
        <v>101.3</v>
      </c>
      <c r="L268" s="131">
        <v>48</v>
      </c>
      <c r="M268" s="92">
        <v>1</v>
      </c>
      <c r="N268" s="126">
        <v>4.5999999999999996</v>
      </c>
      <c r="O268" s="40">
        <v>0</v>
      </c>
      <c r="P268" s="126">
        <v>9.4</v>
      </c>
      <c r="Q268" s="133">
        <v>7.8</v>
      </c>
      <c r="R268" s="126">
        <v>5.0999999999999996</v>
      </c>
      <c r="S268" s="134">
        <v>96</v>
      </c>
      <c r="T268" s="219">
        <v>142</v>
      </c>
      <c r="U268" s="37">
        <v>0</v>
      </c>
      <c r="V268" s="40">
        <v>0</v>
      </c>
      <c r="W268" s="371">
        <v>301.73933333333332</v>
      </c>
      <c r="X268" s="37">
        <v>5.34</v>
      </c>
      <c r="Y268" s="140">
        <v>16.2</v>
      </c>
      <c r="Z268" s="37">
        <v>49.3</v>
      </c>
      <c r="AA268" s="140">
        <v>92.3</v>
      </c>
      <c r="AB268" s="37">
        <v>30.3</v>
      </c>
      <c r="AC268" s="140">
        <v>32.9</v>
      </c>
      <c r="AD268" s="37">
        <v>273</v>
      </c>
      <c r="AE268" s="140">
        <v>14.1</v>
      </c>
      <c r="AF268" s="181">
        <v>0</v>
      </c>
      <c r="AG268" s="214">
        <v>8.14</v>
      </c>
      <c r="AH268" s="37">
        <v>59.7</v>
      </c>
      <c r="AI268" s="140">
        <v>29.9</v>
      </c>
      <c r="AJ268" s="37">
        <v>7.9</v>
      </c>
      <c r="AK268" s="140">
        <v>2</v>
      </c>
      <c r="AL268" s="37">
        <v>0.5</v>
      </c>
      <c r="AM268" s="377"/>
      <c r="AN268" s="377"/>
      <c r="AO268" s="377"/>
      <c r="AP268" s="377"/>
      <c r="AQ268" s="377"/>
      <c r="AR268" s="377"/>
    </row>
    <row r="269" spans="1:44" ht="15.75">
      <c r="A269" s="191" t="s">
        <v>177</v>
      </c>
      <c r="B269" s="125">
        <v>994</v>
      </c>
      <c r="C269" s="127">
        <v>31</v>
      </c>
      <c r="D269" s="37">
        <v>0</v>
      </c>
      <c r="E269" s="127">
        <v>607</v>
      </c>
      <c r="F269" s="128">
        <v>78</v>
      </c>
      <c r="G269" s="218">
        <v>4.2</v>
      </c>
      <c r="H269" s="128">
        <v>52</v>
      </c>
      <c r="I269" s="219">
        <v>28</v>
      </c>
      <c r="J269" s="37">
        <v>0</v>
      </c>
      <c r="K269" s="374">
        <v>81.400000000000006</v>
      </c>
      <c r="L269" s="131">
        <v>39</v>
      </c>
      <c r="M269" s="92">
        <v>1.2</v>
      </c>
      <c r="N269" s="126">
        <v>5</v>
      </c>
      <c r="O269" s="40">
        <v>0</v>
      </c>
      <c r="P269" s="126">
        <v>9.5</v>
      </c>
      <c r="Q269" s="133">
        <v>7.3</v>
      </c>
      <c r="R269" s="126">
        <v>4.8</v>
      </c>
      <c r="S269" s="134">
        <v>94</v>
      </c>
      <c r="T269" s="219">
        <v>141</v>
      </c>
      <c r="U269" s="37">
        <v>0</v>
      </c>
      <c r="V269" s="40">
        <v>0</v>
      </c>
      <c r="W269" s="371">
        <v>297.69355555555558</v>
      </c>
      <c r="X269" s="37">
        <v>5.13</v>
      </c>
      <c r="Y269" s="140">
        <v>14.1</v>
      </c>
      <c r="Z269" s="37">
        <v>43.4</v>
      </c>
      <c r="AA269" s="140">
        <v>84.6</v>
      </c>
      <c r="AB269" s="37">
        <v>27.5</v>
      </c>
      <c r="AC269" s="140">
        <v>32.5</v>
      </c>
      <c r="AD269" s="37">
        <v>165</v>
      </c>
      <c r="AE269" s="140">
        <v>13.4</v>
      </c>
      <c r="AF269" s="181">
        <v>0</v>
      </c>
      <c r="AG269" s="214">
        <v>5.93</v>
      </c>
      <c r="AH269" s="37">
        <v>41.7</v>
      </c>
      <c r="AI269" s="140">
        <v>43.7</v>
      </c>
      <c r="AJ269" s="37">
        <v>13.8</v>
      </c>
      <c r="AK269" s="140">
        <v>0.5</v>
      </c>
      <c r="AL269" s="37">
        <v>0.3</v>
      </c>
      <c r="AM269" s="377"/>
      <c r="AN269" s="377"/>
      <c r="AO269" s="377"/>
      <c r="AP269" s="377"/>
      <c r="AQ269" s="377"/>
      <c r="AR269" s="377"/>
    </row>
    <row r="270" spans="1:44" ht="15.75">
      <c r="A270" s="191" t="s">
        <v>178</v>
      </c>
      <c r="B270" s="125">
        <v>1515</v>
      </c>
      <c r="C270" s="127">
        <v>34</v>
      </c>
      <c r="D270" s="37">
        <v>0</v>
      </c>
      <c r="E270" s="127">
        <v>670</v>
      </c>
      <c r="F270" s="128">
        <v>77</v>
      </c>
      <c r="G270" s="218">
        <v>4.4000000000000004</v>
      </c>
      <c r="H270" s="128">
        <v>58</v>
      </c>
      <c r="I270" s="219">
        <v>32</v>
      </c>
      <c r="J270" s="37">
        <v>0</v>
      </c>
      <c r="K270" s="374">
        <v>114.9</v>
      </c>
      <c r="L270" s="131">
        <v>30</v>
      </c>
      <c r="M270" s="92">
        <v>0.9</v>
      </c>
      <c r="N270" s="126">
        <v>5</v>
      </c>
      <c r="O270" s="40">
        <v>0</v>
      </c>
      <c r="P270" s="126">
        <v>9.6</v>
      </c>
      <c r="Q270" s="133">
        <v>7.4</v>
      </c>
      <c r="R270" s="126">
        <v>5</v>
      </c>
      <c r="S270" s="134">
        <v>94</v>
      </c>
      <c r="T270" s="219">
        <v>145</v>
      </c>
      <c r="U270" s="37">
        <v>0</v>
      </c>
      <c r="V270" s="40">
        <v>0</v>
      </c>
      <c r="W270" s="371">
        <v>304.00555555555553</v>
      </c>
      <c r="X270" s="37">
        <v>5.36</v>
      </c>
      <c r="Y270" s="140">
        <v>14.6</v>
      </c>
      <c r="Z270" s="37">
        <v>44.9</v>
      </c>
      <c r="AA270" s="140">
        <v>83.8</v>
      </c>
      <c r="AB270" s="37">
        <v>27.2</v>
      </c>
      <c r="AC270" s="140">
        <v>32.5</v>
      </c>
      <c r="AD270" s="37">
        <v>259</v>
      </c>
      <c r="AE270" s="140">
        <v>13.2</v>
      </c>
      <c r="AF270" s="181">
        <v>0</v>
      </c>
      <c r="AG270" s="214">
        <v>9.49</v>
      </c>
      <c r="AH270" s="37">
        <v>57.7</v>
      </c>
      <c r="AI270" s="140">
        <v>31</v>
      </c>
      <c r="AJ270" s="37">
        <v>8.6</v>
      </c>
      <c r="AK270" s="140">
        <v>2.2000000000000002</v>
      </c>
      <c r="AL270" s="37">
        <v>0.5</v>
      </c>
      <c r="AM270" s="377"/>
      <c r="AN270" s="377"/>
      <c r="AO270" s="377"/>
      <c r="AP270" s="377"/>
      <c r="AQ270" s="377"/>
      <c r="AR270" s="377"/>
    </row>
    <row r="271" spans="1:44" ht="15.75">
      <c r="A271" s="191" t="s">
        <v>180</v>
      </c>
      <c r="B271" s="125">
        <v>4687</v>
      </c>
      <c r="C271" s="127">
        <v>47</v>
      </c>
      <c r="D271" s="37">
        <v>0</v>
      </c>
      <c r="E271" s="127">
        <v>743</v>
      </c>
      <c r="F271" s="128">
        <v>90</v>
      </c>
      <c r="G271" s="218">
        <v>4.2</v>
      </c>
      <c r="H271" s="128">
        <v>52</v>
      </c>
      <c r="I271" s="219">
        <v>17</v>
      </c>
      <c r="J271" s="37">
        <v>0</v>
      </c>
      <c r="K271" s="374">
        <v>116.4</v>
      </c>
      <c r="L271" s="131">
        <v>44</v>
      </c>
      <c r="M271" s="92">
        <v>0.9</v>
      </c>
      <c r="N271" s="126">
        <v>4.7</v>
      </c>
      <c r="O271" s="40">
        <v>0</v>
      </c>
      <c r="P271" s="126">
        <v>9.1</v>
      </c>
      <c r="Q271" s="133">
        <v>7.3</v>
      </c>
      <c r="R271" s="126">
        <v>4.7</v>
      </c>
      <c r="S271" s="134">
        <v>85</v>
      </c>
      <c r="T271" s="219">
        <v>140</v>
      </c>
      <c r="U271" s="37">
        <v>0</v>
      </c>
      <c r="V271" s="40">
        <v>0</v>
      </c>
      <c r="W271" s="371">
        <v>295.90588888888885</v>
      </c>
      <c r="X271" s="37">
        <v>4.45</v>
      </c>
      <c r="Y271" s="140">
        <v>13.3</v>
      </c>
      <c r="Z271" s="37">
        <v>40.200000000000003</v>
      </c>
      <c r="AA271" s="140">
        <v>90.3</v>
      </c>
      <c r="AB271" s="37">
        <v>29.9</v>
      </c>
      <c r="AC271" s="140">
        <v>33.1</v>
      </c>
      <c r="AD271" s="37">
        <v>290</v>
      </c>
      <c r="AE271" s="140">
        <v>12.9</v>
      </c>
      <c r="AF271" s="181">
        <v>0</v>
      </c>
      <c r="AG271" s="214">
        <v>5.68</v>
      </c>
      <c r="AH271" s="37">
        <v>44.9</v>
      </c>
      <c r="AI271" s="140">
        <v>26.2</v>
      </c>
      <c r="AJ271" s="37">
        <v>8.5</v>
      </c>
      <c r="AK271" s="140">
        <v>20.2</v>
      </c>
      <c r="AL271" s="37">
        <v>0.2</v>
      </c>
      <c r="AM271" s="377"/>
      <c r="AN271" s="377"/>
      <c r="AO271" s="377"/>
      <c r="AP271" s="377"/>
      <c r="AQ271" s="377"/>
      <c r="AR271" s="377"/>
    </row>
    <row r="272" spans="1:44" ht="15.75">
      <c r="A272" s="191" t="s">
        <v>181</v>
      </c>
      <c r="B272" s="125">
        <v>378</v>
      </c>
      <c r="C272" s="127">
        <v>17</v>
      </c>
      <c r="D272" s="37">
        <v>0</v>
      </c>
      <c r="E272" s="127">
        <v>426</v>
      </c>
      <c r="F272" s="128">
        <v>36</v>
      </c>
      <c r="G272" s="218">
        <v>4.3</v>
      </c>
      <c r="H272" s="128">
        <v>42</v>
      </c>
      <c r="I272" s="219">
        <v>17</v>
      </c>
      <c r="J272" s="37">
        <v>0</v>
      </c>
      <c r="K272" s="374">
        <v>103.2</v>
      </c>
      <c r="L272" s="131">
        <v>39</v>
      </c>
      <c r="M272" s="92">
        <v>1</v>
      </c>
      <c r="N272" s="126">
        <v>5.3</v>
      </c>
      <c r="O272" s="40">
        <v>0</v>
      </c>
      <c r="P272" s="126">
        <v>9.4</v>
      </c>
      <c r="Q272" s="133">
        <v>7.2</v>
      </c>
      <c r="R272" s="126">
        <v>6.2</v>
      </c>
      <c r="S272" s="134">
        <v>92</v>
      </c>
      <c r="T272" s="219">
        <v>142</v>
      </c>
      <c r="U272" s="37">
        <v>0</v>
      </c>
      <c r="V272" s="40">
        <v>0</v>
      </c>
      <c r="W272" s="371">
        <v>302.02977777777778</v>
      </c>
      <c r="X272" s="37">
        <v>5.15</v>
      </c>
      <c r="Y272" s="140">
        <v>14.2</v>
      </c>
      <c r="Z272" s="37">
        <v>41.4</v>
      </c>
      <c r="AA272" s="140">
        <v>80.400000000000006</v>
      </c>
      <c r="AB272" s="37">
        <v>27.6</v>
      </c>
      <c r="AC272" s="140">
        <v>34.299999999999997</v>
      </c>
      <c r="AD272" s="37">
        <v>301</v>
      </c>
      <c r="AE272" s="140">
        <v>12.6</v>
      </c>
      <c r="AF272" s="181">
        <v>0</v>
      </c>
      <c r="AG272" s="214">
        <v>7.68</v>
      </c>
      <c r="AH272" s="37">
        <v>47.6</v>
      </c>
      <c r="AI272" s="140">
        <v>37.1</v>
      </c>
      <c r="AJ272" s="37">
        <v>11.1</v>
      </c>
      <c r="AK272" s="140">
        <v>3.5</v>
      </c>
      <c r="AL272" s="37">
        <v>0.7</v>
      </c>
      <c r="AM272" s="377"/>
      <c r="AN272" s="377"/>
      <c r="AO272" s="377"/>
      <c r="AP272" s="377"/>
      <c r="AQ272" s="377"/>
      <c r="AR272" s="377"/>
    </row>
    <row r="273" spans="1:44" ht="15.75">
      <c r="A273" s="191" t="s">
        <v>182</v>
      </c>
      <c r="B273" s="125">
        <v>1142</v>
      </c>
      <c r="C273" s="127">
        <v>27</v>
      </c>
      <c r="D273" s="37">
        <v>0</v>
      </c>
      <c r="E273" s="127">
        <v>608</v>
      </c>
      <c r="F273" s="128">
        <v>56</v>
      </c>
      <c r="G273" s="218">
        <v>4.5</v>
      </c>
      <c r="H273" s="128">
        <v>59</v>
      </c>
      <c r="I273" s="219">
        <v>23</v>
      </c>
      <c r="J273" s="37">
        <v>0</v>
      </c>
      <c r="K273" s="374">
        <v>117.1</v>
      </c>
      <c r="L273" s="131">
        <v>45</v>
      </c>
      <c r="M273" s="92">
        <v>0.9</v>
      </c>
      <c r="N273" s="126">
        <v>4.4000000000000004</v>
      </c>
      <c r="O273" s="40">
        <v>0</v>
      </c>
      <c r="P273" s="126">
        <v>9.1</v>
      </c>
      <c r="Q273" s="133">
        <v>7.6</v>
      </c>
      <c r="R273" s="126">
        <v>4.7</v>
      </c>
      <c r="S273" s="134">
        <v>87</v>
      </c>
      <c r="T273" s="219">
        <v>141</v>
      </c>
      <c r="U273" s="37">
        <v>0</v>
      </c>
      <c r="V273" s="40">
        <v>0</v>
      </c>
      <c r="W273" s="371">
        <v>298.06033333333335</v>
      </c>
      <c r="X273" s="37">
        <v>4.97</v>
      </c>
      <c r="Y273" s="140">
        <v>14.8</v>
      </c>
      <c r="Z273" s="37">
        <v>44.2</v>
      </c>
      <c r="AA273" s="140">
        <v>88.9</v>
      </c>
      <c r="AB273" s="37">
        <v>29.8</v>
      </c>
      <c r="AC273" s="140">
        <v>33.5</v>
      </c>
      <c r="AD273" s="37">
        <v>175</v>
      </c>
      <c r="AE273" s="140">
        <v>12.4</v>
      </c>
      <c r="AF273" s="181">
        <v>0</v>
      </c>
      <c r="AG273" s="214">
        <v>7.28</v>
      </c>
      <c r="AH273" s="37">
        <v>57</v>
      </c>
      <c r="AI273" s="140">
        <v>33.200000000000003</v>
      </c>
      <c r="AJ273" s="37">
        <v>8.5</v>
      </c>
      <c r="AK273" s="140">
        <v>1.2</v>
      </c>
      <c r="AL273" s="37">
        <v>0.1</v>
      </c>
      <c r="AM273" s="377"/>
      <c r="AN273" s="377"/>
      <c r="AO273" s="377"/>
      <c r="AP273" s="377"/>
      <c r="AQ273" s="377"/>
      <c r="AR273" s="377"/>
    </row>
    <row r="274" spans="1:44" ht="15.75">
      <c r="A274" s="191" t="s">
        <v>158</v>
      </c>
      <c r="B274" s="125">
        <v>1531</v>
      </c>
      <c r="C274" s="127">
        <v>28</v>
      </c>
      <c r="D274" s="37">
        <v>0</v>
      </c>
      <c r="E274" s="127">
        <v>538</v>
      </c>
      <c r="F274" s="128">
        <v>49</v>
      </c>
      <c r="G274" s="218">
        <v>4.3</v>
      </c>
      <c r="H274" s="128">
        <v>35</v>
      </c>
      <c r="I274" s="219">
        <v>10</v>
      </c>
      <c r="J274" s="37">
        <v>0</v>
      </c>
      <c r="K274" s="374">
        <v>122.1</v>
      </c>
      <c r="L274" s="131">
        <v>47</v>
      </c>
      <c r="M274" s="92">
        <v>0.8</v>
      </c>
      <c r="N274" s="126">
        <v>4.5999999999999996</v>
      </c>
      <c r="O274" s="40">
        <v>0</v>
      </c>
      <c r="P274" s="126">
        <v>9.6</v>
      </c>
      <c r="Q274" s="133">
        <v>7.2</v>
      </c>
      <c r="R274" s="126">
        <v>6.1</v>
      </c>
      <c r="S274" s="134">
        <v>82</v>
      </c>
      <c r="T274" s="219">
        <v>142</v>
      </c>
      <c r="U274" s="37">
        <v>0</v>
      </c>
      <c r="V274" s="40">
        <v>0</v>
      </c>
      <c r="W274" s="371">
        <v>302.5382222222222</v>
      </c>
      <c r="X274" s="37">
        <v>5.08</v>
      </c>
      <c r="Y274" s="140">
        <v>14.7</v>
      </c>
      <c r="Z274" s="37">
        <v>45.8</v>
      </c>
      <c r="AA274" s="140">
        <v>90.2</v>
      </c>
      <c r="AB274" s="37">
        <v>28.9</v>
      </c>
      <c r="AC274" s="140">
        <v>32.1</v>
      </c>
      <c r="AD274" s="37">
        <v>293</v>
      </c>
      <c r="AE274" s="140">
        <v>13</v>
      </c>
      <c r="AF274" s="181">
        <v>0</v>
      </c>
      <c r="AG274" s="214">
        <v>6.12</v>
      </c>
      <c r="AH274" s="37">
        <v>55.9</v>
      </c>
      <c r="AI274" s="140">
        <v>30.9</v>
      </c>
      <c r="AJ274" s="37">
        <v>9.8000000000000007</v>
      </c>
      <c r="AK274" s="140">
        <v>3.1</v>
      </c>
      <c r="AL274" s="37">
        <v>0.3</v>
      </c>
      <c r="AM274" s="377"/>
      <c r="AN274" s="377"/>
      <c r="AO274" s="377"/>
      <c r="AP274" s="377"/>
      <c r="AQ274" s="377"/>
      <c r="AR274" s="377"/>
    </row>
    <row r="275" spans="1:44" ht="15.75">
      <c r="A275" s="191" t="s">
        <v>159</v>
      </c>
      <c r="B275" s="125">
        <v>307</v>
      </c>
      <c r="C275" s="127">
        <v>17</v>
      </c>
      <c r="D275" s="37">
        <v>0</v>
      </c>
      <c r="E275" s="127">
        <v>529</v>
      </c>
      <c r="F275" s="128">
        <v>35</v>
      </c>
      <c r="G275" s="218">
        <v>4.5999999999999996</v>
      </c>
      <c r="H275" s="128">
        <v>35</v>
      </c>
      <c r="I275" s="219">
        <v>15</v>
      </c>
      <c r="J275" s="37">
        <v>0</v>
      </c>
      <c r="K275" s="374">
        <v>118.6</v>
      </c>
      <c r="L275" s="131">
        <v>52</v>
      </c>
      <c r="M275" s="92">
        <v>0.9</v>
      </c>
      <c r="N275" s="126">
        <v>5.4</v>
      </c>
      <c r="O275" s="40">
        <v>0</v>
      </c>
      <c r="P275" s="126">
        <v>9.6</v>
      </c>
      <c r="Q275" s="133">
        <v>7.2</v>
      </c>
      <c r="R275" s="126">
        <v>5.5</v>
      </c>
      <c r="S275" s="134">
        <v>92</v>
      </c>
      <c r="T275" s="219">
        <v>143</v>
      </c>
      <c r="U275" s="37">
        <v>0</v>
      </c>
      <c r="V275" s="40">
        <v>0</v>
      </c>
      <c r="W275" s="371">
        <v>304.75444444444452</v>
      </c>
      <c r="X275" s="37">
        <v>4.93</v>
      </c>
      <c r="Y275" s="140">
        <v>14.8</v>
      </c>
      <c r="Z275" s="37">
        <v>42.3</v>
      </c>
      <c r="AA275" s="140">
        <v>85.8</v>
      </c>
      <c r="AB275" s="37">
        <v>30</v>
      </c>
      <c r="AC275" s="140">
        <v>35</v>
      </c>
      <c r="AD275" s="37">
        <v>184</v>
      </c>
      <c r="AE275" s="140">
        <v>13</v>
      </c>
      <c r="AF275" s="181">
        <v>0</v>
      </c>
      <c r="AG275" s="214">
        <v>5.66</v>
      </c>
      <c r="AH275" s="37">
        <v>42.1</v>
      </c>
      <c r="AI275" s="140">
        <v>39.799999999999997</v>
      </c>
      <c r="AJ275" s="37">
        <v>8.6999999999999993</v>
      </c>
      <c r="AK275" s="140">
        <v>9</v>
      </c>
      <c r="AL275" s="37">
        <v>0.4</v>
      </c>
      <c r="AM275" s="377"/>
      <c r="AN275" s="377"/>
      <c r="AO275" s="377"/>
      <c r="AP275" s="377"/>
      <c r="AQ275" s="377"/>
      <c r="AR275" s="377"/>
    </row>
    <row r="276" spans="1:44" ht="15.75">
      <c r="A276" s="191" t="s">
        <v>160</v>
      </c>
      <c r="B276" s="125">
        <v>587</v>
      </c>
      <c r="C276" s="127">
        <v>13</v>
      </c>
      <c r="D276" s="37">
        <v>0</v>
      </c>
      <c r="E276" s="127">
        <v>601</v>
      </c>
      <c r="F276" s="128">
        <v>35</v>
      </c>
      <c r="G276" s="218">
        <v>4.2</v>
      </c>
      <c r="H276" s="128">
        <v>40</v>
      </c>
      <c r="I276" s="219">
        <v>30</v>
      </c>
      <c r="J276" s="37">
        <v>0</v>
      </c>
      <c r="K276" s="374">
        <v>105.1</v>
      </c>
      <c r="L276" s="131">
        <v>42</v>
      </c>
      <c r="M276" s="92">
        <v>1</v>
      </c>
      <c r="N276" s="126">
        <v>4.3</v>
      </c>
      <c r="O276" s="40">
        <v>0</v>
      </c>
      <c r="P276" s="126">
        <v>8.6999999999999993</v>
      </c>
      <c r="Q276" s="133">
        <v>7</v>
      </c>
      <c r="R276" s="126">
        <v>6.4</v>
      </c>
      <c r="S276" s="134">
        <v>97</v>
      </c>
      <c r="T276" s="219">
        <v>139</v>
      </c>
      <c r="U276" s="37">
        <v>0</v>
      </c>
      <c r="V276" s="40">
        <v>0</v>
      </c>
      <c r="W276" s="371">
        <v>297.64122222222221</v>
      </c>
      <c r="X276" s="37">
        <v>4.84</v>
      </c>
      <c r="Y276" s="140">
        <v>14.2</v>
      </c>
      <c r="Z276" s="37">
        <v>42.6</v>
      </c>
      <c r="AA276" s="140">
        <v>88</v>
      </c>
      <c r="AB276" s="37">
        <v>29.3</v>
      </c>
      <c r="AC276" s="140">
        <v>33.299999999999997</v>
      </c>
      <c r="AD276" s="37">
        <v>253</v>
      </c>
      <c r="AE276" s="140">
        <v>13.1</v>
      </c>
      <c r="AF276" s="181">
        <v>0</v>
      </c>
      <c r="AG276" s="214">
        <v>5.39</v>
      </c>
      <c r="AH276" s="37">
        <v>50.2</v>
      </c>
      <c r="AI276" s="140">
        <v>35.299999999999997</v>
      </c>
      <c r="AJ276" s="37">
        <v>10.4</v>
      </c>
      <c r="AK276" s="140">
        <v>3.5</v>
      </c>
      <c r="AL276" s="37">
        <v>0.6</v>
      </c>
      <c r="AM276" s="377"/>
      <c r="AN276" s="377"/>
      <c r="AO276" s="377"/>
      <c r="AP276" s="377"/>
      <c r="AQ276" s="377"/>
      <c r="AR276" s="377"/>
    </row>
    <row r="277" spans="1:44" ht="15.75">
      <c r="A277" s="201">
        <v>3123</v>
      </c>
      <c r="B277" s="125">
        <v>343</v>
      </c>
      <c r="C277" s="127">
        <v>13</v>
      </c>
      <c r="D277" s="37">
        <v>0</v>
      </c>
      <c r="E277" s="127">
        <v>443</v>
      </c>
      <c r="F277" s="128">
        <v>33</v>
      </c>
      <c r="G277" s="218">
        <v>4.3</v>
      </c>
      <c r="H277" s="128">
        <v>38</v>
      </c>
      <c r="I277" s="219">
        <v>22</v>
      </c>
      <c r="J277" s="37">
        <v>0</v>
      </c>
      <c r="K277" s="374">
        <v>120</v>
      </c>
      <c r="L277" s="131">
        <v>45</v>
      </c>
      <c r="M277" s="92">
        <v>0.9</v>
      </c>
      <c r="N277" s="126">
        <v>4.5999999999999996</v>
      </c>
      <c r="O277" s="40">
        <v>0</v>
      </c>
      <c r="P277" s="126">
        <v>9</v>
      </c>
      <c r="Q277" s="133">
        <v>8</v>
      </c>
      <c r="R277" s="126">
        <v>6.6</v>
      </c>
      <c r="S277" s="134">
        <v>95</v>
      </c>
      <c r="T277" s="219">
        <v>137</v>
      </c>
      <c r="U277" s="37">
        <v>0</v>
      </c>
      <c r="V277" s="40">
        <v>0</v>
      </c>
      <c r="W277" s="371">
        <v>294.66544444444446</v>
      </c>
      <c r="X277" s="37">
        <v>4.7699999999999996</v>
      </c>
      <c r="Y277" s="140">
        <v>12.6</v>
      </c>
      <c r="Z277" s="37">
        <v>39</v>
      </c>
      <c r="AA277" s="140">
        <v>81.8</v>
      </c>
      <c r="AB277" s="37">
        <v>26.4</v>
      </c>
      <c r="AC277" s="140">
        <v>32.299999999999997</v>
      </c>
      <c r="AD277" s="37">
        <v>312</v>
      </c>
      <c r="AE277" s="140">
        <v>13.2</v>
      </c>
      <c r="AF277" s="181">
        <v>0</v>
      </c>
      <c r="AG277" s="214">
        <v>8.07</v>
      </c>
      <c r="AH277" s="37">
        <v>45.4</v>
      </c>
      <c r="AI277" s="140">
        <v>37.9</v>
      </c>
      <c r="AJ277" s="37">
        <v>11.8</v>
      </c>
      <c r="AK277" s="140">
        <v>4.7</v>
      </c>
      <c r="AL277" s="37">
        <v>0.2</v>
      </c>
      <c r="AM277" s="377"/>
      <c r="AN277" s="377"/>
      <c r="AO277" s="377"/>
      <c r="AP277" s="377"/>
      <c r="AQ277" s="377"/>
      <c r="AR277" s="377"/>
    </row>
    <row r="278" spans="1:44" ht="15.75">
      <c r="A278" s="191" t="s">
        <v>163</v>
      </c>
      <c r="B278" s="125">
        <v>160</v>
      </c>
      <c r="C278" s="127">
        <v>13</v>
      </c>
      <c r="D278" s="37">
        <v>0</v>
      </c>
      <c r="E278" s="127">
        <v>417</v>
      </c>
      <c r="F278" s="128">
        <v>33</v>
      </c>
      <c r="G278" s="218">
        <v>4.4000000000000004</v>
      </c>
      <c r="H278" s="128">
        <v>29</v>
      </c>
      <c r="I278" s="219">
        <v>17</v>
      </c>
      <c r="J278" s="37">
        <v>0</v>
      </c>
      <c r="K278" s="374">
        <v>118.6</v>
      </c>
      <c r="L278" s="131">
        <v>37</v>
      </c>
      <c r="M278" s="92">
        <v>0.9</v>
      </c>
      <c r="N278" s="126">
        <v>5</v>
      </c>
      <c r="O278" s="40">
        <v>0</v>
      </c>
      <c r="P278" s="126">
        <v>9.3000000000000007</v>
      </c>
      <c r="Q278" s="133">
        <v>7.4</v>
      </c>
      <c r="R278" s="126">
        <v>4.7</v>
      </c>
      <c r="S278" s="134">
        <v>75</v>
      </c>
      <c r="T278" s="219">
        <v>142</v>
      </c>
      <c r="U278" s="37">
        <v>0</v>
      </c>
      <c r="V278" s="40">
        <v>0</v>
      </c>
      <c r="W278" s="371">
        <v>297.82033333333334</v>
      </c>
      <c r="X278" s="37">
        <v>5.31</v>
      </c>
      <c r="Y278" s="140">
        <v>15.3</v>
      </c>
      <c r="Z278" s="37">
        <v>46.1</v>
      </c>
      <c r="AA278" s="140">
        <v>86.8</v>
      </c>
      <c r="AB278" s="37">
        <v>28.8</v>
      </c>
      <c r="AC278" s="140">
        <v>33.200000000000003</v>
      </c>
      <c r="AD278" s="37">
        <v>238</v>
      </c>
      <c r="AE278" s="140">
        <v>13</v>
      </c>
      <c r="AF278" s="181">
        <v>0</v>
      </c>
      <c r="AG278" s="214">
        <v>5.36</v>
      </c>
      <c r="AH278" s="37">
        <v>57.8</v>
      </c>
      <c r="AI278" s="140">
        <v>27.8</v>
      </c>
      <c r="AJ278" s="37">
        <v>11.8</v>
      </c>
      <c r="AK278" s="140">
        <v>1.9</v>
      </c>
      <c r="AL278" s="37">
        <v>0.7</v>
      </c>
      <c r="AM278" s="377"/>
      <c r="AN278" s="377"/>
      <c r="AO278" s="377"/>
      <c r="AP278" s="377"/>
      <c r="AQ278" s="377"/>
      <c r="AR278" s="377"/>
    </row>
    <row r="279" spans="1:44" ht="15.75">
      <c r="A279" s="191" t="s">
        <v>167</v>
      </c>
      <c r="B279" s="125">
        <v>278</v>
      </c>
      <c r="C279" s="127">
        <v>16</v>
      </c>
      <c r="D279" s="37">
        <v>0</v>
      </c>
      <c r="E279" s="127">
        <v>446</v>
      </c>
      <c r="F279" s="128">
        <v>35</v>
      </c>
      <c r="G279" s="218">
        <v>4.4000000000000004</v>
      </c>
      <c r="H279" s="128">
        <v>42</v>
      </c>
      <c r="I279" s="219">
        <v>17</v>
      </c>
      <c r="J279" s="37">
        <v>0</v>
      </c>
      <c r="K279" s="374">
        <v>119.3</v>
      </c>
      <c r="L279" s="131">
        <v>43</v>
      </c>
      <c r="M279" s="92">
        <v>0.9</v>
      </c>
      <c r="N279" s="126">
        <v>5.7</v>
      </c>
      <c r="O279" s="40">
        <v>0</v>
      </c>
      <c r="P279" s="126">
        <v>9.8000000000000007</v>
      </c>
      <c r="Q279" s="133">
        <v>7.4</v>
      </c>
      <c r="R279" s="126">
        <v>6.8</v>
      </c>
      <c r="S279" s="134">
        <v>80</v>
      </c>
      <c r="T279" s="219">
        <v>142</v>
      </c>
      <c r="U279" s="37">
        <v>0</v>
      </c>
      <c r="V279" s="40">
        <v>0</v>
      </c>
      <c r="W279" s="371">
        <v>303.0457777777778</v>
      </c>
      <c r="X279" s="37">
        <v>5.27</v>
      </c>
      <c r="Y279" s="140">
        <v>14.8</v>
      </c>
      <c r="Z279" s="37">
        <v>45</v>
      </c>
      <c r="AA279" s="140">
        <v>85.4</v>
      </c>
      <c r="AB279" s="37">
        <v>28.1</v>
      </c>
      <c r="AC279" s="140">
        <v>32.9</v>
      </c>
      <c r="AD279" s="37">
        <v>256</v>
      </c>
      <c r="AE279" s="140">
        <v>13</v>
      </c>
      <c r="AF279" s="181">
        <v>0</v>
      </c>
      <c r="AG279" s="214">
        <v>6.1</v>
      </c>
      <c r="AH279" s="37">
        <v>45.2</v>
      </c>
      <c r="AI279" s="140">
        <v>38.700000000000003</v>
      </c>
      <c r="AJ279" s="37">
        <v>9.5</v>
      </c>
      <c r="AK279" s="140">
        <v>5.0999999999999996</v>
      </c>
      <c r="AL279" s="37">
        <v>1.5</v>
      </c>
      <c r="AM279" s="377"/>
      <c r="AN279" s="377"/>
      <c r="AO279" s="377"/>
      <c r="AP279" s="377"/>
      <c r="AQ279" s="377"/>
      <c r="AR279" s="377"/>
    </row>
    <row r="280" spans="1:44" ht="15" customHeight="1">
      <c r="A280" s="210" t="s">
        <v>169</v>
      </c>
      <c r="B280" s="125">
        <v>140</v>
      </c>
      <c r="C280" s="127">
        <v>6</v>
      </c>
      <c r="D280" s="37">
        <v>0</v>
      </c>
      <c r="E280" s="127">
        <v>398</v>
      </c>
      <c r="F280" s="128">
        <v>27</v>
      </c>
      <c r="G280" s="218">
        <v>4.5</v>
      </c>
      <c r="H280" s="128">
        <v>43</v>
      </c>
      <c r="I280" s="219">
        <v>49</v>
      </c>
      <c r="J280" s="37">
        <v>0</v>
      </c>
      <c r="K280" s="374">
        <v>123.6</v>
      </c>
      <c r="L280" s="131">
        <v>34</v>
      </c>
      <c r="M280" s="92">
        <v>0.8</v>
      </c>
      <c r="N280" s="126">
        <v>4.5999999999999996</v>
      </c>
      <c r="O280" s="40">
        <v>0</v>
      </c>
      <c r="P280" s="126">
        <v>9.1999999999999993</v>
      </c>
      <c r="Q280" s="133">
        <v>7.6</v>
      </c>
      <c r="R280" s="126">
        <v>4.8</v>
      </c>
      <c r="S280" s="134">
        <v>97</v>
      </c>
      <c r="T280" s="219">
        <v>142</v>
      </c>
      <c r="U280" s="37">
        <v>0</v>
      </c>
      <c r="V280" s="40">
        <v>0</v>
      </c>
      <c r="W280" s="371">
        <v>298.91188888888894</v>
      </c>
      <c r="X280" s="37">
        <v>4.8</v>
      </c>
      <c r="Y280" s="140">
        <v>13.9</v>
      </c>
      <c r="Z280" s="37">
        <v>43.1</v>
      </c>
      <c r="AA280" s="140">
        <v>89.8</v>
      </c>
      <c r="AB280" s="37">
        <v>29</v>
      </c>
      <c r="AC280" s="140">
        <v>32.299999999999997</v>
      </c>
      <c r="AD280" s="37">
        <v>235</v>
      </c>
      <c r="AE280" s="140">
        <v>13.2</v>
      </c>
      <c r="AF280" s="181">
        <v>0</v>
      </c>
      <c r="AG280" s="214">
        <v>7.82</v>
      </c>
      <c r="AH280" s="37">
        <v>43.6</v>
      </c>
      <c r="AI280" s="140">
        <v>43.5</v>
      </c>
      <c r="AJ280" s="37">
        <v>10.199999999999999</v>
      </c>
      <c r="AK280" s="140">
        <v>2.4</v>
      </c>
      <c r="AL280" s="37">
        <v>0.3</v>
      </c>
      <c r="AM280" s="377"/>
      <c r="AN280" s="377"/>
      <c r="AO280" s="377"/>
      <c r="AP280" s="377"/>
      <c r="AQ280" s="377"/>
      <c r="AR280" s="377"/>
    </row>
    <row r="281" spans="1:44" ht="15.75">
      <c r="A281" s="191" t="s">
        <v>172</v>
      </c>
      <c r="B281" s="125">
        <v>1495</v>
      </c>
      <c r="C281" s="127">
        <v>40</v>
      </c>
      <c r="D281" s="37">
        <v>0</v>
      </c>
      <c r="E281" s="127">
        <v>807</v>
      </c>
      <c r="F281" s="128">
        <v>63</v>
      </c>
      <c r="G281" s="218">
        <v>4.2</v>
      </c>
      <c r="H281" s="128">
        <v>64</v>
      </c>
      <c r="I281" s="219">
        <v>22</v>
      </c>
      <c r="J281" s="37">
        <v>0</v>
      </c>
      <c r="K281" s="374">
        <v>122.9</v>
      </c>
      <c r="L281" s="131">
        <v>27</v>
      </c>
      <c r="M281" s="92">
        <v>0.8</v>
      </c>
      <c r="N281" s="126">
        <v>3.9</v>
      </c>
      <c r="O281" s="40">
        <v>0</v>
      </c>
      <c r="P281" s="126">
        <v>9.5</v>
      </c>
      <c r="Q281" s="133">
        <v>7.1</v>
      </c>
      <c r="R281" s="126">
        <v>4.8</v>
      </c>
      <c r="S281" s="134">
        <v>89</v>
      </c>
      <c r="T281" s="219">
        <v>138</v>
      </c>
      <c r="U281" s="37">
        <v>0</v>
      </c>
      <c r="V281" s="40">
        <v>0</v>
      </c>
      <c r="W281" s="371">
        <v>289.79411111111119</v>
      </c>
      <c r="X281" s="126">
        <v>4.84</v>
      </c>
      <c r="Y281" s="218">
        <v>14.4</v>
      </c>
      <c r="Z281" s="126">
        <v>46.6</v>
      </c>
      <c r="AA281" s="218">
        <v>96.3</v>
      </c>
      <c r="AB281" s="126">
        <v>29.8</v>
      </c>
      <c r="AC281" s="218">
        <v>30.9</v>
      </c>
      <c r="AD281" s="131">
        <v>267</v>
      </c>
      <c r="AE281" s="218">
        <v>13.3</v>
      </c>
      <c r="AF281" s="181">
        <v>0</v>
      </c>
      <c r="AG281" s="214">
        <v>7.64</v>
      </c>
      <c r="AH281" s="126">
        <v>63.481675392670155</v>
      </c>
      <c r="AI281" s="218">
        <v>20.549738219895289</v>
      </c>
      <c r="AJ281" s="126">
        <v>6.9371727748691105</v>
      </c>
      <c r="AK281" s="218">
        <v>7.8534031413612571</v>
      </c>
      <c r="AL281" s="126">
        <v>1.1780104712041886</v>
      </c>
      <c r="AM281" s="379"/>
      <c r="AN281" s="379"/>
      <c r="AO281" s="379"/>
      <c r="AP281" s="379"/>
      <c r="AQ281" s="379"/>
      <c r="AR281" s="379"/>
    </row>
    <row r="282" spans="1:44" ht="15.75">
      <c r="A282" s="191" t="s">
        <v>173</v>
      </c>
      <c r="B282" s="125">
        <v>151</v>
      </c>
      <c r="C282" s="127">
        <v>16</v>
      </c>
      <c r="D282" s="37">
        <v>0</v>
      </c>
      <c r="E282" s="127">
        <v>508</v>
      </c>
      <c r="F282" s="128">
        <v>24</v>
      </c>
      <c r="G282" s="218">
        <v>4.2</v>
      </c>
      <c r="H282" s="128">
        <v>24</v>
      </c>
      <c r="I282" s="219">
        <v>12</v>
      </c>
      <c r="J282" s="37">
        <v>0</v>
      </c>
      <c r="K282" s="374">
        <v>119.3</v>
      </c>
      <c r="L282" s="131">
        <v>45</v>
      </c>
      <c r="M282" s="92">
        <v>0.9</v>
      </c>
      <c r="N282" s="126">
        <v>4.0999999999999996</v>
      </c>
      <c r="O282" s="40">
        <v>0</v>
      </c>
      <c r="P282" s="126">
        <v>9.5</v>
      </c>
      <c r="Q282" s="133">
        <v>6.8</v>
      </c>
      <c r="R282" s="126">
        <v>4.5</v>
      </c>
      <c r="S282" s="134">
        <v>103</v>
      </c>
      <c r="T282" s="219">
        <v>143</v>
      </c>
      <c r="U282" s="37">
        <v>0</v>
      </c>
      <c r="V282" s="40">
        <v>0</v>
      </c>
      <c r="W282" s="371">
        <v>302.4305555555556</v>
      </c>
      <c r="X282" s="126">
        <v>4.1100000000000003</v>
      </c>
      <c r="Y282" s="218">
        <v>12.4</v>
      </c>
      <c r="Z282" s="126">
        <v>41</v>
      </c>
      <c r="AA282" s="218">
        <v>99.8</v>
      </c>
      <c r="AB282" s="126">
        <v>30.2</v>
      </c>
      <c r="AC282" s="218">
        <v>30.2</v>
      </c>
      <c r="AD282" s="131">
        <v>246</v>
      </c>
      <c r="AE282" s="218">
        <v>13.7</v>
      </c>
      <c r="AF282" s="181">
        <v>0</v>
      </c>
      <c r="AG282" s="214">
        <v>6.33</v>
      </c>
      <c r="AH282" s="126">
        <v>65.876777251184834</v>
      </c>
      <c r="AI282" s="218">
        <v>20.379146919431278</v>
      </c>
      <c r="AJ282" s="126">
        <v>7.8988941548183256</v>
      </c>
      <c r="AK282" s="218">
        <v>5.2132701421800949</v>
      </c>
      <c r="AL282" s="126">
        <v>0.63191153238546605</v>
      </c>
      <c r="AM282" s="379"/>
      <c r="AN282" s="379"/>
      <c r="AO282" s="379"/>
      <c r="AP282" s="379"/>
      <c r="AQ282" s="379"/>
      <c r="AR282" s="379"/>
    </row>
    <row r="283" spans="1:44" ht="15.75">
      <c r="A283" s="191" t="s">
        <v>174</v>
      </c>
      <c r="B283" s="125">
        <v>298</v>
      </c>
      <c r="C283" s="127">
        <v>27</v>
      </c>
      <c r="D283" s="37">
        <v>0</v>
      </c>
      <c r="E283" s="127">
        <v>577</v>
      </c>
      <c r="F283" s="128">
        <v>27</v>
      </c>
      <c r="G283" s="218">
        <v>4</v>
      </c>
      <c r="H283" s="128">
        <v>31</v>
      </c>
      <c r="I283" s="219">
        <v>84</v>
      </c>
      <c r="J283" s="37">
        <v>0</v>
      </c>
      <c r="K283" s="374">
        <v>93.8</v>
      </c>
      <c r="L283" s="131">
        <v>47</v>
      </c>
      <c r="M283" s="92">
        <v>1.1000000000000001</v>
      </c>
      <c r="N283" s="126">
        <v>4.4000000000000004</v>
      </c>
      <c r="O283" s="40">
        <v>0</v>
      </c>
      <c r="P283" s="126">
        <v>9.5</v>
      </c>
      <c r="Q283" s="133">
        <v>7</v>
      </c>
      <c r="R283" s="126">
        <v>4.5999999999999996</v>
      </c>
      <c r="S283" s="134">
        <v>103</v>
      </c>
      <c r="T283" s="219">
        <v>141</v>
      </c>
      <c r="U283" s="37">
        <v>0</v>
      </c>
      <c r="V283" s="40">
        <v>0</v>
      </c>
      <c r="W283" s="371">
        <v>299.22988888888892</v>
      </c>
      <c r="X283" s="126">
        <v>4.4400000000000004</v>
      </c>
      <c r="Y283" s="218">
        <v>13.2</v>
      </c>
      <c r="Z283" s="126">
        <v>40.9</v>
      </c>
      <c r="AA283" s="218">
        <v>92.1</v>
      </c>
      <c r="AB283" s="126">
        <v>29.7</v>
      </c>
      <c r="AC283" s="218">
        <v>32.299999999999997</v>
      </c>
      <c r="AD283" s="131">
        <v>304</v>
      </c>
      <c r="AE283" s="218">
        <v>14</v>
      </c>
      <c r="AF283" s="181">
        <v>0</v>
      </c>
      <c r="AG283" s="214">
        <v>8.24</v>
      </c>
      <c r="AH283" s="126">
        <v>41.990291262135919</v>
      </c>
      <c r="AI283" s="218">
        <v>37.621359223300971</v>
      </c>
      <c r="AJ283" s="126">
        <v>10.922330097087379</v>
      </c>
      <c r="AK283" s="218">
        <v>8.3737864077669908</v>
      </c>
      <c r="AL283" s="126">
        <v>1.0922330097087378</v>
      </c>
      <c r="AM283" s="379"/>
      <c r="AN283" s="379"/>
      <c r="AO283" s="379"/>
      <c r="AP283" s="379"/>
      <c r="AQ283" s="379"/>
      <c r="AR283" s="379"/>
    </row>
    <row r="284" spans="1:44" ht="15.75">
      <c r="A284" s="191" t="s">
        <v>175</v>
      </c>
      <c r="B284" s="125">
        <v>1009</v>
      </c>
      <c r="C284" s="127">
        <v>31</v>
      </c>
      <c r="D284" s="37">
        <v>0</v>
      </c>
      <c r="E284" s="127">
        <v>952</v>
      </c>
      <c r="F284" s="128">
        <v>40</v>
      </c>
      <c r="G284" s="218">
        <v>4.4000000000000004</v>
      </c>
      <c r="H284" s="128">
        <v>63</v>
      </c>
      <c r="I284" s="219">
        <v>26</v>
      </c>
      <c r="J284" s="37">
        <v>0</v>
      </c>
      <c r="K284" s="374">
        <v>105.1</v>
      </c>
      <c r="L284" s="131">
        <v>44</v>
      </c>
      <c r="M284" s="92">
        <v>1</v>
      </c>
      <c r="N284" s="126">
        <v>4.3</v>
      </c>
      <c r="O284" s="40">
        <v>0</v>
      </c>
      <c r="P284" s="126">
        <v>9.6999999999999993</v>
      </c>
      <c r="Q284" s="133">
        <v>7.2</v>
      </c>
      <c r="R284" s="126">
        <v>4.5</v>
      </c>
      <c r="S284" s="134">
        <v>186</v>
      </c>
      <c r="T284" s="219">
        <v>139</v>
      </c>
      <c r="U284" s="37">
        <v>0</v>
      </c>
      <c r="V284" s="40">
        <v>0</v>
      </c>
      <c r="W284" s="371">
        <v>300.12666666666667</v>
      </c>
      <c r="X284" s="126">
        <v>4.0999999999999996</v>
      </c>
      <c r="Y284" s="218">
        <v>14</v>
      </c>
      <c r="Z284" s="126">
        <v>42.3</v>
      </c>
      <c r="AA284" s="218">
        <v>101</v>
      </c>
      <c r="AB284" s="126">
        <v>33.4</v>
      </c>
      <c r="AC284" s="218">
        <v>33.1</v>
      </c>
      <c r="AD284" s="131">
        <v>405</v>
      </c>
      <c r="AE284" s="218">
        <v>12.3</v>
      </c>
      <c r="AF284" s="181">
        <v>0</v>
      </c>
      <c r="AG284" s="214">
        <v>6</v>
      </c>
      <c r="AH284" s="126">
        <v>75.247524752475243</v>
      </c>
      <c r="AI284" s="218">
        <v>16.336633663366339</v>
      </c>
      <c r="AJ284" s="126">
        <v>8.2508250825082516</v>
      </c>
      <c r="AK284" s="218">
        <v>0</v>
      </c>
      <c r="AL284" s="126">
        <v>0.16501650165016502</v>
      </c>
      <c r="AM284" s="379"/>
      <c r="AN284" s="379"/>
      <c r="AO284" s="379"/>
      <c r="AP284" s="379"/>
      <c r="AQ284" s="379"/>
      <c r="AR284" s="379"/>
    </row>
    <row r="285" spans="1:44" ht="15.75">
      <c r="A285" s="191" t="s">
        <v>176</v>
      </c>
      <c r="B285" s="125">
        <v>2144</v>
      </c>
      <c r="C285" s="127">
        <v>64</v>
      </c>
      <c r="D285" s="37">
        <v>0</v>
      </c>
      <c r="E285" s="127">
        <v>1096</v>
      </c>
      <c r="F285" s="128">
        <v>96</v>
      </c>
      <c r="G285" s="218">
        <v>4</v>
      </c>
      <c r="H285" s="128">
        <v>99</v>
      </c>
      <c r="I285" s="219">
        <v>72</v>
      </c>
      <c r="J285" s="37">
        <v>0</v>
      </c>
      <c r="K285" s="374">
        <v>119.1</v>
      </c>
      <c r="L285" s="131">
        <v>42</v>
      </c>
      <c r="M285" s="92">
        <v>0.8</v>
      </c>
      <c r="N285" s="126">
        <v>3.3</v>
      </c>
      <c r="O285" s="40">
        <v>0</v>
      </c>
      <c r="P285" s="126">
        <v>9</v>
      </c>
      <c r="Q285" s="133">
        <v>7.2</v>
      </c>
      <c r="R285" s="126">
        <v>4.8</v>
      </c>
      <c r="S285" s="134">
        <v>69</v>
      </c>
      <c r="T285" s="219">
        <v>137</v>
      </c>
      <c r="U285" s="37">
        <v>0</v>
      </c>
      <c r="V285" s="40">
        <v>0</v>
      </c>
      <c r="W285" s="371">
        <v>289.15633333333341</v>
      </c>
      <c r="X285" s="126">
        <v>4.58</v>
      </c>
      <c r="Y285" s="218">
        <v>13.8</v>
      </c>
      <c r="Z285" s="126">
        <v>44.4</v>
      </c>
      <c r="AA285" s="218" t="s">
        <v>195</v>
      </c>
      <c r="AB285" s="126">
        <v>30.1</v>
      </c>
      <c r="AC285" s="218">
        <v>31.1</v>
      </c>
      <c r="AD285" s="131">
        <v>234</v>
      </c>
      <c r="AE285" s="218">
        <v>15.8</v>
      </c>
      <c r="AF285" s="181">
        <v>0</v>
      </c>
      <c r="AG285" s="214">
        <v>6.8</v>
      </c>
      <c r="AH285" s="126">
        <v>89.705882352941174</v>
      </c>
      <c r="AI285" s="218">
        <v>6.7647058823529411</v>
      </c>
      <c r="AJ285" s="126">
        <v>0.88235294117647056</v>
      </c>
      <c r="AK285" s="218">
        <v>2.5</v>
      </c>
      <c r="AL285" s="126">
        <v>0.14705882352941177</v>
      </c>
      <c r="AM285" s="379"/>
      <c r="AN285" s="379"/>
      <c r="AO285" s="379"/>
      <c r="AP285" s="379"/>
      <c r="AQ285" s="379"/>
      <c r="AR285" s="379"/>
    </row>
    <row r="286" spans="1:44" ht="15.75">
      <c r="A286" s="191" t="s">
        <v>177</v>
      </c>
      <c r="B286" s="125">
        <v>548</v>
      </c>
      <c r="C286" s="127">
        <v>30</v>
      </c>
      <c r="D286" s="37">
        <v>0</v>
      </c>
      <c r="E286" s="127">
        <v>652</v>
      </c>
      <c r="F286" s="128">
        <v>47</v>
      </c>
      <c r="G286" s="218">
        <v>4.8</v>
      </c>
      <c r="H286" s="128">
        <v>49</v>
      </c>
      <c r="I286" s="219">
        <v>33</v>
      </c>
      <c r="J286" s="37">
        <v>0</v>
      </c>
      <c r="K286" s="374">
        <v>101.3</v>
      </c>
      <c r="L286" s="131">
        <v>36</v>
      </c>
      <c r="M286" s="92">
        <v>1</v>
      </c>
      <c r="N286" s="126">
        <v>3.1</v>
      </c>
      <c r="O286" s="40">
        <v>0</v>
      </c>
      <c r="P286" s="126">
        <v>9.9</v>
      </c>
      <c r="Q286" s="133">
        <v>8.1</v>
      </c>
      <c r="R286" s="126">
        <v>4.5</v>
      </c>
      <c r="S286" s="134">
        <v>90</v>
      </c>
      <c r="T286" s="219">
        <v>142</v>
      </c>
      <c r="U286" s="37">
        <v>0</v>
      </c>
      <c r="V286" s="40">
        <v>0</v>
      </c>
      <c r="W286" s="371">
        <v>298.24</v>
      </c>
      <c r="X286" s="126">
        <v>5.12</v>
      </c>
      <c r="Y286" s="218">
        <v>14</v>
      </c>
      <c r="Z286" s="126">
        <v>47.2</v>
      </c>
      <c r="AA286" s="218" t="s">
        <v>196</v>
      </c>
      <c r="AB286" s="126">
        <v>27.3</v>
      </c>
      <c r="AC286" s="218">
        <v>29.7</v>
      </c>
      <c r="AD286" s="131">
        <v>174</v>
      </c>
      <c r="AE286" s="218">
        <v>14</v>
      </c>
      <c r="AF286" s="181">
        <v>0</v>
      </c>
      <c r="AG286" s="214">
        <v>7.46</v>
      </c>
      <c r="AH286" s="126">
        <v>75.737265415549601</v>
      </c>
      <c r="AI286" s="218">
        <v>23.056300268096514</v>
      </c>
      <c r="AJ286" s="126">
        <v>1.0723860589812333</v>
      </c>
      <c r="AK286" s="218">
        <v>0.13404825737265416</v>
      </c>
      <c r="AL286" s="126">
        <v>0</v>
      </c>
      <c r="AM286" s="379"/>
      <c r="AN286" s="379"/>
      <c r="AO286" s="379"/>
      <c r="AP286" s="379"/>
      <c r="AQ286" s="379"/>
      <c r="AR286" s="379"/>
    </row>
    <row r="287" spans="1:44" ht="15.75">
      <c r="A287" s="191" t="s">
        <v>178</v>
      </c>
      <c r="B287" s="125">
        <v>618</v>
      </c>
      <c r="C287" s="127">
        <v>30</v>
      </c>
      <c r="D287" s="37">
        <v>0</v>
      </c>
      <c r="E287" s="127">
        <v>563</v>
      </c>
      <c r="F287" s="128">
        <v>41</v>
      </c>
      <c r="G287" s="218">
        <v>4.5</v>
      </c>
      <c r="H287" s="128">
        <v>45</v>
      </c>
      <c r="I287" s="219">
        <v>29</v>
      </c>
      <c r="J287" s="37">
        <v>0</v>
      </c>
      <c r="K287" s="374">
        <v>119.1</v>
      </c>
      <c r="L287" s="131">
        <v>35</v>
      </c>
      <c r="M287" s="92">
        <v>0.8</v>
      </c>
      <c r="N287" s="126">
        <v>4.0999999999999996</v>
      </c>
      <c r="O287" s="40">
        <v>0</v>
      </c>
      <c r="P287" s="126">
        <v>9.5</v>
      </c>
      <c r="Q287" s="133">
        <v>7.3</v>
      </c>
      <c r="R287" s="126">
        <v>4.9000000000000004</v>
      </c>
      <c r="S287" s="134">
        <v>84</v>
      </c>
      <c r="T287" s="219">
        <v>141</v>
      </c>
      <c r="U287" s="37">
        <v>0</v>
      </c>
      <c r="V287" s="40">
        <v>0</v>
      </c>
      <c r="W287" s="371">
        <v>296.57400000000001</v>
      </c>
      <c r="X287" s="126">
        <v>4.91</v>
      </c>
      <c r="Y287" s="218">
        <v>13.2</v>
      </c>
      <c r="Z287" s="126">
        <v>44.5</v>
      </c>
      <c r="AA287" s="218">
        <v>90.6</v>
      </c>
      <c r="AB287" s="126">
        <v>26.9</v>
      </c>
      <c r="AC287" s="218">
        <v>29.7</v>
      </c>
      <c r="AD287" s="131">
        <v>231</v>
      </c>
      <c r="AE287" s="218">
        <v>14.9</v>
      </c>
      <c r="AF287" s="181">
        <v>0</v>
      </c>
      <c r="AG287" s="214">
        <v>8.84</v>
      </c>
      <c r="AH287" s="126">
        <v>85.407239819004531</v>
      </c>
      <c r="AI287" s="218">
        <v>12.556561085972852</v>
      </c>
      <c r="AJ287" s="126">
        <v>1.6968325791855203</v>
      </c>
      <c r="AK287" s="218">
        <v>0.11312217194570136</v>
      </c>
      <c r="AL287" s="126">
        <v>0.22624434389140272</v>
      </c>
      <c r="AM287" s="379"/>
      <c r="AN287" s="379"/>
      <c r="AO287" s="379"/>
      <c r="AP287" s="379"/>
      <c r="AQ287" s="379"/>
      <c r="AR287" s="379"/>
    </row>
    <row r="288" spans="1:44" ht="15.75">
      <c r="A288" s="191" t="s">
        <v>180</v>
      </c>
      <c r="B288" s="125">
        <v>2277</v>
      </c>
      <c r="C288" s="127">
        <v>47</v>
      </c>
      <c r="D288" s="37">
        <v>0</v>
      </c>
      <c r="E288" s="127">
        <v>770</v>
      </c>
      <c r="F288" s="128">
        <v>77</v>
      </c>
      <c r="G288" s="218">
        <v>4.3</v>
      </c>
      <c r="H288" s="128">
        <v>55</v>
      </c>
      <c r="I288" s="219">
        <v>15</v>
      </c>
      <c r="J288" s="37">
        <v>0</v>
      </c>
      <c r="K288" s="374">
        <v>116.4</v>
      </c>
      <c r="L288" s="131">
        <v>27</v>
      </c>
      <c r="M288" s="92">
        <v>0.9</v>
      </c>
      <c r="N288" s="126">
        <v>4.2</v>
      </c>
      <c r="O288" s="40">
        <v>0</v>
      </c>
      <c r="P288" s="126">
        <v>9</v>
      </c>
      <c r="Q288" s="133">
        <v>7.2</v>
      </c>
      <c r="R288" s="126">
        <v>4.2</v>
      </c>
      <c r="S288" s="134">
        <v>92</v>
      </c>
      <c r="T288" s="219">
        <v>142</v>
      </c>
      <c r="U288" s="37">
        <v>0</v>
      </c>
      <c r="V288" s="40">
        <v>0</v>
      </c>
      <c r="W288" s="371">
        <v>296.30977777777781</v>
      </c>
      <c r="X288" s="126">
        <v>4.08</v>
      </c>
      <c r="Y288" s="218">
        <v>12.3</v>
      </c>
      <c r="Z288" s="126">
        <v>41</v>
      </c>
      <c r="AA288" s="218">
        <v>100.5</v>
      </c>
      <c r="AB288" s="126">
        <v>30.1</v>
      </c>
      <c r="AC288" s="218">
        <v>30</v>
      </c>
      <c r="AD288" s="131">
        <v>284</v>
      </c>
      <c r="AE288" s="218">
        <v>13.5</v>
      </c>
      <c r="AF288" s="181">
        <v>0</v>
      </c>
      <c r="AG288" s="214">
        <v>4.63</v>
      </c>
      <c r="AH288" s="126">
        <v>53.995680345572353</v>
      </c>
      <c r="AI288" s="218">
        <v>25.269978401727862</v>
      </c>
      <c r="AJ288" s="126">
        <v>9.9352051835853139</v>
      </c>
      <c r="AK288" s="218">
        <v>10.583153347732182</v>
      </c>
      <c r="AL288" s="126">
        <v>0.21598272138228941</v>
      </c>
      <c r="AM288" s="379"/>
      <c r="AN288" s="379"/>
      <c r="AO288" s="379"/>
      <c r="AP288" s="379"/>
      <c r="AQ288" s="379"/>
      <c r="AR288" s="379"/>
    </row>
    <row r="289" spans="1:44" ht="15.75">
      <c r="A289" s="191" t="s">
        <v>181</v>
      </c>
      <c r="B289" s="125">
        <v>232</v>
      </c>
      <c r="C289" s="127">
        <v>22</v>
      </c>
      <c r="D289" s="37">
        <v>0</v>
      </c>
      <c r="E289" s="127">
        <v>421</v>
      </c>
      <c r="F289" s="128">
        <v>29</v>
      </c>
      <c r="G289" s="218">
        <v>4.3</v>
      </c>
      <c r="H289" s="128">
        <v>30</v>
      </c>
      <c r="I289" s="219">
        <v>13</v>
      </c>
      <c r="J289" s="37">
        <v>0</v>
      </c>
      <c r="K289" s="374">
        <v>117.1</v>
      </c>
      <c r="L289" s="131">
        <v>31</v>
      </c>
      <c r="M289" s="92">
        <v>0.9</v>
      </c>
      <c r="N289" s="126">
        <v>4</v>
      </c>
      <c r="O289" s="40">
        <v>0</v>
      </c>
      <c r="P289" s="126">
        <v>9.6</v>
      </c>
      <c r="Q289" s="133">
        <v>7.1</v>
      </c>
      <c r="R289" s="126">
        <v>4.9000000000000004</v>
      </c>
      <c r="S289" s="134">
        <v>88</v>
      </c>
      <c r="T289" s="219">
        <v>141</v>
      </c>
      <c r="U289" s="37">
        <v>0</v>
      </c>
      <c r="V289" s="40">
        <v>0</v>
      </c>
      <c r="W289" s="371">
        <v>296.16288888888892</v>
      </c>
      <c r="X289" s="126">
        <v>4.93</v>
      </c>
      <c r="Y289" s="218">
        <v>13.7</v>
      </c>
      <c r="Z289" s="126">
        <v>43.9</v>
      </c>
      <c r="AA289" s="218">
        <v>89</v>
      </c>
      <c r="AB289" s="126">
        <v>27.8</v>
      </c>
      <c r="AC289" s="218">
        <v>31.2</v>
      </c>
      <c r="AD289" s="131">
        <v>302</v>
      </c>
      <c r="AE289" s="218">
        <v>13.8</v>
      </c>
      <c r="AF289" s="181">
        <v>0</v>
      </c>
      <c r="AG289" s="214">
        <v>6.89</v>
      </c>
      <c r="AH289" s="126">
        <v>52.975326560232226</v>
      </c>
      <c r="AI289" s="218">
        <v>33.09143686502177</v>
      </c>
      <c r="AJ289" s="126">
        <v>8.8534107402031932</v>
      </c>
      <c r="AK289" s="218">
        <v>4.3541364296081282</v>
      </c>
      <c r="AL289" s="126">
        <v>0.72568940493468803</v>
      </c>
      <c r="AM289" s="379"/>
      <c r="AN289" s="379"/>
      <c r="AO289" s="379"/>
      <c r="AP289" s="379"/>
      <c r="AQ289" s="379"/>
      <c r="AR289" s="379"/>
    </row>
    <row r="290" spans="1:44" ht="15.75">
      <c r="A290" s="191" t="s">
        <v>182</v>
      </c>
      <c r="B290" s="125">
        <v>428</v>
      </c>
      <c r="C290" s="127">
        <v>29</v>
      </c>
      <c r="D290" s="37">
        <v>0</v>
      </c>
      <c r="E290" s="127">
        <v>602</v>
      </c>
      <c r="F290" s="128">
        <v>31</v>
      </c>
      <c r="G290" s="218">
        <v>4.4000000000000004</v>
      </c>
      <c r="H290" s="128">
        <v>36</v>
      </c>
      <c r="I290" s="219">
        <v>18</v>
      </c>
      <c r="J290" s="37">
        <v>0</v>
      </c>
      <c r="K290" s="374">
        <v>121.3</v>
      </c>
      <c r="L290" s="131">
        <v>30</v>
      </c>
      <c r="M290" s="92">
        <v>0.8</v>
      </c>
      <c r="N290" s="126">
        <v>4</v>
      </c>
      <c r="O290" s="40">
        <v>0</v>
      </c>
      <c r="P290" s="126">
        <v>9.1999999999999993</v>
      </c>
      <c r="Q290" s="133">
        <v>7.1</v>
      </c>
      <c r="R290" s="126">
        <v>4.3</v>
      </c>
      <c r="S290" s="134">
        <v>78</v>
      </c>
      <c r="T290" s="219">
        <v>142</v>
      </c>
      <c r="U290" s="37">
        <v>0</v>
      </c>
      <c r="V290" s="40">
        <v>0</v>
      </c>
      <c r="W290" s="371">
        <v>296.1013333333334</v>
      </c>
      <c r="X290" s="126">
        <v>4.5599999999999996</v>
      </c>
      <c r="Y290" s="218">
        <v>13.7</v>
      </c>
      <c r="Z290" s="126">
        <v>45.8</v>
      </c>
      <c r="AA290" s="218">
        <v>100.4</v>
      </c>
      <c r="AB290" s="126">
        <v>30</v>
      </c>
      <c r="AC290" s="218">
        <v>29.9</v>
      </c>
      <c r="AD290" s="131">
        <v>188</v>
      </c>
      <c r="AE290" s="218">
        <v>13.1</v>
      </c>
      <c r="AF290" s="181">
        <v>0</v>
      </c>
      <c r="AG290" s="214">
        <v>6.2</v>
      </c>
      <c r="AH290" s="126">
        <v>49.032258064516128</v>
      </c>
      <c r="AI290" s="218">
        <v>39.516129032258071</v>
      </c>
      <c r="AJ290" s="126">
        <v>8.5483870967741939</v>
      </c>
      <c r="AK290" s="218">
        <v>2.7419354838709675</v>
      </c>
      <c r="AL290" s="126">
        <v>0.16129032258064516</v>
      </c>
      <c r="AM290" s="379"/>
      <c r="AN290" s="379"/>
      <c r="AO290" s="379"/>
      <c r="AP290" s="379"/>
      <c r="AQ290" s="379"/>
      <c r="AR290" s="379"/>
    </row>
    <row r="291" spans="1:44" ht="15.75">
      <c r="A291" s="191" t="s">
        <v>158</v>
      </c>
      <c r="B291" s="125">
        <v>1050</v>
      </c>
      <c r="C291" s="127">
        <v>35</v>
      </c>
      <c r="D291" s="37">
        <v>0</v>
      </c>
      <c r="E291" s="127">
        <v>621</v>
      </c>
      <c r="F291" s="128">
        <v>45</v>
      </c>
      <c r="G291" s="218">
        <v>4.8</v>
      </c>
      <c r="H291" s="128">
        <v>37</v>
      </c>
      <c r="I291" s="219">
        <v>10</v>
      </c>
      <c r="J291" s="37">
        <v>0</v>
      </c>
      <c r="K291" s="374">
        <v>122.1</v>
      </c>
      <c r="L291" s="131">
        <v>39</v>
      </c>
      <c r="M291" s="92">
        <v>0.8</v>
      </c>
      <c r="N291" s="126">
        <v>3.1</v>
      </c>
      <c r="O291" s="40">
        <v>0</v>
      </c>
      <c r="P291" s="126">
        <v>10.1</v>
      </c>
      <c r="Q291" s="133">
        <v>7.9</v>
      </c>
      <c r="R291" s="126">
        <v>4.8</v>
      </c>
      <c r="S291" s="134">
        <v>85</v>
      </c>
      <c r="T291" s="219">
        <v>141</v>
      </c>
      <c r="U291" s="37">
        <v>0</v>
      </c>
      <c r="V291" s="40">
        <v>0</v>
      </c>
      <c r="W291" s="371">
        <v>297.11855555555559</v>
      </c>
      <c r="X291" s="126">
        <v>4.95</v>
      </c>
      <c r="Y291" s="218">
        <v>14.3</v>
      </c>
      <c r="Z291" s="126">
        <v>52.3</v>
      </c>
      <c r="AA291" s="218">
        <v>105.7</v>
      </c>
      <c r="AB291" s="126">
        <v>28.9</v>
      </c>
      <c r="AC291" s="218">
        <v>27.3</v>
      </c>
      <c r="AD291" s="131">
        <v>316</v>
      </c>
      <c r="AE291" s="218">
        <v>14.5</v>
      </c>
      <c r="AF291" s="181">
        <v>0</v>
      </c>
      <c r="AG291" s="214">
        <v>8.1999999999999993</v>
      </c>
      <c r="AH291" s="126">
        <v>89.146341463414643</v>
      </c>
      <c r="AI291" s="218">
        <v>9.5121951219512209</v>
      </c>
      <c r="AJ291" s="126">
        <v>1.3414634146341464</v>
      </c>
      <c r="AK291" s="218">
        <v>0</v>
      </c>
      <c r="AL291" s="126">
        <v>0</v>
      </c>
      <c r="AM291" s="379"/>
      <c r="AN291" s="379"/>
      <c r="AO291" s="379"/>
      <c r="AP291" s="379"/>
      <c r="AQ291" s="379"/>
      <c r="AR291" s="379"/>
    </row>
    <row r="292" spans="1:44" ht="15.75">
      <c r="A292" s="191" t="s">
        <v>159</v>
      </c>
      <c r="B292" s="125">
        <v>258</v>
      </c>
      <c r="C292" s="127">
        <v>22</v>
      </c>
      <c r="D292" s="37">
        <v>0</v>
      </c>
      <c r="E292" s="127">
        <v>569</v>
      </c>
      <c r="F292" s="128">
        <v>34</v>
      </c>
      <c r="G292" s="218">
        <v>4.5</v>
      </c>
      <c r="H292" s="128">
        <v>37</v>
      </c>
      <c r="I292" s="219">
        <v>11</v>
      </c>
      <c r="J292" s="37">
        <v>0</v>
      </c>
      <c r="K292" s="374">
        <v>104.5</v>
      </c>
      <c r="L292" s="131">
        <v>36</v>
      </c>
      <c r="M292" s="92">
        <v>1</v>
      </c>
      <c r="N292" s="126">
        <v>4.3</v>
      </c>
      <c r="O292" s="40">
        <v>0</v>
      </c>
      <c r="P292" s="126">
        <v>9.8000000000000007</v>
      </c>
      <c r="Q292" s="133">
        <v>6.8</v>
      </c>
      <c r="R292" s="126">
        <v>5</v>
      </c>
      <c r="S292" s="134">
        <v>77</v>
      </c>
      <c r="T292" s="219">
        <v>141</v>
      </c>
      <c r="U292" s="37">
        <v>0</v>
      </c>
      <c r="V292" s="40">
        <v>0</v>
      </c>
      <c r="W292" s="371">
        <v>296.47944444444443</v>
      </c>
      <c r="X292" s="126">
        <v>4.6900000000000004</v>
      </c>
      <c r="Y292" s="218">
        <v>13.8</v>
      </c>
      <c r="Z292" s="126">
        <v>44.8</v>
      </c>
      <c r="AA292" s="218">
        <v>95.5</v>
      </c>
      <c r="AB292" s="126">
        <v>29.4</v>
      </c>
      <c r="AC292" s="218">
        <v>30.8</v>
      </c>
      <c r="AD292" s="131">
        <v>168</v>
      </c>
      <c r="AE292" s="218">
        <v>13.6</v>
      </c>
      <c r="AF292" s="181">
        <v>0</v>
      </c>
      <c r="AG292" s="214">
        <v>5.72</v>
      </c>
      <c r="AH292" s="126">
        <v>41.25874125874126</v>
      </c>
      <c r="AI292" s="218">
        <v>38.286713286713287</v>
      </c>
      <c r="AJ292" s="126">
        <v>7.5174825174825175</v>
      </c>
      <c r="AK292" s="218">
        <v>12.587412587412588</v>
      </c>
      <c r="AL292" s="126">
        <v>0.34965034965034969</v>
      </c>
      <c r="AM292" s="379"/>
      <c r="AN292" s="379"/>
      <c r="AO292" s="379"/>
      <c r="AP292" s="379"/>
      <c r="AQ292" s="379"/>
      <c r="AR292" s="379"/>
    </row>
    <row r="293" spans="1:44" ht="15.75">
      <c r="A293" s="191" t="s">
        <v>160</v>
      </c>
      <c r="B293" s="125">
        <v>2378</v>
      </c>
      <c r="C293" s="127">
        <v>66</v>
      </c>
      <c r="D293" s="37">
        <v>0</v>
      </c>
      <c r="E293" s="127">
        <v>1040</v>
      </c>
      <c r="F293" s="128">
        <v>88</v>
      </c>
      <c r="G293" s="218">
        <v>4.9000000000000004</v>
      </c>
      <c r="H293" s="128">
        <v>73</v>
      </c>
      <c r="I293" s="219">
        <v>28</v>
      </c>
      <c r="J293" s="37">
        <v>0</v>
      </c>
      <c r="K293" s="374">
        <v>119.3</v>
      </c>
      <c r="L293" s="131">
        <v>31</v>
      </c>
      <c r="M293" s="92">
        <v>0.9</v>
      </c>
      <c r="N293" s="126">
        <v>3</v>
      </c>
      <c r="O293" s="40">
        <v>0</v>
      </c>
      <c r="P293" s="126">
        <v>9.9</v>
      </c>
      <c r="Q293" s="133">
        <v>7.5</v>
      </c>
      <c r="R293" s="126">
        <v>4.0999999999999996</v>
      </c>
      <c r="S293" s="134">
        <v>108</v>
      </c>
      <c r="T293" s="219">
        <v>141</v>
      </c>
      <c r="U293" s="37">
        <v>0</v>
      </c>
      <c r="V293" s="40">
        <v>0</v>
      </c>
      <c r="W293" s="371">
        <v>295.95266666666669</v>
      </c>
      <c r="X293" s="126">
        <v>4.7699999999999996</v>
      </c>
      <c r="Y293" s="218">
        <v>14.1</v>
      </c>
      <c r="Z293" s="126">
        <v>45.6</v>
      </c>
      <c r="AA293" s="218">
        <v>95.6</v>
      </c>
      <c r="AB293" s="126">
        <v>29.6</v>
      </c>
      <c r="AC293" s="218">
        <v>30.9</v>
      </c>
      <c r="AD293" s="131">
        <v>273</v>
      </c>
      <c r="AE293" s="218">
        <v>14.5</v>
      </c>
      <c r="AF293" s="181">
        <v>0</v>
      </c>
      <c r="AG293" s="214">
        <v>7.3</v>
      </c>
      <c r="AH293" s="126">
        <v>91.700680272108855</v>
      </c>
      <c r="AI293" s="218">
        <v>7.4829931972789128</v>
      </c>
      <c r="AJ293" s="126">
        <v>0.81632653061224492</v>
      </c>
      <c r="AK293" s="218">
        <v>0</v>
      </c>
      <c r="AL293" s="126">
        <v>0</v>
      </c>
      <c r="AM293" s="379"/>
      <c r="AN293" s="379"/>
      <c r="AO293" s="379"/>
      <c r="AP293" s="379"/>
      <c r="AQ293" s="379"/>
      <c r="AR293" s="379"/>
    </row>
    <row r="294" spans="1:44" ht="15.75">
      <c r="A294" s="201">
        <v>3123</v>
      </c>
      <c r="B294" s="125">
        <v>587</v>
      </c>
      <c r="C294" s="127">
        <v>26</v>
      </c>
      <c r="D294" s="37">
        <v>0</v>
      </c>
      <c r="E294" s="127">
        <v>571</v>
      </c>
      <c r="F294" s="128">
        <v>47</v>
      </c>
      <c r="G294" s="218">
        <v>4.4000000000000004</v>
      </c>
      <c r="H294" s="128">
        <v>55</v>
      </c>
      <c r="I294" s="219">
        <v>24</v>
      </c>
      <c r="J294" s="37">
        <v>0</v>
      </c>
      <c r="K294" s="374">
        <v>120</v>
      </c>
      <c r="L294" s="131">
        <v>30</v>
      </c>
      <c r="M294" s="92">
        <v>0.9</v>
      </c>
      <c r="N294" s="126">
        <v>3.9</v>
      </c>
      <c r="O294" s="40">
        <v>0</v>
      </c>
      <c r="P294" s="126">
        <v>9.1</v>
      </c>
      <c r="Q294" s="133">
        <v>7.6</v>
      </c>
      <c r="R294" s="126">
        <v>4.7</v>
      </c>
      <c r="S294" s="134">
        <v>92</v>
      </c>
      <c r="T294" s="219">
        <v>140</v>
      </c>
      <c r="U294" s="37">
        <v>0</v>
      </c>
      <c r="V294" s="40">
        <v>0</v>
      </c>
      <c r="W294" s="371">
        <v>294.01977777777779</v>
      </c>
      <c r="X294" s="126">
        <v>4.58</v>
      </c>
      <c r="Y294" s="218">
        <v>12</v>
      </c>
      <c r="Z294" s="126">
        <v>41.2</v>
      </c>
      <c r="AA294" s="218">
        <v>90</v>
      </c>
      <c r="AB294" s="126">
        <v>26.2</v>
      </c>
      <c r="AC294" s="218">
        <v>29.1</v>
      </c>
      <c r="AD294" s="131">
        <v>270</v>
      </c>
      <c r="AE294" s="218">
        <v>14.4</v>
      </c>
      <c r="AF294" s="181">
        <v>0</v>
      </c>
      <c r="AG294" s="214">
        <v>7.04</v>
      </c>
      <c r="AH294" s="126">
        <v>51.988636363636367</v>
      </c>
      <c r="AI294" s="218">
        <v>33.238636363636367</v>
      </c>
      <c r="AJ294" s="126">
        <v>9.232954545454545</v>
      </c>
      <c r="AK294" s="218">
        <v>5.3977272727272725</v>
      </c>
      <c r="AL294" s="126">
        <v>0.14204545454545456</v>
      </c>
      <c r="AM294" s="379"/>
      <c r="AN294" s="379"/>
      <c r="AO294" s="379"/>
      <c r="AP294" s="379"/>
      <c r="AQ294" s="379"/>
      <c r="AR294" s="379"/>
    </row>
    <row r="295" spans="1:44" ht="15.75">
      <c r="A295" s="191" t="s">
        <v>163</v>
      </c>
      <c r="B295" s="125">
        <v>199</v>
      </c>
      <c r="C295" s="127">
        <v>22</v>
      </c>
      <c r="D295" s="37">
        <v>0</v>
      </c>
      <c r="E295" s="127">
        <v>425</v>
      </c>
      <c r="F295" s="128">
        <v>35</v>
      </c>
      <c r="G295" s="218">
        <v>4.7</v>
      </c>
      <c r="H295" s="128">
        <v>31</v>
      </c>
      <c r="I295" s="219">
        <v>14</v>
      </c>
      <c r="J295" s="37">
        <v>0</v>
      </c>
      <c r="K295" s="374">
        <v>118.6</v>
      </c>
      <c r="L295" s="131">
        <v>34</v>
      </c>
      <c r="M295" s="92">
        <v>0.9</v>
      </c>
      <c r="N295" s="126">
        <v>3.7</v>
      </c>
      <c r="O295" s="40">
        <v>0</v>
      </c>
      <c r="P295" s="126">
        <v>9.6999999999999993</v>
      </c>
      <c r="Q295" s="133">
        <v>7.4</v>
      </c>
      <c r="R295" s="126">
        <v>5</v>
      </c>
      <c r="S295" s="134">
        <v>76</v>
      </c>
      <c r="T295" s="219">
        <v>142</v>
      </c>
      <c r="U295" s="37">
        <v>0</v>
      </c>
      <c r="V295" s="40">
        <v>0</v>
      </c>
      <c r="W295" s="371">
        <v>297.94222222222226</v>
      </c>
      <c r="X295" s="126">
        <v>4.8600000000000003</v>
      </c>
      <c r="Y295" s="218">
        <v>14</v>
      </c>
      <c r="Z295" s="126">
        <v>46.9</v>
      </c>
      <c r="AA295" s="218">
        <v>96.5</v>
      </c>
      <c r="AB295" s="126">
        <v>28.8</v>
      </c>
      <c r="AC295" s="218">
        <v>29.9</v>
      </c>
      <c r="AD295" s="131">
        <v>215</v>
      </c>
      <c r="AE295" s="218">
        <v>13.5</v>
      </c>
      <c r="AF295" s="181">
        <v>0</v>
      </c>
      <c r="AG295" s="214">
        <v>5.12</v>
      </c>
      <c r="AH295" s="126">
        <v>61.1328125</v>
      </c>
      <c r="AI295" s="218">
        <v>27.9296875</v>
      </c>
      <c r="AJ295" s="126">
        <v>8.0078125</v>
      </c>
      <c r="AK295" s="218">
        <v>2.34375</v>
      </c>
      <c r="AL295" s="126">
        <v>0.5859375</v>
      </c>
      <c r="AM295" s="379"/>
      <c r="AN295" s="379"/>
      <c r="AO295" s="379"/>
      <c r="AP295" s="379"/>
      <c r="AQ295" s="379"/>
      <c r="AR295" s="379"/>
    </row>
    <row r="296" spans="1:44" ht="15" customHeight="1">
      <c r="A296" s="210" t="s">
        <v>169</v>
      </c>
      <c r="B296" s="125">
        <v>92</v>
      </c>
      <c r="C296" s="127">
        <v>18</v>
      </c>
      <c r="D296" s="37">
        <v>0</v>
      </c>
      <c r="E296" s="127">
        <v>449</v>
      </c>
      <c r="F296" s="128">
        <v>24</v>
      </c>
      <c r="G296" s="218">
        <v>4.5999999999999996</v>
      </c>
      <c r="H296" s="128">
        <v>45</v>
      </c>
      <c r="I296" s="219">
        <v>42</v>
      </c>
      <c r="J296" s="37">
        <v>0</v>
      </c>
      <c r="K296" s="374">
        <v>123.6</v>
      </c>
      <c r="L296" s="131">
        <v>29</v>
      </c>
      <c r="M296" s="92">
        <v>0.8</v>
      </c>
      <c r="N296" s="126">
        <v>3.3</v>
      </c>
      <c r="O296" s="40">
        <v>0</v>
      </c>
      <c r="P296" s="126">
        <v>9.6999999999999993</v>
      </c>
      <c r="Q296" s="133">
        <v>7.3</v>
      </c>
      <c r="R296" s="126">
        <v>4.7</v>
      </c>
      <c r="S296" s="134">
        <v>85</v>
      </c>
      <c r="T296" s="219">
        <v>143</v>
      </c>
      <c r="U296" s="37">
        <v>0</v>
      </c>
      <c r="V296" s="40">
        <v>0</v>
      </c>
      <c r="W296" s="371">
        <v>298.98588888888884</v>
      </c>
      <c r="X296" s="221">
        <v>4.49</v>
      </c>
      <c r="Y296" s="218">
        <v>13.1</v>
      </c>
      <c r="Z296" s="126">
        <v>44</v>
      </c>
      <c r="AA296" s="218">
        <v>98</v>
      </c>
      <c r="AB296" s="126">
        <v>29.2</v>
      </c>
      <c r="AC296" s="218">
        <v>29.8</v>
      </c>
      <c r="AD296" s="131">
        <v>225</v>
      </c>
      <c r="AE296" s="218">
        <v>13.7</v>
      </c>
      <c r="AF296" s="181">
        <v>0</v>
      </c>
      <c r="AG296" s="70">
        <v>7.41</v>
      </c>
      <c r="AH296" s="126">
        <v>57.48987854251012</v>
      </c>
      <c r="AI296" s="218">
        <v>31.713900134952766</v>
      </c>
      <c r="AJ296" s="126">
        <v>7.5573549257759796</v>
      </c>
      <c r="AK296" s="140">
        <v>3</v>
      </c>
      <c r="AL296" s="37">
        <v>0.3</v>
      </c>
      <c r="AM296" s="377"/>
      <c r="AN296" s="377"/>
      <c r="AO296" s="377"/>
      <c r="AP296" s="377"/>
      <c r="AQ296" s="377"/>
      <c r="AR296" s="377"/>
    </row>
    <row r="297" spans="1:44" ht="15.75">
      <c r="A297" s="222">
        <v>3197</v>
      </c>
      <c r="B297" s="8">
        <v>243</v>
      </c>
      <c r="C297" s="9">
        <v>7</v>
      </c>
      <c r="D297" s="10">
        <v>2.8</v>
      </c>
      <c r="E297" s="9">
        <v>160</v>
      </c>
      <c r="F297" s="11">
        <v>27</v>
      </c>
      <c r="G297" s="9">
        <v>4.5999999999999996</v>
      </c>
      <c r="H297" s="11">
        <v>33</v>
      </c>
      <c r="I297" s="9">
        <v>17</v>
      </c>
      <c r="J297" s="10">
        <v>6.4</v>
      </c>
      <c r="K297" s="374">
        <v>106.5</v>
      </c>
      <c r="L297" s="10">
        <v>21</v>
      </c>
      <c r="M297" s="9">
        <v>1</v>
      </c>
      <c r="N297" s="10">
        <v>3.3</v>
      </c>
      <c r="O297" s="9">
        <v>10</v>
      </c>
      <c r="P297" s="10">
        <v>2.8</v>
      </c>
      <c r="Q297" s="9">
        <v>7.5</v>
      </c>
      <c r="R297" s="10">
        <v>4</v>
      </c>
      <c r="S297" s="225">
        <v>113</v>
      </c>
      <c r="T297" s="9">
        <v>139</v>
      </c>
      <c r="U297" s="10">
        <v>1.3</v>
      </c>
      <c r="V297" s="9">
        <v>97</v>
      </c>
      <c r="W297" s="371">
        <v>290.69944444444445</v>
      </c>
      <c r="X297" s="10">
        <v>0</v>
      </c>
      <c r="Y297" s="9">
        <v>0</v>
      </c>
      <c r="Z297" s="10">
        <v>0</v>
      </c>
      <c r="AA297" s="9">
        <v>0</v>
      </c>
      <c r="AB297" s="10">
        <v>0</v>
      </c>
      <c r="AC297" s="9">
        <v>0</v>
      </c>
      <c r="AD297" s="10">
        <v>0</v>
      </c>
      <c r="AE297" s="9">
        <v>0</v>
      </c>
      <c r="AF297" s="181">
        <v>0</v>
      </c>
      <c r="AG297" s="9">
        <v>0</v>
      </c>
      <c r="AH297" s="10">
        <v>0</v>
      </c>
      <c r="AI297" s="9">
        <v>0</v>
      </c>
      <c r="AJ297" s="10">
        <v>0</v>
      </c>
      <c r="AK297" s="9">
        <v>0</v>
      </c>
      <c r="AL297" s="10">
        <v>0</v>
      </c>
      <c r="AM297" s="369"/>
      <c r="AN297" s="369"/>
      <c r="AO297" s="369"/>
      <c r="AP297" s="369"/>
      <c r="AQ297" s="369"/>
      <c r="AR297" s="369"/>
    </row>
    <row r="298" spans="1:44" ht="15.75">
      <c r="A298" s="222">
        <v>3200</v>
      </c>
      <c r="B298" s="8">
        <v>129</v>
      </c>
      <c r="C298" s="9">
        <v>4</v>
      </c>
      <c r="D298" s="10">
        <v>2</v>
      </c>
      <c r="E298" s="9">
        <v>127</v>
      </c>
      <c r="F298" s="11">
        <v>21</v>
      </c>
      <c r="G298" s="9">
        <v>4.2</v>
      </c>
      <c r="H298" s="11">
        <v>20</v>
      </c>
      <c r="I298" s="9">
        <v>21</v>
      </c>
      <c r="J298" s="10">
        <v>4.4000000000000004</v>
      </c>
      <c r="K298" s="374">
        <v>126</v>
      </c>
      <c r="L298" s="10">
        <v>31</v>
      </c>
      <c r="M298" s="9">
        <v>0.8</v>
      </c>
      <c r="N298" s="10">
        <v>3.2</v>
      </c>
      <c r="O298" s="9">
        <v>10</v>
      </c>
      <c r="P298" s="10">
        <v>2.4</v>
      </c>
      <c r="Q298" s="9">
        <v>7</v>
      </c>
      <c r="R298" s="10">
        <v>4.4000000000000004</v>
      </c>
      <c r="S298" s="225">
        <v>90</v>
      </c>
      <c r="T298" s="9">
        <v>139</v>
      </c>
      <c r="U298" s="10">
        <v>1.2</v>
      </c>
      <c r="V298" s="9">
        <v>0</v>
      </c>
      <c r="W298" s="371">
        <v>291.64066666666673</v>
      </c>
      <c r="X298" s="10">
        <v>0</v>
      </c>
      <c r="Y298" s="9">
        <v>0</v>
      </c>
      <c r="Z298" s="10">
        <v>0</v>
      </c>
      <c r="AA298" s="9">
        <v>0</v>
      </c>
      <c r="AB298" s="10">
        <v>0</v>
      </c>
      <c r="AC298" s="9">
        <v>0</v>
      </c>
      <c r="AD298" s="10">
        <v>0</v>
      </c>
      <c r="AE298" s="9">
        <v>0</v>
      </c>
      <c r="AF298" s="181">
        <v>0</v>
      </c>
      <c r="AG298" s="9">
        <v>0</v>
      </c>
      <c r="AH298" s="10">
        <v>0</v>
      </c>
      <c r="AI298" s="9">
        <v>0</v>
      </c>
      <c r="AJ298" s="10">
        <v>0</v>
      </c>
      <c r="AK298" s="9">
        <v>0</v>
      </c>
      <c r="AL298" s="10">
        <v>0</v>
      </c>
      <c r="AM298" s="369"/>
      <c r="AN298" s="369"/>
      <c r="AO298" s="369"/>
      <c r="AP298" s="369"/>
      <c r="AQ298" s="369"/>
      <c r="AR298" s="369"/>
    </row>
    <row r="299" spans="1:44" ht="15.75">
      <c r="A299" s="222">
        <v>3202</v>
      </c>
      <c r="B299" s="8">
        <v>192</v>
      </c>
      <c r="C299" s="9">
        <v>9</v>
      </c>
      <c r="D299" s="10">
        <v>1.9</v>
      </c>
      <c r="E299" s="9">
        <v>164</v>
      </c>
      <c r="F299" s="11">
        <v>31</v>
      </c>
      <c r="G299" s="9">
        <v>4.0999999999999996</v>
      </c>
      <c r="H299" s="11">
        <v>31</v>
      </c>
      <c r="I299" s="9">
        <v>32</v>
      </c>
      <c r="J299" s="10">
        <v>4.5999999999999996</v>
      </c>
      <c r="K299" s="374">
        <v>126</v>
      </c>
      <c r="L299" s="10">
        <v>40</v>
      </c>
      <c r="M299" s="9">
        <v>0.8</v>
      </c>
      <c r="N299" s="10">
        <v>3.9</v>
      </c>
      <c r="O299" s="9">
        <v>10</v>
      </c>
      <c r="P299" s="10">
        <v>1.9</v>
      </c>
      <c r="Q299" s="9">
        <v>6.8</v>
      </c>
      <c r="R299" s="10">
        <v>3.8</v>
      </c>
      <c r="S299" s="225">
        <v>100</v>
      </c>
      <c r="T299" s="9">
        <v>140</v>
      </c>
      <c r="U299" s="10">
        <v>1.1000000000000001</v>
      </c>
      <c r="V299" s="9">
        <v>0</v>
      </c>
      <c r="W299" s="371">
        <v>294.52355555555562</v>
      </c>
      <c r="X299" s="10">
        <v>0</v>
      </c>
      <c r="Y299" s="9">
        <v>0</v>
      </c>
      <c r="Z299" s="10">
        <v>0</v>
      </c>
      <c r="AA299" s="9">
        <v>0</v>
      </c>
      <c r="AB299" s="10">
        <v>0</v>
      </c>
      <c r="AC299" s="9">
        <v>0</v>
      </c>
      <c r="AD299" s="10">
        <v>0</v>
      </c>
      <c r="AE299" s="9">
        <v>0</v>
      </c>
      <c r="AF299" s="181">
        <v>0</v>
      </c>
      <c r="AG299" s="9">
        <v>0</v>
      </c>
      <c r="AH299" s="10">
        <v>0</v>
      </c>
      <c r="AI299" s="9">
        <v>0</v>
      </c>
      <c r="AJ299" s="10">
        <v>0</v>
      </c>
      <c r="AK299" s="9">
        <v>0</v>
      </c>
      <c r="AL299" s="10">
        <v>0</v>
      </c>
      <c r="AM299" s="369"/>
      <c r="AN299" s="369"/>
      <c r="AO299" s="369"/>
      <c r="AP299" s="369"/>
      <c r="AQ299" s="369"/>
      <c r="AR299" s="369"/>
    </row>
    <row r="300" spans="1:44" ht="15.75">
      <c r="A300" s="222">
        <v>3205</v>
      </c>
      <c r="B300" s="8">
        <v>120</v>
      </c>
      <c r="C300" s="9">
        <v>5</v>
      </c>
      <c r="D300" s="10">
        <v>2.4</v>
      </c>
      <c r="E300" s="9">
        <v>153</v>
      </c>
      <c r="F300" s="11">
        <v>23</v>
      </c>
      <c r="G300" s="9">
        <v>4.3</v>
      </c>
      <c r="H300" s="11">
        <v>26</v>
      </c>
      <c r="I300" s="9">
        <v>26</v>
      </c>
      <c r="J300" s="10">
        <v>5.0999999999999996</v>
      </c>
      <c r="K300" s="374">
        <v>116.4</v>
      </c>
      <c r="L300" s="10">
        <v>38</v>
      </c>
      <c r="M300" s="9">
        <v>0.9</v>
      </c>
      <c r="N300" s="10">
        <v>4</v>
      </c>
      <c r="O300" s="9">
        <v>10</v>
      </c>
      <c r="P300" s="10">
        <v>1.8</v>
      </c>
      <c r="Q300" s="9">
        <v>6.5</v>
      </c>
      <c r="R300" s="10">
        <v>4.2</v>
      </c>
      <c r="S300" s="225">
        <v>141</v>
      </c>
      <c r="T300" s="9">
        <v>138</v>
      </c>
      <c r="U300" s="10">
        <v>1.1000000000000001</v>
      </c>
      <c r="V300" s="9">
        <v>0</v>
      </c>
      <c r="W300" s="371">
        <v>293.83366666666666</v>
      </c>
      <c r="X300" s="10">
        <v>0</v>
      </c>
      <c r="Y300" s="9">
        <v>0</v>
      </c>
      <c r="Z300" s="10">
        <v>0</v>
      </c>
      <c r="AA300" s="9">
        <v>0</v>
      </c>
      <c r="AB300" s="10">
        <v>0</v>
      </c>
      <c r="AC300" s="9">
        <v>0</v>
      </c>
      <c r="AD300" s="10">
        <v>0</v>
      </c>
      <c r="AE300" s="9">
        <v>0</v>
      </c>
      <c r="AF300" s="181">
        <v>0</v>
      </c>
      <c r="AG300" s="9">
        <v>0</v>
      </c>
      <c r="AH300" s="10">
        <v>0</v>
      </c>
      <c r="AI300" s="9">
        <v>0</v>
      </c>
      <c r="AJ300" s="10">
        <v>0</v>
      </c>
      <c r="AK300" s="9">
        <v>0</v>
      </c>
      <c r="AL300" s="10">
        <v>0</v>
      </c>
      <c r="AM300" s="369"/>
      <c r="AN300" s="369"/>
      <c r="AO300" s="369"/>
      <c r="AP300" s="369"/>
      <c r="AQ300" s="369"/>
      <c r="AR300" s="369"/>
    </row>
    <row r="301" spans="1:44" ht="15.75">
      <c r="A301" s="222">
        <v>3213</v>
      </c>
      <c r="B301" s="8">
        <v>154</v>
      </c>
      <c r="C301" s="9">
        <v>5</v>
      </c>
      <c r="D301" s="10">
        <v>2.9</v>
      </c>
      <c r="E301" s="9">
        <v>149</v>
      </c>
      <c r="F301" s="11">
        <v>22</v>
      </c>
      <c r="G301" s="9">
        <v>4.5</v>
      </c>
      <c r="H301" s="11">
        <v>25</v>
      </c>
      <c r="I301" s="9">
        <v>22</v>
      </c>
      <c r="J301" s="10">
        <v>3.8</v>
      </c>
      <c r="K301" s="374">
        <v>120.6</v>
      </c>
      <c r="L301" s="10">
        <v>21</v>
      </c>
      <c r="M301" s="9">
        <v>0.8</v>
      </c>
      <c r="N301" s="10">
        <v>3.3</v>
      </c>
      <c r="O301" s="9">
        <v>10</v>
      </c>
      <c r="P301" s="10">
        <v>2.1</v>
      </c>
      <c r="Q301" s="9">
        <v>7.3</v>
      </c>
      <c r="R301" s="10">
        <v>4.8</v>
      </c>
      <c r="S301" s="225">
        <v>93</v>
      </c>
      <c r="T301" s="9">
        <v>141</v>
      </c>
      <c r="U301" s="10">
        <v>1</v>
      </c>
      <c r="V301" s="9">
        <v>97</v>
      </c>
      <c r="W301" s="371">
        <v>294.62966666666671</v>
      </c>
      <c r="X301" s="10">
        <v>0</v>
      </c>
      <c r="Y301" s="9">
        <v>0</v>
      </c>
      <c r="Z301" s="10">
        <v>0</v>
      </c>
      <c r="AA301" s="9">
        <v>0</v>
      </c>
      <c r="AB301" s="10">
        <v>0</v>
      </c>
      <c r="AC301" s="9">
        <v>0</v>
      </c>
      <c r="AD301" s="10">
        <v>0</v>
      </c>
      <c r="AE301" s="9">
        <v>0</v>
      </c>
      <c r="AF301" s="181">
        <v>0</v>
      </c>
      <c r="AG301" s="9">
        <v>0</v>
      </c>
      <c r="AH301" s="10">
        <v>0</v>
      </c>
      <c r="AI301" s="9">
        <v>0</v>
      </c>
      <c r="AJ301" s="10">
        <v>0</v>
      </c>
      <c r="AK301" s="9">
        <v>0</v>
      </c>
      <c r="AL301" s="10">
        <v>0</v>
      </c>
      <c r="AM301" s="369"/>
      <c r="AN301" s="369"/>
      <c r="AO301" s="369"/>
      <c r="AP301" s="369"/>
      <c r="AQ301" s="369"/>
      <c r="AR301" s="369"/>
    </row>
    <row r="302" spans="1:44" ht="15.75">
      <c r="A302" s="222">
        <v>3214</v>
      </c>
      <c r="B302" s="8">
        <v>123</v>
      </c>
      <c r="C302" s="9">
        <v>4</v>
      </c>
      <c r="D302" s="10">
        <v>3.2</v>
      </c>
      <c r="E302" s="9">
        <v>140</v>
      </c>
      <c r="F302" s="11">
        <v>24</v>
      </c>
      <c r="G302" s="9">
        <v>4.0999999999999996</v>
      </c>
      <c r="H302" s="11">
        <v>26</v>
      </c>
      <c r="I302" s="9">
        <v>26</v>
      </c>
      <c r="J302" s="10">
        <v>5</v>
      </c>
      <c r="K302" s="374">
        <v>121.3</v>
      </c>
      <c r="L302" s="10">
        <v>31</v>
      </c>
      <c r="M302" s="9">
        <v>0.8</v>
      </c>
      <c r="N302" s="10">
        <v>3.3</v>
      </c>
      <c r="O302" s="9">
        <v>10</v>
      </c>
      <c r="P302" s="10">
        <v>1.8</v>
      </c>
      <c r="Q302" s="9">
        <v>6.5</v>
      </c>
      <c r="R302" s="10">
        <v>4.0999999999999996</v>
      </c>
      <c r="S302" s="225">
        <v>117</v>
      </c>
      <c r="T302" s="9">
        <v>141</v>
      </c>
      <c r="U302" s="10">
        <v>1</v>
      </c>
      <c r="V302" s="9">
        <v>89</v>
      </c>
      <c r="W302" s="371">
        <v>296.52766666666673</v>
      </c>
      <c r="X302" s="10">
        <v>0</v>
      </c>
      <c r="Y302" s="9">
        <v>0</v>
      </c>
      <c r="Z302" s="10">
        <v>0</v>
      </c>
      <c r="AA302" s="9">
        <v>0</v>
      </c>
      <c r="AB302" s="10">
        <v>0</v>
      </c>
      <c r="AC302" s="9">
        <v>0</v>
      </c>
      <c r="AD302" s="10">
        <v>0</v>
      </c>
      <c r="AE302" s="9">
        <v>0</v>
      </c>
      <c r="AF302" s="181">
        <v>0</v>
      </c>
      <c r="AG302" s="9">
        <v>0</v>
      </c>
      <c r="AH302" s="10">
        <v>0</v>
      </c>
      <c r="AI302" s="9">
        <v>0</v>
      </c>
      <c r="AJ302" s="10">
        <v>0</v>
      </c>
      <c r="AK302" s="9">
        <v>0</v>
      </c>
      <c r="AL302" s="10">
        <v>0</v>
      </c>
      <c r="AM302" s="369"/>
      <c r="AN302" s="369"/>
      <c r="AO302" s="369"/>
      <c r="AP302" s="369"/>
      <c r="AQ302" s="369"/>
      <c r="AR302" s="369"/>
    </row>
    <row r="303" spans="1:44" ht="15.75">
      <c r="A303" s="222">
        <v>3215</v>
      </c>
      <c r="B303" s="8">
        <v>77</v>
      </c>
      <c r="C303" s="9">
        <v>3</v>
      </c>
      <c r="D303" s="10">
        <v>2.2000000000000002</v>
      </c>
      <c r="E303" s="9">
        <v>149</v>
      </c>
      <c r="F303" s="11">
        <v>17</v>
      </c>
      <c r="G303" s="9">
        <v>4</v>
      </c>
      <c r="H303" s="11">
        <v>18</v>
      </c>
      <c r="I303" s="9">
        <v>15</v>
      </c>
      <c r="J303" s="10">
        <v>2.6</v>
      </c>
      <c r="K303" s="374">
        <v>119.8</v>
      </c>
      <c r="L303" s="10">
        <v>40</v>
      </c>
      <c r="M303" s="9">
        <v>0.8</v>
      </c>
      <c r="N303" s="10">
        <v>3</v>
      </c>
      <c r="O303" s="9">
        <v>10</v>
      </c>
      <c r="P303" s="10">
        <v>1</v>
      </c>
      <c r="Q303" s="9">
        <v>6.5</v>
      </c>
      <c r="R303" s="10">
        <v>4.7</v>
      </c>
      <c r="S303" s="225">
        <v>104</v>
      </c>
      <c r="T303" s="9">
        <v>128</v>
      </c>
      <c r="U303" s="10">
        <v>0.4</v>
      </c>
      <c r="V303" s="9">
        <v>99</v>
      </c>
      <c r="W303" s="371">
        <v>274.13311111111113</v>
      </c>
      <c r="X303" s="10">
        <v>0</v>
      </c>
      <c r="Y303" s="9">
        <v>0</v>
      </c>
      <c r="Z303" s="10">
        <v>0</v>
      </c>
      <c r="AA303" s="9">
        <v>0</v>
      </c>
      <c r="AB303" s="10">
        <v>0</v>
      </c>
      <c r="AC303" s="9">
        <v>0</v>
      </c>
      <c r="AD303" s="10">
        <v>0</v>
      </c>
      <c r="AE303" s="9">
        <v>0</v>
      </c>
      <c r="AF303" s="181">
        <v>0</v>
      </c>
      <c r="AG303" s="9">
        <v>0</v>
      </c>
      <c r="AH303" s="10">
        <v>0</v>
      </c>
      <c r="AI303" s="9">
        <v>0</v>
      </c>
      <c r="AJ303" s="10">
        <v>0</v>
      </c>
      <c r="AK303" s="9">
        <v>0</v>
      </c>
      <c r="AL303" s="10">
        <v>0</v>
      </c>
      <c r="AM303" s="369"/>
      <c r="AN303" s="369"/>
      <c r="AO303" s="369"/>
      <c r="AP303" s="369"/>
      <c r="AQ303" s="369"/>
      <c r="AR303" s="369"/>
    </row>
    <row r="304" spans="1:44" ht="15.75">
      <c r="A304" s="233">
        <v>3216</v>
      </c>
      <c r="B304" s="8">
        <v>186</v>
      </c>
      <c r="C304" s="9">
        <v>9</v>
      </c>
      <c r="D304" s="10">
        <v>2.9</v>
      </c>
      <c r="E304" s="9">
        <v>178</v>
      </c>
      <c r="F304" s="11">
        <v>29</v>
      </c>
      <c r="G304" s="9">
        <v>4.5999999999999996</v>
      </c>
      <c r="H304" s="11">
        <v>36</v>
      </c>
      <c r="I304" s="9">
        <v>34</v>
      </c>
      <c r="J304" s="10">
        <v>5.5</v>
      </c>
      <c r="K304" s="374">
        <v>117.1</v>
      </c>
      <c r="L304" s="10">
        <v>34</v>
      </c>
      <c r="M304" s="9">
        <v>0.9</v>
      </c>
      <c r="N304" s="10">
        <v>2.8</v>
      </c>
      <c r="O304" s="9">
        <v>10</v>
      </c>
      <c r="P304" s="10">
        <v>1.9</v>
      </c>
      <c r="Q304" s="9">
        <v>7.2</v>
      </c>
      <c r="R304" s="10">
        <v>3.8</v>
      </c>
      <c r="S304" s="225">
        <v>133</v>
      </c>
      <c r="T304" s="9">
        <v>141</v>
      </c>
      <c r="U304" s="10">
        <v>1.2</v>
      </c>
      <c r="V304" s="9">
        <v>0</v>
      </c>
      <c r="W304" s="371">
        <v>297.49188888888892</v>
      </c>
      <c r="X304" s="10">
        <v>0</v>
      </c>
      <c r="Y304" s="9">
        <v>0</v>
      </c>
      <c r="Z304" s="10">
        <v>0</v>
      </c>
      <c r="AA304" s="9">
        <v>0</v>
      </c>
      <c r="AB304" s="10">
        <v>0</v>
      </c>
      <c r="AC304" s="9">
        <v>0</v>
      </c>
      <c r="AD304" s="10">
        <v>0</v>
      </c>
      <c r="AE304" s="9">
        <v>0</v>
      </c>
      <c r="AF304" s="181">
        <v>0</v>
      </c>
      <c r="AG304" s="9">
        <v>0</v>
      </c>
      <c r="AH304" s="10">
        <v>0</v>
      </c>
      <c r="AI304" s="9">
        <v>0</v>
      </c>
      <c r="AJ304" s="10">
        <v>0</v>
      </c>
      <c r="AK304" s="9">
        <v>0</v>
      </c>
      <c r="AL304" s="10">
        <v>0</v>
      </c>
      <c r="AM304" s="369"/>
      <c r="AN304" s="369"/>
      <c r="AO304" s="369"/>
      <c r="AP304" s="369"/>
      <c r="AQ304" s="369"/>
      <c r="AR304" s="369"/>
    </row>
    <row r="305" spans="1:44" ht="15.75">
      <c r="A305" s="222">
        <v>3219</v>
      </c>
      <c r="B305" s="8">
        <v>116</v>
      </c>
      <c r="C305" s="9">
        <v>6</v>
      </c>
      <c r="D305" s="10">
        <v>3.3</v>
      </c>
      <c r="E305" s="9">
        <v>139</v>
      </c>
      <c r="F305" s="11">
        <v>17</v>
      </c>
      <c r="G305" s="9">
        <v>4.5999999999999996</v>
      </c>
      <c r="H305" s="11">
        <v>0</v>
      </c>
      <c r="I305" s="9">
        <v>22</v>
      </c>
      <c r="J305" s="10">
        <v>6.1</v>
      </c>
      <c r="K305" s="374">
        <v>142</v>
      </c>
      <c r="L305" s="10">
        <v>36</v>
      </c>
      <c r="M305" s="9">
        <v>0.9</v>
      </c>
      <c r="N305" s="10">
        <v>3.3</v>
      </c>
      <c r="O305" s="9">
        <v>10</v>
      </c>
      <c r="P305" s="10">
        <v>2.2000000000000002</v>
      </c>
      <c r="Q305" s="9">
        <v>7.3</v>
      </c>
      <c r="R305" s="10">
        <v>3.7</v>
      </c>
      <c r="S305" s="225">
        <v>91</v>
      </c>
      <c r="T305" s="9">
        <v>140</v>
      </c>
      <c r="U305" s="10">
        <v>1.1000000000000001</v>
      </c>
      <c r="V305" s="9">
        <v>97</v>
      </c>
      <c r="W305" s="371">
        <v>293.09588888888885</v>
      </c>
      <c r="X305" s="10">
        <v>0</v>
      </c>
      <c r="Y305" s="9">
        <v>0</v>
      </c>
      <c r="Z305" s="10">
        <v>0</v>
      </c>
      <c r="AA305" s="9">
        <v>0</v>
      </c>
      <c r="AB305" s="10">
        <v>0</v>
      </c>
      <c r="AC305" s="9">
        <v>0</v>
      </c>
      <c r="AD305" s="10">
        <v>0</v>
      </c>
      <c r="AE305" s="9">
        <v>0</v>
      </c>
      <c r="AF305" s="181">
        <v>0</v>
      </c>
      <c r="AG305" s="9">
        <v>0</v>
      </c>
      <c r="AH305" s="10">
        <v>0</v>
      </c>
      <c r="AI305" s="9">
        <v>0</v>
      </c>
      <c r="AJ305" s="10">
        <v>0</v>
      </c>
      <c r="AK305" s="9">
        <v>0</v>
      </c>
      <c r="AL305" s="10">
        <v>0</v>
      </c>
      <c r="AM305" s="369"/>
      <c r="AN305" s="369"/>
      <c r="AO305" s="369"/>
      <c r="AP305" s="369"/>
      <c r="AQ305" s="369"/>
      <c r="AR305" s="369"/>
    </row>
    <row r="306" spans="1:44" ht="15.75">
      <c r="A306" s="222">
        <v>3221</v>
      </c>
      <c r="B306" s="8">
        <v>90</v>
      </c>
      <c r="C306" s="9">
        <v>4</v>
      </c>
      <c r="D306" s="10">
        <v>3</v>
      </c>
      <c r="E306" s="9">
        <v>189</v>
      </c>
      <c r="F306" s="11">
        <v>24</v>
      </c>
      <c r="G306" s="9">
        <v>4.5</v>
      </c>
      <c r="H306" s="11">
        <v>37</v>
      </c>
      <c r="I306" s="9">
        <v>26</v>
      </c>
      <c r="J306" s="10">
        <v>5.5</v>
      </c>
      <c r="K306" s="374">
        <v>118.6</v>
      </c>
      <c r="L306" s="10">
        <v>46</v>
      </c>
      <c r="M306" s="9">
        <v>0.9</v>
      </c>
      <c r="N306" s="10">
        <v>3.9</v>
      </c>
      <c r="O306" s="9">
        <v>10</v>
      </c>
      <c r="P306" s="10">
        <v>4.5</v>
      </c>
      <c r="Q306" s="9">
        <v>7.2</v>
      </c>
      <c r="R306" s="10">
        <v>4.7</v>
      </c>
      <c r="S306" s="225">
        <v>104</v>
      </c>
      <c r="T306" s="9">
        <v>144</v>
      </c>
      <c r="U306" s="10">
        <v>1.8</v>
      </c>
      <c r="V306" s="9">
        <v>104</v>
      </c>
      <c r="W306" s="371">
        <v>304.89311111111112</v>
      </c>
      <c r="X306" s="10">
        <v>0</v>
      </c>
      <c r="Y306" s="9">
        <v>0</v>
      </c>
      <c r="Z306" s="10">
        <v>0</v>
      </c>
      <c r="AA306" s="9">
        <v>0</v>
      </c>
      <c r="AB306" s="10">
        <v>0</v>
      </c>
      <c r="AC306" s="9">
        <v>0</v>
      </c>
      <c r="AD306" s="10">
        <v>0</v>
      </c>
      <c r="AE306" s="9">
        <v>0</v>
      </c>
      <c r="AF306" s="181">
        <v>0</v>
      </c>
      <c r="AG306" s="9">
        <v>0</v>
      </c>
      <c r="AH306" s="10">
        <v>0</v>
      </c>
      <c r="AI306" s="9">
        <v>0</v>
      </c>
      <c r="AJ306" s="10">
        <v>0</v>
      </c>
      <c r="AK306" s="9">
        <v>0</v>
      </c>
      <c r="AL306" s="10">
        <v>0</v>
      </c>
      <c r="AM306" s="369"/>
      <c r="AN306" s="369"/>
      <c r="AO306" s="369"/>
      <c r="AP306" s="369"/>
      <c r="AQ306" s="369"/>
      <c r="AR306" s="369"/>
    </row>
    <row r="307" spans="1:44" ht="15.75">
      <c r="A307" s="222">
        <v>3222</v>
      </c>
      <c r="B307" s="8">
        <v>62</v>
      </c>
      <c r="C307" s="9">
        <v>3</v>
      </c>
      <c r="D307" s="10">
        <v>2.1</v>
      </c>
      <c r="E307" s="9">
        <v>168</v>
      </c>
      <c r="F307" s="11">
        <v>22</v>
      </c>
      <c r="G307" s="9">
        <v>3.9</v>
      </c>
      <c r="H307" s="11">
        <v>21</v>
      </c>
      <c r="I307" s="9">
        <v>17</v>
      </c>
      <c r="J307" s="10">
        <v>4.0999999999999996</v>
      </c>
      <c r="K307" s="374">
        <v>123.6</v>
      </c>
      <c r="L307" s="10">
        <v>29</v>
      </c>
      <c r="M307" s="9">
        <v>0.8</v>
      </c>
      <c r="N307" s="10">
        <v>2.8</v>
      </c>
      <c r="O307" s="9">
        <v>10</v>
      </c>
      <c r="P307" s="10">
        <v>1</v>
      </c>
      <c r="Q307" s="9">
        <v>6</v>
      </c>
      <c r="R307" s="10">
        <v>4.3</v>
      </c>
      <c r="S307" s="225">
        <v>84</v>
      </c>
      <c r="T307" s="9">
        <v>130</v>
      </c>
      <c r="U307" s="10">
        <v>0.6</v>
      </c>
      <c r="V307" s="9">
        <v>89</v>
      </c>
      <c r="W307" s="371">
        <v>273.99800000000005</v>
      </c>
      <c r="X307" s="10">
        <v>0</v>
      </c>
      <c r="Y307" s="9">
        <v>0</v>
      </c>
      <c r="Z307" s="10">
        <v>0</v>
      </c>
      <c r="AA307" s="9">
        <v>0</v>
      </c>
      <c r="AB307" s="10">
        <v>0</v>
      </c>
      <c r="AC307" s="9">
        <v>0</v>
      </c>
      <c r="AD307" s="10">
        <v>0</v>
      </c>
      <c r="AE307" s="9">
        <v>0</v>
      </c>
      <c r="AF307" s="181">
        <v>0</v>
      </c>
      <c r="AG307" s="9">
        <v>0</v>
      </c>
      <c r="AH307" s="10">
        <v>0</v>
      </c>
      <c r="AI307" s="9">
        <v>0</v>
      </c>
      <c r="AJ307" s="10">
        <v>0</v>
      </c>
      <c r="AK307" s="9">
        <v>0</v>
      </c>
      <c r="AL307" s="10">
        <v>0</v>
      </c>
      <c r="AM307" s="369"/>
      <c r="AN307" s="369"/>
      <c r="AO307" s="369"/>
      <c r="AP307" s="369"/>
      <c r="AQ307" s="369"/>
      <c r="AR307" s="369"/>
    </row>
    <row r="308" spans="1:44" ht="15.75">
      <c r="A308" s="222">
        <v>3229</v>
      </c>
      <c r="B308" s="235">
        <v>177</v>
      </c>
      <c r="C308" s="89">
        <v>3</v>
      </c>
      <c r="D308" s="90">
        <v>3.2</v>
      </c>
      <c r="E308" s="92">
        <v>157</v>
      </c>
      <c r="F308" s="236">
        <v>28</v>
      </c>
      <c r="G308" s="92">
        <v>4.7</v>
      </c>
      <c r="H308" s="91">
        <v>27</v>
      </c>
      <c r="I308" s="89">
        <v>17</v>
      </c>
      <c r="J308" s="10">
        <v>4.3</v>
      </c>
      <c r="K308" s="374">
        <v>103.8</v>
      </c>
      <c r="L308" s="10">
        <v>28</v>
      </c>
      <c r="M308" s="9">
        <v>1</v>
      </c>
      <c r="N308" s="10">
        <v>2.9</v>
      </c>
      <c r="O308" s="9">
        <v>10</v>
      </c>
      <c r="P308" s="10">
        <v>3.1</v>
      </c>
      <c r="Q308" s="9">
        <v>7.7</v>
      </c>
      <c r="R308" s="10">
        <v>4.4000000000000004</v>
      </c>
      <c r="S308" s="225">
        <v>70</v>
      </c>
      <c r="T308" s="9">
        <v>145</v>
      </c>
      <c r="U308" s="10">
        <v>1.3</v>
      </c>
      <c r="V308" s="9">
        <v>99</v>
      </c>
      <c r="W308" s="371">
        <v>301.02288888888893</v>
      </c>
      <c r="X308" s="10">
        <v>0</v>
      </c>
      <c r="Y308" s="9">
        <v>0</v>
      </c>
      <c r="Z308" s="10">
        <v>0</v>
      </c>
      <c r="AA308" s="9">
        <v>0</v>
      </c>
      <c r="AB308" s="10">
        <v>0</v>
      </c>
      <c r="AC308" s="9">
        <v>0</v>
      </c>
      <c r="AD308" s="10">
        <v>0</v>
      </c>
      <c r="AE308" s="9">
        <v>0</v>
      </c>
      <c r="AF308" s="181">
        <v>0</v>
      </c>
      <c r="AG308" s="9">
        <v>0</v>
      </c>
      <c r="AH308" s="10">
        <v>0</v>
      </c>
      <c r="AI308" s="9">
        <v>0</v>
      </c>
      <c r="AJ308" s="10">
        <v>0</v>
      </c>
      <c r="AK308" s="9">
        <v>0</v>
      </c>
      <c r="AL308" s="10">
        <v>0</v>
      </c>
      <c r="AM308" s="369"/>
      <c r="AN308" s="369"/>
      <c r="AO308" s="369"/>
      <c r="AP308" s="369"/>
      <c r="AQ308" s="369"/>
      <c r="AR308" s="369"/>
    </row>
    <row r="309" spans="1:44" ht="18">
      <c r="A309" s="237">
        <v>3235</v>
      </c>
      <c r="B309" s="8">
        <v>157</v>
      </c>
      <c r="C309" s="9">
        <v>12</v>
      </c>
      <c r="D309" s="10">
        <v>2.2999999999999998</v>
      </c>
      <c r="E309" s="9">
        <v>173</v>
      </c>
      <c r="F309" s="11">
        <v>32</v>
      </c>
      <c r="G309" s="9">
        <v>4.4000000000000004</v>
      </c>
      <c r="H309" s="11">
        <v>31</v>
      </c>
      <c r="I309" s="9">
        <v>23</v>
      </c>
      <c r="J309" s="10">
        <v>5.7</v>
      </c>
      <c r="K309" s="374">
        <v>120</v>
      </c>
      <c r="L309" s="10">
        <v>32</v>
      </c>
      <c r="M309" s="9">
        <v>0.9</v>
      </c>
      <c r="N309" s="10">
        <v>2.8</v>
      </c>
      <c r="O309" s="9">
        <v>10</v>
      </c>
      <c r="P309" s="10">
        <v>3</v>
      </c>
      <c r="Q309" s="9">
        <v>7.5</v>
      </c>
      <c r="R309" s="10">
        <v>4.2</v>
      </c>
      <c r="S309" s="225">
        <v>97</v>
      </c>
      <c r="T309" s="9">
        <v>140</v>
      </c>
      <c r="U309" s="10">
        <v>1.3</v>
      </c>
      <c r="V309" s="9">
        <v>99</v>
      </c>
      <c r="W309" s="371">
        <v>293.7425555555555</v>
      </c>
      <c r="X309" s="10">
        <v>0</v>
      </c>
      <c r="Y309" s="9">
        <v>0</v>
      </c>
      <c r="Z309" s="10">
        <v>0</v>
      </c>
      <c r="AA309" s="9">
        <v>0</v>
      </c>
      <c r="AB309" s="10">
        <v>0</v>
      </c>
      <c r="AC309" s="9">
        <v>0</v>
      </c>
      <c r="AD309" s="10">
        <v>0</v>
      </c>
      <c r="AE309" s="9">
        <v>0</v>
      </c>
      <c r="AF309" s="181">
        <v>0</v>
      </c>
      <c r="AG309" s="9">
        <v>0</v>
      </c>
      <c r="AH309" s="10">
        <v>0</v>
      </c>
      <c r="AI309" s="9">
        <v>0</v>
      </c>
      <c r="AJ309" s="10">
        <v>0</v>
      </c>
      <c r="AK309" s="9">
        <v>0</v>
      </c>
      <c r="AL309" s="10">
        <v>0</v>
      </c>
      <c r="AM309" s="369"/>
      <c r="AN309" s="369"/>
      <c r="AO309" s="369"/>
      <c r="AP309" s="369"/>
      <c r="AQ309" s="369"/>
      <c r="AR309" s="369"/>
    </row>
    <row r="310" spans="1:44" ht="15.75">
      <c r="A310" s="222">
        <v>3197</v>
      </c>
      <c r="B310" s="8">
        <v>304</v>
      </c>
      <c r="C310" s="9">
        <v>29</v>
      </c>
      <c r="D310" s="10">
        <v>3.2</v>
      </c>
      <c r="E310" s="9">
        <v>239</v>
      </c>
      <c r="F310" s="11">
        <v>40</v>
      </c>
      <c r="G310" s="9">
        <v>3.9</v>
      </c>
      <c r="H310" s="11">
        <v>48</v>
      </c>
      <c r="I310" s="9">
        <v>15</v>
      </c>
      <c r="J310" s="10">
        <v>5.4</v>
      </c>
      <c r="K310" s="370">
        <v>120.8</v>
      </c>
      <c r="L310" s="10">
        <v>40</v>
      </c>
      <c r="M310" s="9">
        <v>0.9</v>
      </c>
      <c r="N310" s="10">
        <v>2.9</v>
      </c>
      <c r="O310" s="9">
        <v>57</v>
      </c>
      <c r="P310" s="10">
        <v>9.9</v>
      </c>
      <c r="Q310" s="9">
        <v>6.8</v>
      </c>
      <c r="R310" s="10">
        <v>4.0999999999999996</v>
      </c>
      <c r="S310" s="148">
        <v>87</v>
      </c>
      <c r="T310" s="9">
        <v>139</v>
      </c>
      <c r="U310" s="10">
        <v>1.9</v>
      </c>
      <c r="V310" s="9">
        <v>103</v>
      </c>
      <c r="W310" s="371">
        <v>292.39100000000002</v>
      </c>
      <c r="X310" s="10">
        <v>4.6100000000000003</v>
      </c>
      <c r="Y310" s="9">
        <v>14</v>
      </c>
      <c r="Z310" s="10">
        <v>42.1</v>
      </c>
      <c r="AA310" s="9">
        <v>91.3</v>
      </c>
      <c r="AB310" s="10">
        <v>30.4</v>
      </c>
      <c r="AC310" s="9">
        <v>0</v>
      </c>
      <c r="AD310" s="10">
        <v>474</v>
      </c>
      <c r="AE310" s="9">
        <v>0</v>
      </c>
      <c r="AF310" s="181">
        <v>0</v>
      </c>
      <c r="AG310" s="9">
        <v>8.4499999999999993</v>
      </c>
      <c r="AH310" s="10">
        <v>72.3</v>
      </c>
      <c r="AI310" s="9">
        <v>20.8</v>
      </c>
      <c r="AJ310" s="10">
        <v>5.3</v>
      </c>
      <c r="AK310" s="9">
        <v>1.2</v>
      </c>
      <c r="AL310" s="10">
        <v>0.4</v>
      </c>
      <c r="AM310" s="369"/>
      <c r="AN310" s="369"/>
      <c r="AO310" s="369"/>
      <c r="AP310" s="369"/>
      <c r="AQ310" s="369"/>
      <c r="AR310" s="369"/>
    </row>
    <row r="311" spans="1:44" ht="15.75">
      <c r="A311" s="222">
        <v>3200</v>
      </c>
      <c r="B311" s="8">
        <v>1358</v>
      </c>
      <c r="C311" s="9">
        <v>59</v>
      </c>
      <c r="D311" s="10">
        <v>2.4</v>
      </c>
      <c r="E311" s="9">
        <v>389</v>
      </c>
      <c r="F311" s="11">
        <v>125</v>
      </c>
      <c r="G311" s="9">
        <v>4</v>
      </c>
      <c r="H311" s="11">
        <v>110</v>
      </c>
      <c r="I311" s="9">
        <v>39</v>
      </c>
      <c r="J311" s="10">
        <v>4.5999999999999996</v>
      </c>
      <c r="K311" s="372">
        <v>126</v>
      </c>
      <c r="L311" s="10">
        <v>53</v>
      </c>
      <c r="M311" s="9">
        <v>0.8</v>
      </c>
      <c r="N311" s="10">
        <v>3.4</v>
      </c>
      <c r="O311" s="9">
        <v>47</v>
      </c>
      <c r="P311" s="10">
        <v>10.199999999999999</v>
      </c>
      <c r="Q311" s="9">
        <v>7.1</v>
      </c>
      <c r="R311" s="10">
        <v>4.5</v>
      </c>
      <c r="S311" s="148">
        <v>115</v>
      </c>
      <c r="T311" s="9">
        <v>137</v>
      </c>
      <c r="U311" s="10">
        <v>2.1</v>
      </c>
      <c r="V311" s="9">
        <v>101</v>
      </c>
      <c r="W311" s="371">
        <v>293.37055555555554</v>
      </c>
      <c r="X311" s="10">
        <v>4.38</v>
      </c>
      <c r="Y311" s="9">
        <v>12.9</v>
      </c>
      <c r="Z311" s="10">
        <v>40.299999999999997</v>
      </c>
      <c r="AA311" s="9">
        <v>92</v>
      </c>
      <c r="AB311" s="10">
        <v>29.5</v>
      </c>
      <c r="AC311" s="9">
        <v>32</v>
      </c>
      <c r="AD311" s="10">
        <v>381</v>
      </c>
      <c r="AE311" s="9">
        <v>0</v>
      </c>
      <c r="AF311" s="181">
        <v>0</v>
      </c>
      <c r="AG311" s="9">
        <v>5.57</v>
      </c>
      <c r="AH311" s="10">
        <v>71.8</v>
      </c>
      <c r="AI311" s="9">
        <v>17.399999999999999</v>
      </c>
      <c r="AJ311" s="10">
        <v>9.6999999999999993</v>
      </c>
      <c r="AK311" s="9">
        <v>0.9</v>
      </c>
      <c r="AL311" s="10">
        <v>0.2</v>
      </c>
      <c r="AM311" s="369"/>
      <c r="AN311" s="369"/>
      <c r="AO311" s="369"/>
      <c r="AP311" s="369"/>
      <c r="AQ311" s="369"/>
      <c r="AR311" s="369"/>
    </row>
    <row r="312" spans="1:44" ht="15.75">
      <c r="A312" s="222">
        <v>3202</v>
      </c>
      <c r="B312" s="8">
        <v>321</v>
      </c>
      <c r="C312" s="9">
        <v>27</v>
      </c>
      <c r="D312" s="10">
        <v>2</v>
      </c>
      <c r="E312" s="9">
        <v>364</v>
      </c>
      <c r="F312" s="11">
        <v>61</v>
      </c>
      <c r="G312" s="9">
        <v>4.2</v>
      </c>
      <c r="H312" s="11">
        <v>79</v>
      </c>
      <c r="I312" s="9">
        <v>86</v>
      </c>
      <c r="J312" s="10">
        <v>3.7</v>
      </c>
      <c r="K312" s="372">
        <v>131.1</v>
      </c>
      <c r="L312" s="10">
        <v>78</v>
      </c>
      <c r="M312" s="9">
        <v>0.7</v>
      </c>
      <c r="N312" s="10">
        <v>3.9</v>
      </c>
      <c r="O312" s="9">
        <v>60</v>
      </c>
      <c r="P312" s="10">
        <v>10.1</v>
      </c>
      <c r="Q312" s="9">
        <v>6.9</v>
      </c>
      <c r="R312" s="10">
        <v>4.5</v>
      </c>
      <c r="S312" s="148">
        <v>113</v>
      </c>
      <c r="T312" s="9">
        <v>139</v>
      </c>
      <c r="U312" s="10">
        <v>2.1</v>
      </c>
      <c r="V312" s="9">
        <v>102</v>
      </c>
      <c r="W312" s="371">
        <v>301.12944444444446</v>
      </c>
      <c r="X312" s="10">
        <v>4.42</v>
      </c>
      <c r="Y312" s="9">
        <v>13.6</v>
      </c>
      <c r="Z312" s="10">
        <v>43.4</v>
      </c>
      <c r="AA312" s="9">
        <v>98.2</v>
      </c>
      <c r="AB312" s="10">
        <v>30.8</v>
      </c>
      <c r="AC312" s="9">
        <v>31.3</v>
      </c>
      <c r="AD312" s="10">
        <v>194</v>
      </c>
      <c r="AE312" s="9">
        <v>0</v>
      </c>
      <c r="AF312" s="181">
        <v>0</v>
      </c>
      <c r="AG312" s="9">
        <v>12.9</v>
      </c>
      <c r="AH312" s="10">
        <v>75.7</v>
      </c>
      <c r="AI312" s="9">
        <v>14.4</v>
      </c>
      <c r="AJ312" s="10">
        <v>9.1999999999999993</v>
      </c>
      <c r="AK312" s="9">
        <v>0.4</v>
      </c>
      <c r="AL312" s="10">
        <v>0.3</v>
      </c>
      <c r="AM312" s="369"/>
      <c r="AN312" s="369"/>
      <c r="AO312" s="369"/>
      <c r="AP312" s="369"/>
      <c r="AQ312" s="369"/>
      <c r="AR312" s="369"/>
    </row>
    <row r="313" spans="1:44" ht="15.75">
      <c r="A313" s="222">
        <v>3205</v>
      </c>
      <c r="B313" s="8">
        <v>196</v>
      </c>
      <c r="C313" s="9">
        <v>27</v>
      </c>
      <c r="D313" s="10">
        <v>2.5</v>
      </c>
      <c r="E313" s="9">
        <v>327</v>
      </c>
      <c r="F313" s="11">
        <v>62</v>
      </c>
      <c r="G313" s="9">
        <v>3.9</v>
      </c>
      <c r="H313" s="11">
        <v>80</v>
      </c>
      <c r="I313" s="9">
        <v>32</v>
      </c>
      <c r="J313" s="10">
        <v>5.0999999999999996</v>
      </c>
      <c r="K313" s="372">
        <v>120.6</v>
      </c>
      <c r="L313" s="10">
        <v>46</v>
      </c>
      <c r="M313" s="9">
        <v>0.8</v>
      </c>
      <c r="N313" s="10">
        <v>3.1</v>
      </c>
      <c r="O313" s="9">
        <v>60</v>
      </c>
      <c r="P313" s="10">
        <v>10</v>
      </c>
      <c r="Q313" s="9">
        <v>6.3</v>
      </c>
      <c r="R313" s="10">
        <v>4.3</v>
      </c>
      <c r="S313" s="148">
        <v>112</v>
      </c>
      <c r="T313" s="9">
        <v>136</v>
      </c>
      <c r="U313" s="10">
        <v>1.9</v>
      </c>
      <c r="V313" s="9">
        <v>105</v>
      </c>
      <c r="W313" s="371">
        <v>289.78022222222228</v>
      </c>
      <c r="X313" s="10">
        <v>4.2300000000000004</v>
      </c>
      <c r="Y313" s="9">
        <v>12.6</v>
      </c>
      <c r="Z313" s="10">
        <v>38.6</v>
      </c>
      <c r="AA313" s="9">
        <v>91.3</v>
      </c>
      <c r="AB313" s="10">
        <v>29.8</v>
      </c>
      <c r="AC313" s="9">
        <v>32.6</v>
      </c>
      <c r="AD313" s="10">
        <v>370</v>
      </c>
      <c r="AE313" s="9">
        <v>0</v>
      </c>
      <c r="AF313" s="181">
        <v>0</v>
      </c>
      <c r="AG313" s="9">
        <v>9.2799999999999994</v>
      </c>
      <c r="AH313" s="10">
        <v>70.900000000000006</v>
      </c>
      <c r="AI313" s="9">
        <v>19.899999999999999</v>
      </c>
      <c r="AJ313" s="10">
        <v>6.6</v>
      </c>
      <c r="AK313" s="9">
        <v>1.3</v>
      </c>
      <c r="AL313" s="10">
        <v>1.3</v>
      </c>
      <c r="AM313" s="369"/>
      <c r="AN313" s="369"/>
      <c r="AO313" s="369"/>
      <c r="AP313" s="369"/>
      <c r="AQ313" s="369"/>
      <c r="AR313" s="369"/>
    </row>
    <row r="314" spans="1:44" ht="15.75">
      <c r="A314" s="222">
        <v>3213</v>
      </c>
      <c r="B314" s="8">
        <v>692</v>
      </c>
      <c r="C314" s="9">
        <v>41</v>
      </c>
      <c r="D314" s="10">
        <v>2.9</v>
      </c>
      <c r="E314" s="9">
        <v>552</v>
      </c>
      <c r="F314" s="11">
        <v>77</v>
      </c>
      <c r="G314" s="9">
        <v>3.9</v>
      </c>
      <c r="H314" s="11">
        <v>93</v>
      </c>
      <c r="I314" s="9">
        <v>45</v>
      </c>
      <c r="J314" s="10">
        <v>4.5</v>
      </c>
      <c r="K314" s="372">
        <v>102.6</v>
      </c>
      <c r="L314" s="10">
        <v>45</v>
      </c>
      <c r="M314" s="9">
        <v>1</v>
      </c>
      <c r="N314" s="10">
        <v>4.0999999999999996</v>
      </c>
      <c r="O314" s="9">
        <v>40</v>
      </c>
      <c r="P314" s="10">
        <v>10.1</v>
      </c>
      <c r="Q314" s="9">
        <v>6.5</v>
      </c>
      <c r="R314" s="10">
        <v>4.5</v>
      </c>
      <c r="S314" s="148">
        <v>124</v>
      </c>
      <c r="T314" s="9">
        <v>137</v>
      </c>
      <c r="U314" s="10">
        <v>2</v>
      </c>
      <c r="V314" s="9">
        <v>100</v>
      </c>
      <c r="W314" s="371">
        <v>292.61222222222221</v>
      </c>
      <c r="X314" s="10">
        <v>3.93</v>
      </c>
      <c r="Y314" s="9">
        <v>12.4</v>
      </c>
      <c r="Z314" s="10">
        <v>39.200000000000003</v>
      </c>
      <c r="AA314" s="9">
        <v>99.7</v>
      </c>
      <c r="AB314" s="10">
        <v>31.6</v>
      </c>
      <c r="AC314" s="9">
        <v>31.6</v>
      </c>
      <c r="AD314" s="10">
        <v>403</v>
      </c>
      <c r="AE314" s="9">
        <v>0</v>
      </c>
      <c r="AF314" s="181">
        <v>0</v>
      </c>
      <c r="AG314" s="9">
        <v>14.85</v>
      </c>
      <c r="AH314" s="10">
        <v>87.3</v>
      </c>
      <c r="AI314" s="9">
        <v>7.1</v>
      </c>
      <c r="AJ314" s="10">
        <v>5.4</v>
      </c>
      <c r="AK314" s="9">
        <v>0.1</v>
      </c>
      <c r="AL314" s="10">
        <v>0.1</v>
      </c>
      <c r="AM314" s="369"/>
      <c r="AN314" s="369"/>
      <c r="AO314" s="369"/>
      <c r="AP314" s="369"/>
      <c r="AQ314" s="369"/>
      <c r="AR314" s="369"/>
    </row>
    <row r="315" spans="1:44" ht="15.75">
      <c r="A315" s="222">
        <v>3214</v>
      </c>
      <c r="B315" s="8">
        <v>349</v>
      </c>
      <c r="C315" s="9">
        <v>27</v>
      </c>
      <c r="D315" s="10">
        <v>3.2</v>
      </c>
      <c r="E315" s="9">
        <v>305</v>
      </c>
      <c r="F315" s="11">
        <v>55</v>
      </c>
      <c r="G315" s="9">
        <v>4</v>
      </c>
      <c r="H315" s="11">
        <v>57</v>
      </c>
      <c r="I315" s="9">
        <v>53</v>
      </c>
      <c r="J315" s="10">
        <v>5.3</v>
      </c>
      <c r="K315" s="372">
        <v>121.3</v>
      </c>
      <c r="L315" s="10">
        <v>40</v>
      </c>
      <c r="M315" s="9">
        <v>0.8</v>
      </c>
      <c r="N315" s="10">
        <v>3.2</v>
      </c>
      <c r="O315" s="9">
        <v>54</v>
      </c>
      <c r="P315" s="10">
        <v>9.6999999999999993</v>
      </c>
      <c r="Q315" s="9">
        <v>6.8</v>
      </c>
      <c r="R315" s="10">
        <v>4.5999999999999996</v>
      </c>
      <c r="S315" s="148">
        <v>95</v>
      </c>
      <c r="T315" s="9">
        <v>137</v>
      </c>
      <c r="U315" s="10">
        <v>2</v>
      </c>
      <c r="V315" s="9">
        <v>99</v>
      </c>
      <c r="W315" s="371">
        <v>290.11211111111112</v>
      </c>
      <c r="X315" s="10">
        <v>4.3899999999999997</v>
      </c>
      <c r="Y315" s="9">
        <v>12.5</v>
      </c>
      <c r="Z315" s="10">
        <v>39.299999999999997</v>
      </c>
      <c r="AA315" s="9">
        <v>89.5</v>
      </c>
      <c r="AB315" s="10">
        <v>28.5</v>
      </c>
      <c r="AC315" s="9">
        <v>31.8</v>
      </c>
      <c r="AD315" s="10">
        <v>317</v>
      </c>
      <c r="AE315" s="9">
        <v>0</v>
      </c>
      <c r="AF315" s="181">
        <v>0</v>
      </c>
      <c r="AG315" s="9">
        <v>8.84</v>
      </c>
      <c r="AH315" s="10">
        <v>81.7</v>
      </c>
      <c r="AI315" s="9">
        <v>10.6</v>
      </c>
      <c r="AJ315" s="10">
        <v>6.8</v>
      </c>
      <c r="AK315" s="9">
        <v>0.6</v>
      </c>
      <c r="AL315" s="10">
        <v>0.3</v>
      </c>
      <c r="AM315" s="369"/>
      <c r="AN315" s="369"/>
      <c r="AO315" s="369"/>
      <c r="AP315" s="369"/>
      <c r="AQ315" s="369"/>
      <c r="AR315" s="369"/>
    </row>
    <row r="316" spans="1:44" ht="15.75">
      <c r="A316" s="222">
        <v>3215</v>
      </c>
      <c r="B316" s="8">
        <v>721</v>
      </c>
      <c r="C316" s="9">
        <v>46</v>
      </c>
      <c r="D316" s="10">
        <v>2.5</v>
      </c>
      <c r="E316" s="9">
        <v>396</v>
      </c>
      <c r="F316" s="11">
        <v>99</v>
      </c>
      <c r="G316" s="9">
        <v>3.7</v>
      </c>
      <c r="H316" s="11">
        <v>73</v>
      </c>
      <c r="I316" s="9">
        <v>41</v>
      </c>
      <c r="J316" s="10">
        <v>3.6</v>
      </c>
      <c r="K316" s="372">
        <v>115.7</v>
      </c>
      <c r="L316" s="10">
        <v>47</v>
      </c>
      <c r="M316" s="9">
        <v>0.9</v>
      </c>
      <c r="N316" s="10">
        <v>2.7</v>
      </c>
      <c r="O316" s="9">
        <v>46</v>
      </c>
      <c r="P316" s="10">
        <v>9.3000000000000007</v>
      </c>
      <c r="Q316" s="9">
        <v>6.5</v>
      </c>
      <c r="R316" s="10">
        <v>3.8</v>
      </c>
      <c r="S316" s="148">
        <v>98</v>
      </c>
      <c r="T316" s="9">
        <v>140</v>
      </c>
      <c r="U316" s="10">
        <v>2.1</v>
      </c>
      <c r="V316" s="9">
        <v>102</v>
      </c>
      <c r="W316" s="371">
        <v>295.56244444444445</v>
      </c>
      <c r="X316" s="10">
        <v>4.2300000000000004</v>
      </c>
      <c r="Y316" s="9">
        <v>12.3</v>
      </c>
      <c r="Z316" s="10">
        <v>38.799999999999997</v>
      </c>
      <c r="AA316" s="9">
        <v>91.7</v>
      </c>
      <c r="AB316" s="10">
        <v>29.1</v>
      </c>
      <c r="AC316" s="9">
        <v>31.7</v>
      </c>
      <c r="AD316" s="10">
        <v>312</v>
      </c>
      <c r="AE316" s="9">
        <v>0</v>
      </c>
      <c r="AF316" s="181">
        <v>0</v>
      </c>
      <c r="AG316" s="9">
        <v>9</v>
      </c>
      <c r="AH316" s="10">
        <v>84</v>
      </c>
      <c r="AI316" s="9">
        <v>8.1</v>
      </c>
      <c r="AJ316" s="10">
        <v>6.7</v>
      </c>
      <c r="AK316" s="9">
        <v>0.9</v>
      </c>
      <c r="AL316" s="10">
        <v>0.3</v>
      </c>
      <c r="AM316" s="369"/>
      <c r="AN316" s="369"/>
      <c r="AO316" s="369"/>
      <c r="AP316" s="369"/>
      <c r="AQ316" s="369"/>
      <c r="AR316" s="369"/>
    </row>
    <row r="317" spans="1:44" ht="15.75">
      <c r="A317" s="222">
        <v>3216</v>
      </c>
      <c r="B317" s="8">
        <v>535</v>
      </c>
      <c r="C317" s="9">
        <v>36</v>
      </c>
      <c r="D317" s="10">
        <v>3</v>
      </c>
      <c r="E317" s="9">
        <v>422</v>
      </c>
      <c r="F317" s="11">
        <v>80</v>
      </c>
      <c r="G317" s="9">
        <v>3.6</v>
      </c>
      <c r="H317" s="11">
        <v>75</v>
      </c>
      <c r="I317" s="9">
        <v>32</v>
      </c>
      <c r="J317" s="10">
        <v>4.5</v>
      </c>
      <c r="K317" s="372">
        <v>126.3</v>
      </c>
      <c r="L317" s="10">
        <v>39</v>
      </c>
      <c r="M317" s="9">
        <v>0.7</v>
      </c>
      <c r="N317" s="10">
        <v>2.4</v>
      </c>
      <c r="O317" s="9">
        <v>28</v>
      </c>
      <c r="P317" s="10">
        <v>9.5</v>
      </c>
      <c r="Q317" s="9">
        <v>6.3</v>
      </c>
      <c r="R317" s="10">
        <v>3.7</v>
      </c>
      <c r="S317" s="148">
        <v>119</v>
      </c>
      <c r="T317" s="9">
        <v>139</v>
      </c>
      <c r="U317" s="10">
        <v>2.1</v>
      </c>
      <c r="V317" s="9">
        <v>102</v>
      </c>
      <c r="W317" s="371">
        <v>293.52477777777773</v>
      </c>
      <c r="X317" s="10">
        <v>4.51</v>
      </c>
      <c r="Y317" s="9">
        <v>13.7</v>
      </c>
      <c r="Z317" s="10">
        <v>43</v>
      </c>
      <c r="AA317" s="9">
        <v>95.3</v>
      </c>
      <c r="AB317" s="10">
        <v>30.4</v>
      </c>
      <c r="AC317" s="9">
        <v>31.9</v>
      </c>
      <c r="AD317" s="10">
        <v>270</v>
      </c>
      <c r="AE317" s="9">
        <v>0</v>
      </c>
      <c r="AF317" s="181">
        <v>0</v>
      </c>
      <c r="AG317" s="9">
        <v>12.03</v>
      </c>
      <c r="AH317" s="10">
        <v>84.6</v>
      </c>
      <c r="AI317" s="9">
        <v>8.8000000000000007</v>
      </c>
      <c r="AJ317" s="10">
        <v>5.7</v>
      </c>
      <c r="AK317" s="9">
        <v>0.7</v>
      </c>
      <c r="AL317" s="10">
        <v>0.2</v>
      </c>
      <c r="AM317" s="369"/>
      <c r="AN317" s="369"/>
      <c r="AO317" s="369"/>
      <c r="AP317" s="369"/>
      <c r="AQ317" s="369"/>
      <c r="AR317" s="369"/>
    </row>
    <row r="318" spans="1:44" ht="15.75">
      <c r="A318" s="222">
        <v>3222</v>
      </c>
      <c r="B318" s="8">
        <v>1345</v>
      </c>
      <c r="C318" s="9">
        <v>61</v>
      </c>
      <c r="D318" s="10">
        <v>2.5</v>
      </c>
      <c r="E318" s="9">
        <v>463</v>
      </c>
      <c r="F318" s="11">
        <v>129</v>
      </c>
      <c r="G318" s="9">
        <v>4.0999999999999996</v>
      </c>
      <c r="H318" s="11">
        <v>87</v>
      </c>
      <c r="I318" s="9">
        <v>23</v>
      </c>
      <c r="J318" s="10">
        <v>3.7</v>
      </c>
      <c r="K318" s="372">
        <v>123.6</v>
      </c>
      <c r="L318" s="10">
        <v>53</v>
      </c>
      <c r="M318" s="9">
        <v>0.8</v>
      </c>
      <c r="N318" s="10">
        <v>2.9</v>
      </c>
      <c r="O318" s="9">
        <v>55</v>
      </c>
      <c r="P318" s="10">
        <v>9.6999999999999993</v>
      </c>
      <c r="Q318" s="9">
        <v>6.4</v>
      </c>
      <c r="R318" s="10">
        <v>3.8</v>
      </c>
      <c r="S318" s="148">
        <v>78</v>
      </c>
      <c r="T318" s="9">
        <v>137</v>
      </c>
      <c r="U318" s="10">
        <v>2</v>
      </c>
      <c r="V318" s="9">
        <v>100</v>
      </c>
      <c r="W318" s="371">
        <v>289.7046666666667</v>
      </c>
      <c r="X318" s="10">
        <v>4.3899999999999997</v>
      </c>
      <c r="Y318" s="9">
        <v>12.7</v>
      </c>
      <c r="Z318" s="10">
        <v>39.4</v>
      </c>
      <c r="AA318" s="9">
        <v>89.7</v>
      </c>
      <c r="AB318" s="10">
        <v>28.9</v>
      </c>
      <c r="AC318" s="9">
        <v>32.200000000000003</v>
      </c>
      <c r="AD318" s="10">
        <v>338</v>
      </c>
      <c r="AE318" s="9">
        <v>0</v>
      </c>
      <c r="AF318" s="181">
        <v>0</v>
      </c>
      <c r="AG318" s="9">
        <v>6.21</v>
      </c>
      <c r="AH318" s="10">
        <v>76.900000000000006</v>
      </c>
      <c r="AI318" s="9">
        <v>14.2</v>
      </c>
      <c r="AJ318" s="10">
        <v>8.1999999999999993</v>
      </c>
      <c r="AK318" s="9">
        <v>0.5</v>
      </c>
      <c r="AL318" s="10">
        <v>0.2</v>
      </c>
      <c r="AM318" s="369"/>
      <c r="AN318" s="369"/>
      <c r="AO318" s="369"/>
      <c r="AP318" s="369"/>
      <c r="AQ318" s="369"/>
      <c r="AR318" s="369"/>
    </row>
    <row r="319" spans="1:44" ht="18">
      <c r="A319" s="237">
        <v>3235</v>
      </c>
      <c r="B319" s="8">
        <v>349</v>
      </c>
      <c r="C319" s="9">
        <v>52</v>
      </c>
      <c r="D319" s="10">
        <v>2.7</v>
      </c>
      <c r="E319" s="9">
        <v>395</v>
      </c>
      <c r="F319" s="11">
        <v>90</v>
      </c>
      <c r="G319" s="9">
        <v>3.7</v>
      </c>
      <c r="H319" s="11">
        <v>96</v>
      </c>
      <c r="I319" s="9">
        <v>24</v>
      </c>
      <c r="J319" s="10">
        <v>6</v>
      </c>
      <c r="K319" s="372">
        <v>120</v>
      </c>
      <c r="L319" s="10">
        <v>46</v>
      </c>
      <c r="M319" s="9">
        <v>0.9</v>
      </c>
      <c r="N319" s="10">
        <v>3</v>
      </c>
      <c r="O319" s="9">
        <v>53</v>
      </c>
      <c r="P319" s="10">
        <v>9.5</v>
      </c>
      <c r="Q319" s="9">
        <v>6.8</v>
      </c>
      <c r="R319" s="10">
        <v>4.0999999999999996</v>
      </c>
      <c r="S319" s="148">
        <v>125</v>
      </c>
      <c r="T319" s="9">
        <v>139</v>
      </c>
      <c r="U319" s="10">
        <v>2</v>
      </c>
      <c r="V319" s="9">
        <v>100</v>
      </c>
      <c r="W319" s="371">
        <v>295.81877777777777</v>
      </c>
      <c r="X319" s="10">
        <v>4.7300000000000004</v>
      </c>
      <c r="Y319" s="9">
        <v>13.7</v>
      </c>
      <c r="Z319" s="10">
        <v>41.2</v>
      </c>
      <c r="AA319" s="9">
        <v>87.1</v>
      </c>
      <c r="AB319" s="10">
        <v>29</v>
      </c>
      <c r="AC319" s="9">
        <v>33.299999999999997</v>
      </c>
      <c r="AD319" s="10">
        <v>315</v>
      </c>
      <c r="AE319" s="9">
        <v>0</v>
      </c>
      <c r="AF319" s="181">
        <v>0</v>
      </c>
      <c r="AG319" s="9">
        <v>7.14</v>
      </c>
      <c r="AH319" s="10">
        <v>76.8</v>
      </c>
      <c r="AI319" s="9">
        <v>15</v>
      </c>
      <c r="AJ319" s="10">
        <v>5.9</v>
      </c>
      <c r="AK319" s="9">
        <v>1.7</v>
      </c>
      <c r="AL319" s="10">
        <v>0.6</v>
      </c>
      <c r="AM319" s="369"/>
      <c r="AN319" s="369"/>
      <c r="AO319" s="369"/>
      <c r="AP319" s="369"/>
      <c r="AQ319" s="369"/>
      <c r="AR319" s="369"/>
    </row>
    <row r="320" spans="1:44" ht="15.75">
      <c r="A320" s="222">
        <v>3197</v>
      </c>
      <c r="B320" s="8">
        <v>859</v>
      </c>
      <c r="C320" s="9">
        <v>46</v>
      </c>
      <c r="D320" s="10">
        <v>1.7</v>
      </c>
      <c r="E320" s="9">
        <v>292</v>
      </c>
      <c r="F320" s="11">
        <v>52</v>
      </c>
      <c r="G320" s="9">
        <v>4</v>
      </c>
      <c r="H320" s="11">
        <v>33</v>
      </c>
      <c r="I320" s="9">
        <v>18</v>
      </c>
      <c r="J320" s="10">
        <v>6.3</v>
      </c>
      <c r="K320" s="290">
        <v>120</v>
      </c>
      <c r="L320" s="10">
        <v>33</v>
      </c>
      <c r="M320" s="9">
        <v>0.9</v>
      </c>
      <c r="N320" s="10">
        <v>4.4000000000000004</v>
      </c>
      <c r="O320" s="9">
        <v>40</v>
      </c>
      <c r="P320" s="10">
        <v>9.1</v>
      </c>
      <c r="Q320" s="9">
        <v>6.7</v>
      </c>
      <c r="R320" s="10">
        <v>4.7</v>
      </c>
      <c r="S320" s="208">
        <v>82</v>
      </c>
      <c r="T320" s="9">
        <v>133</v>
      </c>
      <c r="U320" s="10">
        <v>2.1</v>
      </c>
      <c r="V320" s="9">
        <v>106</v>
      </c>
      <c r="W320" s="371">
        <v>280.86088888888889</v>
      </c>
      <c r="X320" s="10">
        <v>4.68</v>
      </c>
      <c r="Y320" s="9">
        <v>13.8</v>
      </c>
      <c r="Z320" s="10">
        <v>42.2</v>
      </c>
      <c r="AA320" s="9">
        <v>90.2</v>
      </c>
      <c r="AB320" s="10">
        <v>29.5</v>
      </c>
      <c r="AC320" s="380">
        <v>32.700000000000003</v>
      </c>
      <c r="AD320" s="107">
        <v>390</v>
      </c>
      <c r="AE320" s="380">
        <v>12.3</v>
      </c>
      <c r="AF320" s="107">
        <v>33.5</v>
      </c>
      <c r="AG320" s="380">
        <v>7.2</v>
      </c>
      <c r="AH320" s="242">
        <v>58.750000000000007</v>
      </c>
      <c r="AI320" s="168">
        <v>28.055555555555554</v>
      </c>
      <c r="AJ320" s="242">
        <v>10.694444444444445</v>
      </c>
      <c r="AK320" s="168">
        <v>2.3611111111111112</v>
      </c>
      <c r="AL320" s="242">
        <v>0.1388888888888889</v>
      </c>
      <c r="AM320" s="381"/>
      <c r="AN320" s="381"/>
      <c r="AO320" s="381"/>
      <c r="AP320" s="381"/>
      <c r="AQ320" s="381"/>
      <c r="AR320" s="381"/>
    </row>
    <row r="321" spans="1:44" ht="15.75">
      <c r="A321" s="222">
        <v>3200</v>
      </c>
      <c r="B321" s="8">
        <v>1016</v>
      </c>
      <c r="C321" s="9">
        <v>49</v>
      </c>
      <c r="D321" s="10">
        <v>1.4</v>
      </c>
      <c r="E321" s="9">
        <v>396</v>
      </c>
      <c r="F321" s="11">
        <v>63</v>
      </c>
      <c r="G321" s="9">
        <v>4.4000000000000004</v>
      </c>
      <c r="H321" s="11">
        <v>37</v>
      </c>
      <c r="I321" s="9">
        <v>32</v>
      </c>
      <c r="J321" s="10">
        <v>5.3</v>
      </c>
      <c r="K321" s="382">
        <v>121.6</v>
      </c>
      <c r="L321" s="10">
        <v>42</v>
      </c>
      <c r="M321" s="9">
        <v>0.9</v>
      </c>
      <c r="N321" s="10">
        <v>4.3</v>
      </c>
      <c r="O321" s="9">
        <v>40</v>
      </c>
      <c r="P321" s="10">
        <v>9.5</v>
      </c>
      <c r="Q321" s="9">
        <v>7</v>
      </c>
      <c r="R321" s="10">
        <v>4.5</v>
      </c>
      <c r="S321" s="208">
        <v>99</v>
      </c>
      <c r="T321" s="9">
        <v>135</v>
      </c>
      <c r="U321" s="10">
        <v>2</v>
      </c>
      <c r="V321" s="9">
        <v>106</v>
      </c>
      <c r="W321" s="371">
        <v>286.79500000000002</v>
      </c>
      <c r="X321" s="10">
        <v>4.3600000000000003</v>
      </c>
      <c r="Y321" s="9">
        <v>12.7</v>
      </c>
      <c r="Z321" s="10">
        <v>39.700000000000003</v>
      </c>
      <c r="AA321" s="9">
        <v>91.1</v>
      </c>
      <c r="AB321" s="10">
        <v>29.1</v>
      </c>
      <c r="AC321" s="383">
        <v>32</v>
      </c>
      <c r="AD321" s="265">
        <v>295</v>
      </c>
      <c r="AE321" s="383">
        <v>12.8</v>
      </c>
      <c r="AF321" s="265">
        <v>33.4</v>
      </c>
      <c r="AG321" s="383">
        <v>6.44</v>
      </c>
      <c r="AH321" s="242">
        <v>55.900621118012417</v>
      </c>
      <c r="AI321" s="168">
        <v>27.329192546583851</v>
      </c>
      <c r="AJ321" s="242">
        <v>15.838509316770185</v>
      </c>
      <c r="AK321" s="168">
        <v>0.77639751552795022</v>
      </c>
      <c r="AL321" s="242">
        <v>0.15527950310559005</v>
      </c>
      <c r="AM321" s="381"/>
      <c r="AN321" s="381"/>
      <c r="AO321" s="381"/>
      <c r="AP321" s="381"/>
      <c r="AQ321" s="381"/>
      <c r="AR321" s="381"/>
    </row>
    <row r="322" spans="1:44" ht="15.75">
      <c r="A322" s="222">
        <v>3202</v>
      </c>
      <c r="B322" s="8">
        <v>594</v>
      </c>
      <c r="C322" s="9">
        <v>36</v>
      </c>
      <c r="D322" s="10">
        <v>1.5</v>
      </c>
      <c r="E322" s="9">
        <v>296</v>
      </c>
      <c r="F322" s="11">
        <v>52</v>
      </c>
      <c r="G322" s="9">
        <v>4.5</v>
      </c>
      <c r="H322" s="11">
        <v>30</v>
      </c>
      <c r="I322" s="9">
        <v>26</v>
      </c>
      <c r="J322" s="10">
        <v>5.4</v>
      </c>
      <c r="K322" s="382">
        <v>125.2</v>
      </c>
      <c r="L322" s="10">
        <v>30</v>
      </c>
      <c r="M322" s="9">
        <v>0.8</v>
      </c>
      <c r="N322" s="10">
        <v>4.4000000000000004</v>
      </c>
      <c r="O322" s="9">
        <v>55</v>
      </c>
      <c r="P322" s="10">
        <v>9.3000000000000007</v>
      </c>
      <c r="Q322" s="9">
        <v>7</v>
      </c>
      <c r="R322" s="10">
        <v>4.3</v>
      </c>
      <c r="S322" s="208">
        <v>95</v>
      </c>
      <c r="T322" s="9">
        <v>138</v>
      </c>
      <c r="U322" s="10">
        <v>2.2999999999999998</v>
      </c>
      <c r="V322" s="9">
        <v>112</v>
      </c>
      <c r="W322" s="371">
        <v>289.74744444444451</v>
      </c>
      <c r="X322" s="10">
        <v>4.1399999999999997</v>
      </c>
      <c r="Y322" s="9">
        <v>12.6</v>
      </c>
      <c r="Z322" s="10">
        <v>39.5</v>
      </c>
      <c r="AA322" s="9">
        <v>95.4</v>
      </c>
      <c r="AB322" s="10">
        <v>30.4</v>
      </c>
      <c r="AC322" s="383">
        <v>31.9</v>
      </c>
      <c r="AD322" s="265">
        <v>128</v>
      </c>
      <c r="AE322" s="383">
        <v>12.7</v>
      </c>
      <c r="AF322" s="265">
        <v>35.6</v>
      </c>
      <c r="AG322" s="383">
        <v>7.59</v>
      </c>
      <c r="AH322" s="242">
        <v>60.342555994729906</v>
      </c>
      <c r="AI322" s="168">
        <v>24.901185770750988</v>
      </c>
      <c r="AJ322" s="242">
        <v>13.570487483530963</v>
      </c>
      <c r="AK322" s="168">
        <v>0.79051383399209485</v>
      </c>
      <c r="AL322" s="242">
        <v>0.39525691699604742</v>
      </c>
      <c r="AM322" s="381"/>
      <c r="AN322" s="381"/>
      <c r="AO322" s="381"/>
      <c r="AP322" s="381"/>
      <c r="AQ322" s="381"/>
      <c r="AR322" s="381"/>
    </row>
    <row r="323" spans="1:44" ht="15.75">
      <c r="A323" s="222">
        <v>3205</v>
      </c>
      <c r="B323" s="8">
        <v>1146</v>
      </c>
      <c r="C323" s="9">
        <v>63</v>
      </c>
      <c r="D323" s="10">
        <v>1.4</v>
      </c>
      <c r="E323" s="9">
        <v>599</v>
      </c>
      <c r="F323" s="11">
        <v>77</v>
      </c>
      <c r="G323" s="9">
        <v>4.8</v>
      </c>
      <c r="H323" s="11">
        <v>42</v>
      </c>
      <c r="I323" s="9">
        <v>46</v>
      </c>
      <c r="J323" s="10">
        <v>6.8</v>
      </c>
      <c r="K323" s="382">
        <v>102.6</v>
      </c>
      <c r="L323" s="10">
        <v>43</v>
      </c>
      <c r="M323" s="9">
        <v>1</v>
      </c>
      <c r="N323" s="10">
        <v>4.8</v>
      </c>
      <c r="O323" s="9">
        <v>44</v>
      </c>
      <c r="P323" s="10">
        <v>10</v>
      </c>
      <c r="Q323" s="9">
        <v>7.4</v>
      </c>
      <c r="R323" s="10">
        <v>4.7</v>
      </c>
      <c r="S323" s="208">
        <v>107</v>
      </c>
      <c r="T323" s="9">
        <v>144</v>
      </c>
      <c r="U323" s="10">
        <v>2.2999999999999998</v>
      </c>
      <c r="V323" s="9">
        <v>116</v>
      </c>
      <c r="W323" s="371">
        <v>304.58477777777779</v>
      </c>
      <c r="X323" s="10">
        <v>4.1500000000000004</v>
      </c>
      <c r="Y323" s="9">
        <v>12</v>
      </c>
      <c r="Z323" s="10">
        <v>36.9</v>
      </c>
      <c r="AA323" s="9">
        <v>88.9</v>
      </c>
      <c r="AB323" s="10">
        <v>28.9</v>
      </c>
      <c r="AC323" s="383">
        <v>32.5</v>
      </c>
      <c r="AD323" s="265">
        <v>250</v>
      </c>
      <c r="AE323" s="383">
        <v>13.1</v>
      </c>
      <c r="AF323" s="265">
        <v>33.5</v>
      </c>
      <c r="AG323" s="383">
        <v>8.9600000000000009</v>
      </c>
      <c r="AH323" s="242">
        <v>52.34375</v>
      </c>
      <c r="AI323" s="168">
        <v>30.803571428571427</v>
      </c>
      <c r="AJ323" s="242">
        <v>13.281249999999998</v>
      </c>
      <c r="AK323" s="168">
        <v>2.6785714285714284</v>
      </c>
      <c r="AL323" s="242">
        <v>0.89285714285714279</v>
      </c>
      <c r="AM323" s="381"/>
      <c r="AN323" s="381"/>
      <c r="AO323" s="381"/>
      <c r="AP323" s="381"/>
      <c r="AQ323" s="381"/>
      <c r="AR323" s="381"/>
    </row>
    <row r="324" spans="1:44" ht="15.75">
      <c r="A324" s="222">
        <v>3214</v>
      </c>
      <c r="B324" s="8">
        <v>376</v>
      </c>
      <c r="C324" s="9">
        <v>24</v>
      </c>
      <c r="D324" s="10">
        <v>1.5</v>
      </c>
      <c r="E324" s="9">
        <v>352</v>
      </c>
      <c r="F324" s="11">
        <v>43</v>
      </c>
      <c r="G324" s="9">
        <v>4.5999999999999996</v>
      </c>
      <c r="H324" s="11">
        <v>25</v>
      </c>
      <c r="I324" s="9">
        <v>30</v>
      </c>
      <c r="J324" s="10">
        <v>6.1</v>
      </c>
      <c r="K324" s="382">
        <v>116.4</v>
      </c>
      <c r="L324" s="10">
        <v>40</v>
      </c>
      <c r="M324" s="9">
        <v>0.9</v>
      </c>
      <c r="N324" s="10">
        <v>4.5999999999999996</v>
      </c>
      <c r="O324" s="9">
        <v>46</v>
      </c>
      <c r="P324" s="10">
        <v>9.6</v>
      </c>
      <c r="Q324" s="9">
        <v>7.2</v>
      </c>
      <c r="R324" s="10">
        <v>4.5999999999999996</v>
      </c>
      <c r="S324" s="208">
        <v>108</v>
      </c>
      <c r="T324" s="9">
        <v>140</v>
      </c>
      <c r="U324" s="10">
        <v>2.1</v>
      </c>
      <c r="V324" s="9">
        <v>112</v>
      </c>
      <c r="W324" s="371">
        <v>296.52266666666668</v>
      </c>
      <c r="X324" s="10">
        <v>4.45</v>
      </c>
      <c r="Y324" s="9">
        <v>12.6</v>
      </c>
      <c r="Z324" s="10">
        <v>38.700000000000003</v>
      </c>
      <c r="AA324" s="9">
        <v>87</v>
      </c>
      <c r="AB324" s="10">
        <v>28.3</v>
      </c>
      <c r="AC324" s="383">
        <v>32.6</v>
      </c>
      <c r="AD324" s="265">
        <v>252</v>
      </c>
      <c r="AE324" s="383">
        <v>12.4</v>
      </c>
      <c r="AF324" s="265">
        <v>32.9</v>
      </c>
      <c r="AG324" s="383">
        <v>9.51</v>
      </c>
      <c r="AH324" s="242">
        <v>0</v>
      </c>
      <c r="AI324" s="168">
        <v>0</v>
      </c>
      <c r="AJ324" s="242">
        <v>0</v>
      </c>
      <c r="AK324" s="168">
        <v>0</v>
      </c>
      <c r="AL324" s="242">
        <v>0</v>
      </c>
      <c r="AM324" s="381"/>
      <c r="AN324" s="381"/>
      <c r="AO324" s="381"/>
      <c r="AP324" s="381"/>
      <c r="AQ324" s="381"/>
      <c r="AR324" s="381"/>
    </row>
    <row r="325" spans="1:44" ht="15.75">
      <c r="A325" s="222">
        <v>3215</v>
      </c>
      <c r="B325" s="8">
        <v>1023</v>
      </c>
      <c r="C325" s="9">
        <v>67</v>
      </c>
      <c r="D325" s="10">
        <v>2</v>
      </c>
      <c r="E325" s="9">
        <v>695</v>
      </c>
      <c r="F325" s="11">
        <v>89</v>
      </c>
      <c r="G325" s="9">
        <v>5.5</v>
      </c>
      <c r="H325" s="11">
        <v>50</v>
      </c>
      <c r="I325" s="9">
        <v>25</v>
      </c>
      <c r="J325" s="10">
        <v>5.3</v>
      </c>
      <c r="K325" s="382">
        <v>81.900000000000006</v>
      </c>
      <c r="L325" s="10">
        <v>56</v>
      </c>
      <c r="M325" s="9">
        <v>1.2</v>
      </c>
      <c r="N325" s="10">
        <v>5</v>
      </c>
      <c r="O325" s="9">
        <v>79</v>
      </c>
      <c r="P325" s="10">
        <v>11.1</v>
      </c>
      <c r="Q325" s="9">
        <v>8.9</v>
      </c>
      <c r="R325" s="10">
        <v>5</v>
      </c>
      <c r="S325" s="208">
        <v>112</v>
      </c>
      <c r="T325" s="9">
        <v>159</v>
      </c>
      <c r="U325" s="10">
        <v>2.5</v>
      </c>
      <c r="V325" s="9">
        <v>132</v>
      </c>
      <c r="W325" s="371">
        <v>335.5288888888889</v>
      </c>
      <c r="X325" s="10">
        <v>4.3600000000000003</v>
      </c>
      <c r="Y325" s="9">
        <v>12.5</v>
      </c>
      <c r="Z325" s="10">
        <v>38.6</v>
      </c>
      <c r="AA325" s="9">
        <v>88.5</v>
      </c>
      <c r="AB325" s="10">
        <v>28.7</v>
      </c>
      <c r="AC325" s="383">
        <v>32.4</v>
      </c>
      <c r="AD325" s="265">
        <v>250</v>
      </c>
      <c r="AE325" s="383">
        <v>13</v>
      </c>
      <c r="AF325" s="265">
        <v>33.299999999999997</v>
      </c>
      <c r="AG325" s="383">
        <v>6.79</v>
      </c>
      <c r="AH325" s="242">
        <v>55.37555228276878</v>
      </c>
      <c r="AI325" s="168">
        <v>27.39322533136966</v>
      </c>
      <c r="AJ325" s="242">
        <v>13.991163475699558</v>
      </c>
      <c r="AK325" s="168">
        <v>2.9455081001472756</v>
      </c>
      <c r="AL325" s="242">
        <v>0.29455081001472755</v>
      </c>
      <c r="AM325" s="381"/>
      <c r="AN325" s="381"/>
      <c r="AO325" s="381"/>
      <c r="AP325" s="381"/>
      <c r="AQ325" s="381"/>
      <c r="AR325" s="381"/>
    </row>
    <row r="326" spans="1:44" ht="15.75">
      <c r="A326" s="222">
        <v>3216</v>
      </c>
      <c r="B326" s="8">
        <v>1106</v>
      </c>
      <c r="C326" s="9">
        <v>58</v>
      </c>
      <c r="D326" s="10">
        <v>1.4</v>
      </c>
      <c r="E326" s="9">
        <v>501</v>
      </c>
      <c r="F326" s="11">
        <v>68</v>
      </c>
      <c r="G326" s="9">
        <v>4.4000000000000004</v>
      </c>
      <c r="H326" s="11">
        <v>43</v>
      </c>
      <c r="I326" s="9">
        <v>34</v>
      </c>
      <c r="J326" s="10">
        <v>6</v>
      </c>
      <c r="K326" s="382">
        <v>116.4</v>
      </c>
      <c r="L326" s="10">
        <v>42</v>
      </c>
      <c r="M326" s="9">
        <v>0.9</v>
      </c>
      <c r="N326" s="10">
        <v>3.7</v>
      </c>
      <c r="O326" s="9">
        <v>65</v>
      </c>
      <c r="P326" s="10">
        <v>9.4</v>
      </c>
      <c r="Q326" s="9">
        <v>6.9</v>
      </c>
      <c r="R326" s="10">
        <v>4.2</v>
      </c>
      <c r="S326" s="208">
        <v>101</v>
      </c>
      <c r="T326" s="9">
        <v>140</v>
      </c>
      <c r="U326" s="10">
        <v>2.4</v>
      </c>
      <c r="V326" s="9">
        <v>113</v>
      </c>
      <c r="W326" s="371">
        <v>295.66477777777777</v>
      </c>
      <c r="X326" s="10">
        <v>4.46</v>
      </c>
      <c r="Y326" s="9">
        <v>13.6</v>
      </c>
      <c r="Z326" s="10">
        <v>42.7</v>
      </c>
      <c r="AA326" s="9">
        <v>95.7</v>
      </c>
      <c r="AB326" s="10">
        <v>30.5</v>
      </c>
      <c r="AC326" s="383">
        <v>31.9</v>
      </c>
      <c r="AD326" s="265">
        <v>202</v>
      </c>
      <c r="AE326" s="383">
        <v>12.1</v>
      </c>
      <c r="AF326" s="265">
        <v>35.700000000000003</v>
      </c>
      <c r="AG326" s="383">
        <v>8.17</v>
      </c>
      <c r="AH326" s="242">
        <v>72.215422276621794</v>
      </c>
      <c r="AI326" s="168">
        <v>17.625458996328028</v>
      </c>
      <c r="AJ326" s="242">
        <v>7.466340269277846</v>
      </c>
      <c r="AK326" s="168">
        <v>2.4479804161566707</v>
      </c>
      <c r="AL326" s="242">
        <v>0.24479804161566707</v>
      </c>
      <c r="AM326" s="381"/>
      <c r="AN326" s="381"/>
      <c r="AO326" s="381"/>
      <c r="AP326" s="381"/>
      <c r="AQ326" s="381"/>
      <c r="AR326" s="381"/>
    </row>
    <row r="327" spans="1:44" ht="15.75">
      <c r="A327" s="222">
        <v>3222</v>
      </c>
      <c r="B327" s="8">
        <v>465</v>
      </c>
      <c r="C327" s="9">
        <v>36</v>
      </c>
      <c r="D327" s="10">
        <v>2.1</v>
      </c>
      <c r="E327" s="9">
        <v>412</v>
      </c>
      <c r="F327" s="11">
        <v>52</v>
      </c>
      <c r="G327" s="9">
        <v>5.5</v>
      </c>
      <c r="H327" s="11">
        <v>33</v>
      </c>
      <c r="I327" s="9">
        <v>24</v>
      </c>
      <c r="J327" s="10">
        <v>5.7</v>
      </c>
      <c r="K327" s="382">
        <v>105.1</v>
      </c>
      <c r="L327" s="10">
        <v>44</v>
      </c>
      <c r="M327" s="9">
        <v>1</v>
      </c>
      <c r="N327" s="10">
        <v>4.8</v>
      </c>
      <c r="O327" s="9">
        <v>65</v>
      </c>
      <c r="P327" s="10">
        <v>10.4</v>
      </c>
      <c r="Q327" s="9">
        <v>8.3000000000000007</v>
      </c>
      <c r="R327" s="10">
        <v>4.5</v>
      </c>
      <c r="S327" s="208">
        <v>111</v>
      </c>
      <c r="T327" s="9">
        <v>145</v>
      </c>
      <c r="U327" s="10">
        <v>2.2999999999999998</v>
      </c>
      <c r="V327" s="9">
        <v>115</v>
      </c>
      <c r="W327" s="371">
        <v>306.49499999999995</v>
      </c>
      <c r="X327" s="10">
        <v>4.6900000000000004</v>
      </c>
      <c r="Y327" s="9">
        <v>135</v>
      </c>
      <c r="Z327" s="10">
        <v>41.3</v>
      </c>
      <c r="AA327" s="9">
        <v>88.1</v>
      </c>
      <c r="AB327" s="10">
        <v>28.8</v>
      </c>
      <c r="AC327" s="383">
        <v>32.700000000000003</v>
      </c>
      <c r="AD327" s="265">
        <v>304</v>
      </c>
      <c r="AE327" s="383">
        <v>12.7</v>
      </c>
      <c r="AF327" s="265">
        <v>34.200000000000003</v>
      </c>
      <c r="AG327" s="383">
        <v>6.74</v>
      </c>
      <c r="AH327" s="242">
        <v>62.166172106824931</v>
      </c>
      <c r="AI327" s="168">
        <v>28.63501483679525</v>
      </c>
      <c r="AJ327" s="242">
        <v>8.4569732937685451</v>
      </c>
      <c r="AK327" s="168">
        <v>0.59347181008902072</v>
      </c>
      <c r="AL327" s="242">
        <v>0.14836795252225518</v>
      </c>
      <c r="AM327" s="381"/>
      <c r="AN327" s="381"/>
      <c r="AO327" s="381"/>
      <c r="AP327" s="381"/>
      <c r="AQ327" s="381"/>
      <c r="AR327" s="381"/>
    </row>
    <row r="328" spans="1:44" ht="18">
      <c r="A328" s="237">
        <v>3235</v>
      </c>
      <c r="B328" s="8">
        <v>1308</v>
      </c>
      <c r="C328" s="9">
        <v>84</v>
      </c>
      <c r="D328" s="10">
        <v>1.5</v>
      </c>
      <c r="E328" s="9">
        <v>696</v>
      </c>
      <c r="F328" s="11">
        <v>142</v>
      </c>
      <c r="G328" s="9">
        <v>4.5</v>
      </c>
      <c r="H328" s="11">
        <v>76</v>
      </c>
      <c r="I328" s="9">
        <v>20</v>
      </c>
      <c r="J328" s="10">
        <v>6.9</v>
      </c>
      <c r="K328" s="382">
        <v>76.7</v>
      </c>
      <c r="L328" s="10">
        <v>47</v>
      </c>
      <c r="M328" s="9">
        <v>1.3</v>
      </c>
      <c r="N328" s="10">
        <v>5.0999999999999996</v>
      </c>
      <c r="O328" s="9">
        <v>46</v>
      </c>
      <c r="P328" s="10">
        <v>9.6999999999999993</v>
      </c>
      <c r="Q328" s="9">
        <v>7.5</v>
      </c>
      <c r="R328" s="10">
        <v>4.7</v>
      </c>
      <c r="S328" s="208">
        <v>111</v>
      </c>
      <c r="T328" s="9">
        <v>144</v>
      </c>
      <c r="U328" s="10">
        <v>2.1</v>
      </c>
      <c r="V328" s="9">
        <v>116</v>
      </c>
      <c r="W328" s="371">
        <v>305.50699999999995</v>
      </c>
      <c r="X328" s="10">
        <v>4.4800000000000004</v>
      </c>
      <c r="Y328" s="9">
        <v>13</v>
      </c>
      <c r="Z328" s="10">
        <v>38.6</v>
      </c>
      <c r="AA328" s="9">
        <v>86.2</v>
      </c>
      <c r="AB328" s="10">
        <v>29</v>
      </c>
      <c r="AC328" s="383">
        <v>33.700000000000003</v>
      </c>
      <c r="AD328" s="265">
        <v>217</v>
      </c>
      <c r="AE328" s="383">
        <v>13.1</v>
      </c>
      <c r="AF328" s="265">
        <v>32.6</v>
      </c>
      <c r="AG328" s="383">
        <v>6.08</v>
      </c>
      <c r="AH328" s="242">
        <v>60.19736842105263</v>
      </c>
      <c r="AI328" s="168">
        <v>27.302631578947366</v>
      </c>
      <c r="AJ328" s="242">
        <v>9.2105263157894743</v>
      </c>
      <c r="AK328" s="168">
        <v>2.7960526315789473</v>
      </c>
      <c r="AL328" s="242">
        <v>0.49342105263157893</v>
      </c>
      <c r="AM328" s="381"/>
      <c r="AN328" s="381"/>
      <c r="AO328" s="381"/>
      <c r="AP328" s="381"/>
      <c r="AQ328" s="381"/>
      <c r="AR328" s="381"/>
    </row>
    <row r="329" spans="1:44" ht="15.75">
      <c r="A329" s="222">
        <v>3197</v>
      </c>
      <c r="B329" s="251">
        <v>172</v>
      </c>
      <c r="C329" s="234">
        <v>0</v>
      </c>
      <c r="D329" s="10">
        <v>0</v>
      </c>
      <c r="E329" s="9">
        <v>0</v>
      </c>
      <c r="F329" s="11">
        <v>0</v>
      </c>
      <c r="G329" s="168">
        <v>4.7</v>
      </c>
      <c r="H329" s="11">
        <v>0</v>
      </c>
      <c r="I329" s="9">
        <v>0</v>
      </c>
      <c r="J329" s="242">
        <v>5.3</v>
      </c>
      <c r="K329" s="384">
        <v>85</v>
      </c>
      <c r="L329" s="256">
        <v>26</v>
      </c>
      <c r="M329" s="168">
        <v>1.2</v>
      </c>
      <c r="N329" s="242">
        <v>4.0999999999999996</v>
      </c>
      <c r="O329" s="9">
        <v>0</v>
      </c>
      <c r="P329" s="242">
        <v>9.6</v>
      </c>
      <c r="Q329" s="9">
        <v>0</v>
      </c>
      <c r="R329" s="242">
        <v>4.5</v>
      </c>
      <c r="S329" s="148">
        <v>0</v>
      </c>
      <c r="T329" s="9">
        <v>0</v>
      </c>
      <c r="U329" s="10">
        <v>0</v>
      </c>
      <c r="V329" s="9">
        <v>0</v>
      </c>
      <c r="W329" s="371">
        <v>26.703333333333333</v>
      </c>
      <c r="X329" s="257">
        <v>5</v>
      </c>
      <c r="Y329" s="168">
        <v>15</v>
      </c>
      <c r="Z329" s="242">
        <v>44.3</v>
      </c>
      <c r="AA329" s="168">
        <v>88.4</v>
      </c>
      <c r="AB329" s="242">
        <v>29.9</v>
      </c>
      <c r="AC329" s="258">
        <v>33.9</v>
      </c>
      <c r="AD329" s="107">
        <v>414</v>
      </c>
      <c r="AE329" s="258">
        <v>12.9</v>
      </c>
      <c r="AF329" s="181">
        <v>0</v>
      </c>
      <c r="AG329" s="261">
        <v>11.7</v>
      </c>
      <c r="AH329" s="107">
        <v>71</v>
      </c>
      <c r="AI329" s="258">
        <v>21</v>
      </c>
      <c r="AJ329" s="107">
        <v>8</v>
      </c>
      <c r="AK329" s="258">
        <v>0</v>
      </c>
      <c r="AL329" s="107">
        <v>0</v>
      </c>
      <c r="AM329" s="385"/>
      <c r="AN329" s="385"/>
      <c r="AO329" s="385"/>
      <c r="AP329" s="385"/>
      <c r="AQ329" s="385"/>
      <c r="AR329" s="385"/>
    </row>
    <row r="330" spans="1:44" ht="15.75">
      <c r="A330" s="222">
        <v>3200</v>
      </c>
      <c r="B330" s="251">
        <v>169</v>
      </c>
      <c r="C330" s="234">
        <v>0</v>
      </c>
      <c r="D330" s="10">
        <v>0</v>
      </c>
      <c r="E330" s="9">
        <v>0</v>
      </c>
      <c r="F330" s="11">
        <v>0</v>
      </c>
      <c r="G330" s="168">
        <v>4.8</v>
      </c>
      <c r="H330" s="11">
        <v>0</v>
      </c>
      <c r="I330" s="9">
        <v>0</v>
      </c>
      <c r="J330" s="242">
        <v>4.9000000000000004</v>
      </c>
      <c r="K330" s="384">
        <v>93.8</v>
      </c>
      <c r="L330" s="256">
        <v>40</v>
      </c>
      <c r="M330" s="168">
        <v>1.1000000000000001</v>
      </c>
      <c r="N330" s="242">
        <v>4.8</v>
      </c>
      <c r="O330" s="9">
        <v>0</v>
      </c>
      <c r="P330" s="242">
        <v>8.5</v>
      </c>
      <c r="Q330" s="9">
        <v>0</v>
      </c>
      <c r="R330" s="242">
        <v>4.5999999999999996</v>
      </c>
      <c r="S330" s="148">
        <v>0</v>
      </c>
      <c r="T330" s="9">
        <v>0</v>
      </c>
      <c r="U330" s="10">
        <v>0</v>
      </c>
      <c r="V330" s="9">
        <v>0</v>
      </c>
      <c r="W330" s="371">
        <v>29.222666666666665</v>
      </c>
      <c r="X330" s="257">
        <v>4.7</v>
      </c>
      <c r="Y330" s="168">
        <v>13.9</v>
      </c>
      <c r="Z330" s="242">
        <v>42.4</v>
      </c>
      <c r="AA330" s="168">
        <v>90.4</v>
      </c>
      <c r="AB330" s="242">
        <v>29.6</v>
      </c>
      <c r="AC330" s="267">
        <v>32.799999999999997</v>
      </c>
      <c r="AD330" s="265">
        <v>292</v>
      </c>
      <c r="AE330" s="267">
        <v>13.5</v>
      </c>
      <c r="AF330" s="181">
        <v>0</v>
      </c>
      <c r="AG330" s="261">
        <v>6.23</v>
      </c>
      <c r="AH330" s="265">
        <v>59</v>
      </c>
      <c r="AI330" s="267">
        <v>22</v>
      </c>
      <c r="AJ330" s="265">
        <v>12</v>
      </c>
      <c r="AK330" s="267">
        <v>6</v>
      </c>
      <c r="AL330" s="265">
        <v>1</v>
      </c>
      <c r="AM330" s="385"/>
      <c r="AN330" s="385"/>
      <c r="AO330" s="385"/>
      <c r="AP330" s="385"/>
      <c r="AQ330" s="385"/>
      <c r="AR330" s="385"/>
    </row>
    <row r="331" spans="1:44" ht="15.75">
      <c r="A331" s="222">
        <v>3202</v>
      </c>
      <c r="B331" s="251">
        <v>166</v>
      </c>
      <c r="C331" s="234">
        <v>0</v>
      </c>
      <c r="D331" s="10">
        <v>0</v>
      </c>
      <c r="E331" s="9">
        <v>0</v>
      </c>
      <c r="F331" s="11">
        <v>0</v>
      </c>
      <c r="G331" s="168">
        <v>4.7</v>
      </c>
      <c r="H331" s="11">
        <v>0</v>
      </c>
      <c r="I331" s="9">
        <v>0</v>
      </c>
      <c r="J331" s="242">
        <v>3.8</v>
      </c>
      <c r="K331" s="384">
        <v>120.8</v>
      </c>
      <c r="L331" s="256">
        <v>35</v>
      </c>
      <c r="M331" s="168">
        <v>0.9</v>
      </c>
      <c r="N331" s="242">
        <v>4.5999999999999996</v>
      </c>
      <c r="O331" s="9">
        <v>0</v>
      </c>
      <c r="P331" s="242">
        <v>9.6</v>
      </c>
      <c r="Q331" s="9">
        <v>0</v>
      </c>
      <c r="R331" s="242">
        <v>4.3</v>
      </c>
      <c r="S331" s="148">
        <v>0</v>
      </c>
      <c r="T331" s="9">
        <v>0</v>
      </c>
      <c r="U331" s="10">
        <v>0</v>
      </c>
      <c r="V331" s="9">
        <v>0</v>
      </c>
      <c r="W331" s="371">
        <v>27.831333333333333</v>
      </c>
      <c r="X331" s="257">
        <v>4.4000000000000004</v>
      </c>
      <c r="Y331" s="168">
        <v>13.6</v>
      </c>
      <c r="Z331" s="242">
        <v>42.1</v>
      </c>
      <c r="AA331" s="168">
        <v>95.5</v>
      </c>
      <c r="AB331" s="242">
        <v>30.8</v>
      </c>
      <c r="AC331" s="267">
        <v>32.299999999999997</v>
      </c>
      <c r="AD331" s="265">
        <v>156</v>
      </c>
      <c r="AE331" s="267">
        <v>13.1</v>
      </c>
      <c r="AF331" s="181">
        <v>0</v>
      </c>
      <c r="AG331" s="261">
        <v>14.5</v>
      </c>
      <c r="AH331" s="265">
        <v>74</v>
      </c>
      <c r="AI331" s="267">
        <v>14</v>
      </c>
      <c r="AJ331" s="265">
        <v>11</v>
      </c>
      <c r="AK331" s="267">
        <v>1</v>
      </c>
      <c r="AL331" s="265">
        <v>0</v>
      </c>
      <c r="AM331" s="385"/>
      <c r="AN331" s="385"/>
      <c r="AO331" s="385"/>
      <c r="AP331" s="385"/>
      <c r="AQ331" s="385"/>
      <c r="AR331" s="385"/>
    </row>
    <row r="332" spans="1:44" ht="15.75">
      <c r="A332" s="222">
        <v>3205</v>
      </c>
      <c r="B332" s="251">
        <v>211</v>
      </c>
      <c r="C332" s="9">
        <v>0</v>
      </c>
      <c r="D332" s="10">
        <v>0</v>
      </c>
      <c r="E332" s="9">
        <v>0</v>
      </c>
      <c r="F332" s="11">
        <v>0</v>
      </c>
      <c r="G332" s="168">
        <v>4.9000000000000004</v>
      </c>
      <c r="H332" s="11">
        <v>0</v>
      </c>
      <c r="I332" s="9">
        <v>0</v>
      </c>
      <c r="J332" s="242">
        <v>5.4</v>
      </c>
      <c r="K332" s="384">
        <v>91.5</v>
      </c>
      <c r="L332" s="256">
        <v>42</v>
      </c>
      <c r="M332" s="168">
        <v>1.1000000000000001</v>
      </c>
      <c r="N332" s="242">
        <v>5.4</v>
      </c>
      <c r="O332" s="9">
        <v>0</v>
      </c>
      <c r="P332" s="242">
        <v>9.9</v>
      </c>
      <c r="Q332" s="9">
        <v>0</v>
      </c>
      <c r="R332" s="242">
        <v>5.7</v>
      </c>
      <c r="S332" s="148">
        <v>0</v>
      </c>
      <c r="T332" s="9">
        <v>0</v>
      </c>
      <c r="U332" s="10">
        <v>0</v>
      </c>
      <c r="V332" s="9">
        <v>0</v>
      </c>
      <c r="W332" s="371">
        <v>31.602</v>
      </c>
      <c r="X332" s="257">
        <v>4.8</v>
      </c>
      <c r="Y332" s="168">
        <v>14.1</v>
      </c>
      <c r="Z332" s="242">
        <v>43</v>
      </c>
      <c r="AA332" s="168">
        <v>90.5</v>
      </c>
      <c r="AB332" s="242">
        <v>29.7</v>
      </c>
      <c r="AC332" s="267">
        <v>32.799999999999997</v>
      </c>
      <c r="AD332" s="265">
        <v>282</v>
      </c>
      <c r="AE332" s="267">
        <v>14.5</v>
      </c>
      <c r="AF332" s="181">
        <v>0</v>
      </c>
      <c r="AG332" s="261">
        <v>10.5</v>
      </c>
      <c r="AH332" s="265">
        <v>58</v>
      </c>
      <c r="AI332" s="267">
        <v>27</v>
      </c>
      <c r="AJ332" s="265">
        <v>9</v>
      </c>
      <c r="AK332" s="267">
        <v>4</v>
      </c>
      <c r="AL332" s="265">
        <v>2</v>
      </c>
      <c r="AM332" s="385"/>
      <c r="AN332" s="385"/>
      <c r="AO332" s="385"/>
      <c r="AP332" s="385"/>
      <c r="AQ332" s="385"/>
      <c r="AR332" s="385"/>
    </row>
    <row r="333" spans="1:44" ht="15.75">
      <c r="A333" s="222">
        <v>3214</v>
      </c>
      <c r="B333" s="251">
        <v>125</v>
      </c>
      <c r="C333" s="9">
        <v>0</v>
      </c>
      <c r="D333" s="10">
        <v>0</v>
      </c>
      <c r="E333" s="9">
        <v>0</v>
      </c>
      <c r="F333" s="11">
        <v>0</v>
      </c>
      <c r="G333" s="168">
        <v>4.7</v>
      </c>
      <c r="H333" s="11">
        <v>0</v>
      </c>
      <c r="I333" s="9">
        <v>0</v>
      </c>
      <c r="J333" s="242">
        <v>5.0999999999999996</v>
      </c>
      <c r="K333" s="384">
        <v>102.6</v>
      </c>
      <c r="L333" s="256">
        <v>36</v>
      </c>
      <c r="M333" s="168">
        <v>1</v>
      </c>
      <c r="N333" s="242">
        <v>4.2</v>
      </c>
      <c r="O333" s="9">
        <v>0</v>
      </c>
      <c r="P333" s="242">
        <v>9.3000000000000007</v>
      </c>
      <c r="Q333" s="9">
        <v>0</v>
      </c>
      <c r="R333" s="242">
        <v>4.7</v>
      </c>
      <c r="S333" s="148">
        <v>0</v>
      </c>
      <c r="T333" s="9">
        <v>0</v>
      </c>
      <c r="U333" s="10">
        <v>0</v>
      </c>
      <c r="V333" s="9">
        <v>0</v>
      </c>
      <c r="W333" s="371">
        <v>28.742000000000001</v>
      </c>
      <c r="X333" s="257">
        <v>4.5</v>
      </c>
      <c r="Y333" s="168">
        <v>13</v>
      </c>
      <c r="Z333" s="242">
        <v>39.9</v>
      </c>
      <c r="AA333" s="168">
        <v>88.9</v>
      </c>
      <c r="AB333" s="242">
        <v>29</v>
      </c>
      <c r="AC333" s="267">
        <v>32.6</v>
      </c>
      <c r="AD333" s="265">
        <v>277</v>
      </c>
      <c r="AE333" s="267">
        <v>13.9</v>
      </c>
      <c r="AF333" s="181">
        <v>0</v>
      </c>
      <c r="AG333" s="261">
        <v>9.15</v>
      </c>
      <c r="AH333" s="265">
        <v>70</v>
      </c>
      <c r="AI333" s="267">
        <v>19</v>
      </c>
      <c r="AJ333" s="265">
        <v>9</v>
      </c>
      <c r="AK333" s="267">
        <v>2</v>
      </c>
      <c r="AL333" s="265">
        <v>0</v>
      </c>
      <c r="AM333" s="385"/>
      <c r="AN333" s="385"/>
      <c r="AO333" s="385"/>
      <c r="AP333" s="385"/>
      <c r="AQ333" s="385"/>
      <c r="AR333" s="385"/>
    </row>
    <row r="334" spans="1:44" ht="15.75">
      <c r="A334" s="222">
        <v>3215</v>
      </c>
      <c r="B334" s="251">
        <v>120</v>
      </c>
      <c r="C334" s="9">
        <v>0</v>
      </c>
      <c r="D334" s="10">
        <v>0</v>
      </c>
      <c r="E334" s="9">
        <v>0</v>
      </c>
      <c r="F334" s="11">
        <v>0</v>
      </c>
      <c r="G334" s="168">
        <v>4.5999999999999996</v>
      </c>
      <c r="H334" s="11">
        <v>0</v>
      </c>
      <c r="I334" s="9">
        <v>0</v>
      </c>
      <c r="J334" s="242">
        <v>2.6</v>
      </c>
      <c r="K334" s="384">
        <v>90.9</v>
      </c>
      <c r="L334" s="256">
        <v>56</v>
      </c>
      <c r="M334" s="168">
        <v>1.1000000000000001</v>
      </c>
      <c r="N334" s="242">
        <v>4.3</v>
      </c>
      <c r="O334" s="9">
        <v>0</v>
      </c>
      <c r="P334" s="242">
        <v>9.3000000000000007</v>
      </c>
      <c r="Q334" s="9">
        <v>0</v>
      </c>
      <c r="R334" s="242">
        <v>4.2</v>
      </c>
      <c r="S334" s="148">
        <v>0</v>
      </c>
      <c r="T334" s="9">
        <v>0</v>
      </c>
      <c r="U334" s="10">
        <v>0</v>
      </c>
      <c r="V334" s="9">
        <v>0</v>
      </c>
      <c r="W334" s="371">
        <v>31.145333333333333</v>
      </c>
      <c r="X334" s="257">
        <v>4.5999999999999996</v>
      </c>
      <c r="Y334" s="168">
        <v>13.4</v>
      </c>
      <c r="Z334" s="242">
        <v>41.7</v>
      </c>
      <c r="AA334" s="168">
        <v>91.2</v>
      </c>
      <c r="AB334" s="242">
        <v>29.3</v>
      </c>
      <c r="AC334" s="267">
        <v>32.1</v>
      </c>
      <c r="AD334" s="265">
        <v>244</v>
      </c>
      <c r="AE334" s="267">
        <v>14.9</v>
      </c>
      <c r="AF334" s="181">
        <v>0</v>
      </c>
      <c r="AG334" s="261">
        <v>10.19</v>
      </c>
      <c r="AH334" s="265">
        <v>73</v>
      </c>
      <c r="AI334" s="267">
        <v>15</v>
      </c>
      <c r="AJ334" s="265">
        <v>9</v>
      </c>
      <c r="AK334" s="267">
        <v>3</v>
      </c>
      <c r="AL334" s="265">
        <v>0</v>
      </c>
      <c r="AM334" s="385"/>
      <c r="AN334" s="385"/>
      <c r="AO334" s="385"/>
      <c r="AP334" s="385"/>
      <c r="AQ334" s="385"/>
      <c r="AR334" s="385"/>
    </row>
    <row r="335" spans="1:44" ht="15.75">
      <c r="A335" s="222">
        <v>3216</v>
      </c>
      <c r="B335" s="251">
        <v>155</v>
      </c>
      <c r="C335" s="9">
        <v>0</v>
      </c>
      <c r="D335" s="10">
        <v>0</v>
      </c>
      <c r="E335" s="9">
        <v>0</v>
      </c>
      <c r="F335" s="11">
        <v>0</v>
      </c>
      <c r="G335" s="168">
        <v>4.5999999999999996</v>
      </c>
      <c r="H335" s="11">
        <v>0</v>
      </c>
      <c r="I335" s="9">
        <v>0</v>
      </c>
      <c r="J335" s="242">
        <v>5.2</v>
      </c>
      <c r="K335" s="384">
        <v>102.6</v>
      </c>
      <c r="L335" s="256">
        <v>44</v>
      </c>
      <c r="M335" s="168">
        <v>1</v>
      </c>
      <c r="N335" s="242">
        <v>3.4</v>
      </c>
      <c r="O335" s="9">
        <v>0</v>
      </c>
      <c r="P335" s="242">
        <v>9.6</v>
      </c>
      <c r="Q335" s="9">
        <v>0</v>
      </c>
      <c r="R335" s="242">
        <v>5.0999999999999996</v>
      </c>
      <c r="S335" s="148">
        <v>0</v>
      </c>
      <c r="T335" s="9">
        <v>0</v>
      </c>
      <c r="U335" s="10">
        <v>0</v>
      </c>
      <c r="V335" s="9">
        <v>0</v>
      </c>
      <c r="W335" s="371">
        <v>30.819333333333333</v>
      </c>
      <c r="X335" s="257">
        <v>4.8899999999999997</v>
      </c>
      <c r="Y335" s="168">
        <v>15.1</v>
      </c>
      <c r="Z335" s="242">
        <v>46.1</v>
      </c>
      <c r="AA335" s="168">
        <v>94.3</v>
      </c>
      <c r="AB335" s="242">
        <v>30.9</v>
      </c>
      <c r="AC335" s="267">
        <v>32.799999999999997</v>
      </c>
      <c r="AD335" s="265">
        <v>205</v>
      </c>
      <c r="AE335" s="267">
        <v>12.5</v>
      </c>
      <c r="AF335" s="181">
        <v>0</v>
      </c>
      <c r="AG335" s="261">
        <v>8.61</v>
      </c>
      <c r="AH335" s="265">
        <v>74.599999999999994</v>
      </c>
      <c r="AI335" s="267">
        <v>14.2</v>
      </c>
      <c r="AJ335" s="265">
        <v>5.7</v>
      </c>
      <c r="AK335" s="267">
        <v>4.9000000000000004</v>
      </c>
      <c r="AL335" s="265">
        <v>0.6</v>
      </c>
      <c r="AM335" s="385"/>
      <c r="AN335" s="385"/>
      <c r="AO335" s="385"/>
      <c r="AP335" s="385"/>
      <c r="AQ335" s="385"/>
      <c r="AR335" s="385"/>
    </row>
    <row r="336" spans="1:44" ht="15.75">
      <c r="A336" s="222">
        <v>3222</v>
      </c>
      <c r="B336" s="8">
        <v>121</v>
      </c>
      <c r="C336" s="9">
        <v>0</v>
      </c>
      <c r="D336" s="10">
        <v>0</v>
      </c>
      <c r="E336" s="9">
        <v>0</v>
      </c>
      <c r="F336" s="11">
        <v>0</v>
      </c>
      <c r="G336" s="9">
        <v>4.5999999999999996</v>
      </c>
      <c r="H336" s="11">
        <v>0</v>
      </c>
      <c r="I336" s="9">
        <v>0</v>
      </c>
      <c r="J336" s="10">
        <v>4.4000000000000004</v>
      </c>
      <c r="K336" s="384">
        <v>93.8</v>
      </c>
      <c r="L336" s="10">
        <v>39</v>
      </c>
      <c r="M336" s="9">
        <v>1.1000000000000001</v>
      </c>
      <c r="N336" s="10">
        <v>4.5</v>
      </c>
      <c r="O336" s="9">
        <v>0</v>
      </c>
      <c r="P336" s="10">
        <v>8.8000000000000007</v>
      </c>
      <c r="Q336" s="9">
        <v>0</v>
      </c>
      <c r="R336" s="10">
        <v>4.5</v>
      </c>
      <c r="S336" s="148">
        <v>0</v>
      </c>
      <c r="T336" s="9">
        <v>0</v>
      </c>
      <c r="U336" s="10">
        <v>0</v>
      </c>
      <c r="V336" s="9">
        <v>0</v>
      </c>
      <c r="W336" s="371">
        <v>28.87</v>
      </c>
      <c r="X336" s="10">
        <v>4.3600000000000003</v>
      </c>
      <c r="Y336" s="9">
        <v>12.5</v>
      </c>
      <c r="Z336" s="10">
        <v>98.5</v>
      </c>
      <c r="AA336" s="9">
        <v>88.3</v>
      </c>
      <c r="AB336" s="10">
        <v>28.7</v>
      </c>
      <c r="AC336" s="267">
        <v>32.5</v>
      </c>
      <c r="AD336" s="265">
        <v>315</v>
      </c>
      <c r="AE336" s="267">
        <v>13.2</v>
      </c>
      <c r="AF336" s="181">
        <v>0</v>
      </c>
      <c r="AG336" s="9">
        <v>6.32</v>
      </c>
      <c r="AH336" s="265">
        <v>64.7</v>
      </c>
      <c r="AI336" s="267">
        <v>21.7</v>
      </c>
      <c r="AJ336" s="265">
        <v>10.6</v>
      </c>
      <c r="AK336" s="267">
        <v>2.2000000000000002</v>
      </c>
      <c r="AL336" s="265">
        <v>0.8</v>
      </c>
      <c r="AM336" s="385"/>
      <c r="AN336" s="385"/>
      <c r="AO336" s="385"/>
      <c r="AP336" s="385"/>
      <c r="AQ336" s="385"/>
      <c r="AR336" s="385"/>
    </row>
    <row r="337" spans="1:44" ht="18">
      <c r="A337" s="237">
        <v>3235</v>
      </c>
      <c r="B337" s="8">
        <v>179</v>
      </c>
      <c r="C337" s="9">
        <v>0</v>
      </c>
      <c r="D337" s="10">
        <v>0</v>
      </c>
      <c r="E337" s="9">
        <v>0</v>
      </c>
      <c r="F337" s="11">
        <v>0</v>
      </c>
      <c r="G337" s="9">
        <v>4.3</v>
      </c>
      <c r="H337" s="11">
        <v>0</v>
      </c>
      <c r="I337" s="9">
        <v>0</v>
      </c>
      <c r="J337" s="10">
        <v>5.0999999999999996</v>
      </c>
      <c r="K337" s="384">
        <v>84.5</v>
      </c>
      <c r="L337" s="10">
        <v>43</v>
      </c>
      <c r="M337" s="9">
        <v>1.2</v>
      </c>
      <c r="N337" s="10">
        <v>6.4</v>
      </c>
      <c r="O337" s="9">
        <v>0</v>
      </c>
      <c r="P337" s="10">
        <v>9.1</v>
      </c>
      <c r="Q337" s="9">
        <v>0</v>
      </c>
      <c r="R337" s="10">
        <v>5</v>
      </c>
      <c r="S337" s="148">
        <v>0</v>
      </c>
      <c r="T337" s="9">
        <v>0</v>
      </c>
      <c r="U337" s="10">
        <v>0</v>
      </c>
      <c r="V337" s="9">
        <v>0</v>
      </c>
      <c r="W337" s="371">
        <v>30.466666666666669</v>
      </c>
      <c r="X337" s="10">
        <v>5.0599999999999996</v>
      </c>
      <c r="Y337" s="9">
        <v>14.8</v>
      </c>
      <c r="Z337" s="10">
        <v>43.3</v>
      </c>
      <c r="AA337" s="9">
        <v>85.6</v>
      </c>
      <c r="AB337" s="10">
        <v>29.2</v>
      </c>
      <c r="AC337" s="267">
        <v>34.200000000000003</v>
      </c>
      <c r="AD337" s="265">
        <v>223</v>
      </c>
      <c r="AE337" s="267">
        <v>13.7</v>
      </c>
      <c r="AF337" s="181">
        <v>0</v>
      </c>
      <c r="AG337" s="9">
        <v>8.85</v>
      </c>
      <c r="AH337" s="265">
        <v>63.6</v>
      </c>
      <c r="AI337" s="267">
        <v>21.5</v>
      </c>
      <c r="AJ337" s="265">
        <v>7.5</v>
      </c>
      <c r="AK337" s="267">
        <v>6.7</v>
      </c>
      <c r="AL337" s="265">
        <v>0.7</v>
      </c>
      <c r="AM337" s="385"/>
      <c r="AN337" s="385"/>
      <c r="AO337" s="385"/>
      <c r="AP337" s="385"/>
      <c r="AQ337" s="385"/>
      <c r="AR337" s="385"/>
    </row>
    <row r="338" spans="1:44" ht="15.75">
      <c r="A338" s="222">
        <v>3197</v>
      </c>
      <c r="B338" s="8">
        <v>99</v>
      </c>
      <c r="C338" s="9">
        <v>7</v>
      </c>
      <c r="D338" s="10">
        <v>2.1</v>
      </c>
      <c r="E338" s="9">
        <v>140</v>
      </c>
      <c r="F338" s="11">
        <v>20</v>
      </c>
      <c r="G338" s="9">
        <v>3.9</v>
      </c>
      <c r="H338" s="11">
        <v>24</v>
      </c>
      <c r="I338" s="9">
        <v>19</v>
      </c>
      <c r="J338" s="10">
        <v>6.8</v>
      </c>
      <c r="K338" s="365">
        <v>120</v>
      </c>
      <c r="L338" s="10">
        <v>31</v>
      </c>
      <c r="M338" s="9">
        <v>0.9</v>
      </c>
      <c r="N338" s="10">
        <v>5.3</v>
      </c>
      <c r="O338" s="9">
        <v>77</v>
      </c>
      <c r="P338" s="10">
        <v>9.3000000000000007</v>
      </c>
      <c r="Q338" s="9">
        <v>6.8</v>
      </c>
      <c r="R338" s="10">
        <v>4.5999999999999996</v>
      </c>
      <c r="S338" s="208">
        <v>87</v>
      </c>
      <c r="T338" s="9">
        <v>141</v>
      </c>
      <c r="U338" s="10">
        <v>2.2999999999999998</v>
      </c>
      <c r="V338" s="9">
        <v>102</v>
      </c>
      <c r="W338" s="371">
        <v>295.54100000000005</v>
      </c>
      <c r="X338" s="10">
        <v>4.3</v>
      </c>
      <c r="Y338" s="9">
        <v>13.5</v>
      </c>
      <c r="Z338" s="10">
        <v>40.700000000000003</v>
      </c>
      <c r="AA338" s="9">
        <v>95.2</v>
      </c>
      <c r="AB338" s="10">
        <v>31.6</v>
      </c>
      <c r="AC338" s="9">
        <v>33.200000000000003</v>
      </c>
      <c r="AD338" s="10">
        <v>394</v>
      </c>
      <c r="AE338" s="9">
        <v>14</v>
      </c>
      <c r="AF338" s="274">
        <v>2.89</v>
      </c>
      <c r="AG338" s="9">
        <v>5.13</v>
      </c>
      <c r="AH338" s="10">
        <v>43.3</v>
      </c>
      <c r="AI338" s="9">
        <v>42.3</v>
      </c>
      <c r="AJ338" s="10">
        <v>6.4</v>
      </c>
      <c r="AK338" s="9">
        <v>4.4000000000000004</v>
      </c>
      <c r="AL338" s="10">
        <v>3.6</v>
      </c>
      <c r="AM338" s="369"/>
      <c r="AN338" s="369"/>
      <c r="AO338" s="369"/>
      <c r="AP338" s="369"/>
      <c r="AQ338" s="369"/>
      <c r="AR338" s="369"/>
    </row>
    <row r="339" spans="1:44" ht="15.75">
      <c r="A339" s="222">
        <v>3200</v>
      </c>
      <c r="B339" s="8">
        <v>128</v>
      </c>
      <c r="C339" s="9">
        <v>13</v>
      </c>
      <c r="D339" s="10">
        <v>1.7</v>
      </c>
      <c r="E339" s="9">
        <v>157</v>
      </c>
      <c r="F339" s="11">
        <v>21</v>
      </c>
      <c r="G339" s="9">
        <v>4.2</v>
      </c>
      <c r="H339" s="11">
        <v>22</v>
      </c>
      <c r="I339" s="9">
        <v>22</v>
      </c>
      <c r="J339" s="10">
        <v>5.0999999999999996</v>
      </c>
      <c r="K339" s="365">
        <v>121.6</v>
      </c>
      <c r="L339" s="10">
        <v>43</v>
      </c>
      <c r="M339" s="9">
        <v>0.9</v>
      </c>
      <c r="N339" s="10">
        <v>5.5</v>
      </c>
      <c r="O339" s="9">
        <v>101</v>
      </c>
      <c r="P339" s="10">
        <v>9.6999999999999993</v>
      </c>
      <c r="Q339" s="9">
        <v>7.3</v>
      </c>
      <c r="R339" s="10">
        <v>4.5999999999999996</v>
      </c>
      <c r="S339" s="208">
        <v>97</v>
      </c>
      <c r="T339" s="9">
        <v>142</v>
      </c>
      <c r="U339" s="10">
        <v>2.4</v>
      </c>
      <c r="V339" s="9">
        <v>102</v>
      </c>
      <c r="W339" s="371">
        <v>300.03988888888887</v>
      </c>
      <c r="X339" s="10">
        <v>4.8</v>
      </c>
      <c r="Y339" s="9">
        <v>14.8</v>
      </c>
      <c r="Z339" s="10">
        <v>44.5</v>
      </c>
      <c r="AA339" s="9">
        <v>92.7</v>
      </c>
      <c r="AB339" s="10">
        <v>30.9</v>
      </c>
      <c r="AC339" s="9">
        <v>33.299999999999997</v>
      </c>
      <c r="AD339" s="10">
        <v>267</v>
      </c>
      <c r="AE339" s="9">
        <v>15.3</v>
      </c>
      <c r="AF339" s="275">
        <v>1.42</v>
      </c>
      <c r="AG339" s="9">
        <v>3.92</v>
      </c>
      <c r="AH339" s="10">
        <v>25.3</v>
      </c>
      <c r="AI339" s="9">
        <v>45.6</v>
      </c>
      <c r="AJ339" s="10">
        <v>11.1</v>
      </c>
      <c r="AK339" s="9">
        <v>11.3</v>
      </c>
      <c r="AL339" s="10">
        <v>6.7</v>
      </c>
      <c r="AM339" s="369"/>
      <c r="AN339" s="369"/>
      <c r="AO339" s="369"/>
      <c r="AP339" s="369"/>
      <c r="AQ339" s="369"/>
      <c r="AR339" s="369"/>
    </row>
    <row r="340" spans="1:44" ht="15.75">
      <c r="A340" s="222">
        <v>3202</v>
      </c>
      <c r="B340" s="8">
        <v>6374</v>
      </c>
      <c r="C340" s="9">
        <v>135</v>
      </c>
      <c r="D340" s="10">
        <v>1.9</v>
      </c>
      <c r="E340" s="9">
        <v>563</v>
      </c>
      <c r="F340" s="11">
        <v>200</v>
      </c>
      <c r="G340" s="9">
        <v>4.3</v>
      </c>
      <c r="H340" s="11">
        <v>67</v>
      </c>
      <c r="I340" s="9">
        <v>46</v>
      </c>
      <c r="J340" s="10">
        <v>5.0999999999999996</v>
      </c>
      <c r="K340" s="365">
        <v>125.2</v>
      </c>
      <c r="L340" s="10">
        <v>37</v>
      </c>
      <c r="M340" s="9">
        <v>0.8</v>
      </c>
      <c r="N340" s="10">
        <v>4.5999999999999996</v>
      </c>
      <c r="O340" s="9">
        <v>92</v>
      </c>
      <c r="P340" s="10">
        <v>9.5</v>
      </c>
      <c r="Q340" s="9">
        <v>7.5</v>
      </c>
      <c r="R340" s="10">
        <v>4.5999999999999996</v>
      </c>
      <c r="S340" s="208">
        <v>87</v>
      </c>
      <c r="T340" s="9">
        <v>144</v>
      </c>
      <c r="U340" s="10">
        <v>2.4</v>
      </c>
      <c r="V340" s="9">
        <v>104</v>
      </c>
      <c r="W340" s="371">
        <v>302.12100000000004</v>
      </c>
      <c r="X340" s="10">
        <v>4.3</v>
      </c>
      <c r="Y340" s="9">
        <v>15.1</v>
      </c>
      <c r="Z340" s="10">
        <v>45.4</v>
      </c>
      <c r="AA340" s="9">
        <v>91.9</v>
      </c>
      <c r="AB340" s="10">
        <v>30.5</v>
      </c>
      <c r="AC340" s="9">
        <v>32.9</v>
      </c>
      <c r="AD340" s="10">
        <v>113</v>
      </c>
      <c r="AE340" s="9">
        <v>15.9</v>
      </c>
      <c r="AF340" s="275">
        <v>2.23</v>
      </c>
      <c r="AG340" s="9">
        <v>4.93</v>
      </c>
      <c r="AH340" s="10">
        <v>46</v>
      </c>
      <c r="AI340" s="9">
        <v>31.7</v>
      </c>
      <c r="AJ340" s="10">
        <v>14.6</v>
      </c>
      <c r="AK340" s="9">
        <v>3.1</v>
      </c>
      <c r="AL340" s="10">
        <v>4.5999999999999996</v>
      </c>
      <c r="AM340" s="369"/>
      <c r="AN340" s="369"/>
      <c r="AO340" s="369"/>
      <c r="AP340" s="369"/>
      <c r="AQ340" s="369"/>
      <c r="AR340" s="369"/>
    </row>
    <row r="341" spans="1:44" ht="15.75">
      <c r="A341" s="222">
        <v>3205</v>
      </c>
      <c r="B341" s="8">
        <v>152</v>
      </c>
      <c r="C341" s="9">
        <v>21</v>
      </c>
      <c r="D341" s="10">
        <v>2.4</v>
      </c>
      <c r="E341" s="9">
        <v>178</v>
      </c>
      <c r="F341" s="11">
        <v>25</v>
      </c>
      <c r="G341" s="9">
        <v>4.2</v>
      </c>
      <c r="H341" s="11">
        <v>28</v>
      </c>
      <c r="I341" s="9">
        <v>32</v>
      </c>
      <c r="J341" s="10">
        <v>6.7</v>
      </c>
      <c r="K341" s="365">
        <v>116.4</v>
      </c>
      <c r="L341" s="10">
        <v>37</v>
      </c>
      <c r="M341" s="9">
        <v>0.9</v>
      </c>
      <c r="N341" s="10">
        <v>5.6</v>
      </c>
      <c r="O341" s="9">
        <v>93</v>
      </c>
      <c r="P341" s="10">
        <v>9.5</v>
      </c>
      <c r="Q341" s="9">
        <v>7.1</v>
      </c>
      <c r="R341" s="10">
        <v>4.5</v>
      </c>
      <c r="S341" s="208">
        <v>116</v>
      </c>
      <c r="T341" s="9">
        <v>141</v>
      </c>
      <c r="U341" s="10">
        <v>2.2999999999999998</v>
      </c>
      <c r="V341" s="9">
        <v>100</v>
      </c>
      <c r="W341" s="371">
        <v>298.20777777777778</v>
      </c>
      <c r="X341" s="10">
        <v>4.9000000000000004</v>
      </c>
      <c r="Y341" s="9">
        <v>15.1</v>
      </c>
      <c r="Z341" s="10">
        <v>45.4</v>
      </c>
      <c r="AA341" s="9">
        <v>91.9</v>
      </c>
      <c r="AB341" s="10">
        <v>30.5</v>
      </c>
      <c r="AC341" s="9">
        <v>33.200000000000003</v>
      </c>
      <c r="AD341" s="10">
        <v>244</v>
      </c>
      <c r="AE341" s="9">
        <v>15.6</v>
      </c>
      <c r="AF341" s="275">
        <v>1.84</v>
      </c>
      <c r="AG341" s="9">
        <v>6.25</v>
      </c>
      <c r="AH341" s="10">
        <v>37.200000000000003</v>
      </c>
      <c r="AI341" s="9">
        <v>41.2</v>
      </c>
      <c r="AJ341" s="10">
        <v>7.8</v>
      </c>
      <c r="AK341" s="9">
        <v>7.8</v>
      </c>
      <c r="AL341" s="10">
        <v>6</v>
      </c>
      <c r="AM341" s="369"/>
      <c r="AN341" s="369"/>
      <c r="AO341" s="369"/>
      <c r="AP341" s="369"/>
      <c r="AQ341" s="369"/>
      <c r="AR341" s="369"/>
    </row>
    <row r="342" spans="1:44" ht="15.75">
      <c r="A342" s="222">
        <v>3222</v>
      </c>
      <c r="B342" s="8">
        <v>887</v>
      </c>
      <c r="C342" s="9">
        <v>31</v>
      </c>
      <c r="D342" s="10">
        <v>1.8</v>
      </c>
      <c r="E342" s="9">
        <v>251</v>
      </c>
      <c r="F342" s="11">
        <v>54</v>
      </c>
      <c r="G342" s="9">
        <v>4.5999999999999996</v>
      </c>
      <c r="H342" s="11">
        <v>36</v>
      </c>
      <c r="I342" s="9">
        <v>18</v>
      </c>
      <c r="J342" s="10">
        <v>5.0999999999999996</v>
      </c>
      <c r="K342" s="365">
        <v>119.3</v>
      </c>
      <c r="L342" s="10">
        <v>44</v>
      </c>
      <c r="M342" s="9">
        <v>0.9</v>
      </c>
      <c r="N342" s="10">
        <v>4.8</v>
      </c>
      <c r="O342" s="9">
        <v>87</v>
      </c>
      <c r="P342" s="10">
        <v>9.6</v>
      </c>
      <c r="Q342" s="9">
        <v>7.8</v>
      </c>
      <c r="R342" s="10">
        <v>4.5999999999999996</v>
      </c>
      <c r="S342" s="208">
        <v>93</v>
      </c>
      <c r="T342" s="9">
        <v>142</v>
      </c>
      <c r="U342" s="10">
        <v>2.2000000000000002</v>
      </c>
      <c r="V342" s="9">
        <v>102</v>
      </c>
      <c r="W342" s="371">
        <v>299.95099999999996</v>
      </c>
      <c r="X342" s="10">
        <v>4.75</v>
      </c>
      <c r="Y342" s="9">
        <v>14.7</v>
      </c>
      <c r="Z342" s="10">
        <v>43.7</v>
      </c>
      <c r="AA342" s="9">
        <v>89.9</v>
      </c>
      <c r="AB342" s="10">
        <v>30.1</v>
      </c>
      <c r="AC342" s="9">
        <v>33.5</v>
      </c>
      <c r="AD342" s="10">
        <v>257</v>
      </c>
      <c r="AE342" s="9">
        <v>15.1</v>
      </c>
      <c r="AF342" s="275">
        <v>0.95</v>
      </c>
      <c r="AG342" s="9">
        <v>2.98</v>
      </c>
      <c r="AH342" s="10">
        <v>22.8</v>
      </c>
      <c r="AI342" s="9">
        <v>51.2</v>
      </c>
      <c r="AJ342" s="10">
        <v>9.1</v>
      </c>
      <c r="AK342" s="9">
        <v>8</v>
      </c>
      <c r="AL342" s="10">
        <v>8.9</v>
      </c>
      <c r="AM342" s="369"/>
      <c r="AN342" s="369"/>
      <c r="AO342" s="369"/>
      <c r="AP342" s="369"/>
      <c r="AQ342" s="369"/>
      <c r="AR342" s="369"/>
    </row>
    <row r="343" spans="1:44" ht="18">
      <c r="A343" s="237">
        <v>3235</v>
      </c>
      <c r="B343" s="8">
        <v>105</v>
      </c>
      <c r="C343" s="9">
        <v>21</v>
      </c>
      <c r="D343" s="10">
        <v>1.6</v>
      </c>
      <c r="E343" s="9">
        <v>188</v>
      </c>
      <c r="F343" s="11">
        <v>31</v>
      </c>
      <c r="G343" s="9">
        <v>3.9</v>
      </c>
      <c r="H343" s="11">
        <v>29</v>
      </c>
      <c r="I343" s="9">
        <v>20</v>
      </c>
      <c r="J343" s="10">
        <v>5.9</v>
      </c>
      <c r="K343" s="365">
        <v>105.1</v>
      </c>
      <c r="L343" s="10">
        <v>44</v>
      </c>
      <c r="M343" s="9">
        <v>1</v>
      </c>
      <c r="N343" s="10">
        <v>5.4</v>
      </c>
      <c r="O343" s="9">
        <v>74</v>
      </c>
      <c r="P343" s="10">
        <v>9</v>
      </c>
      <c r="Q343" s="9">
        <v>7.4</v>
      </c>
      <c r="R343" s="10">
        <v>4.4000000000000004</v>
      </c>
      <c r="S343" s="208">
        <v>93</v>
      </c>
      <c r="T343" s="9">
        <v>140</v>
      </c>
      <c r="U343" s="10">
        <v>2.1</v>
      </c>
      <c r="V343" s="9">
        <v>99</v>
      </c>
      <c r="W343" s="371">
        <v>295.85899999999998</v>
      </c>
      <c r="X343" s="10">
        <v>4.97</v>
      </c>
      <c r="Y343" s="9">
        <v>15.1</v>
      </c>
      <c r="Z343" s="10">
        <v>46</v>
      </c>
      <c r="AA343" s="9">
        <v>92</v>
      </c>
      <c r="AB343" s="10">
        <v>30.1</v>
      </c>
      <c r="AC343" s="9">
        <v>32.799999999999997</v>
      </c>
      <c r="AD343" s="10">
        <v>182</v>
      </c>
      <c r="AE343" s="9">
        <v>15.9</v>
      </c>
      <c r="AF343" s="275">
        <v>1.64</v>
      </c>
      <c r="AG343" s="9">
        <v>4.1399999999999997</v>
      </c>
      <c r="AH343" s="10">
        <v>37.4</v>
      </c>
      <c r="AI343" s="9">
        <v>42.8</v>
      </c>
      <c r="AJ343" s="10">
        <v>7.1</v>
      </c>
      <c r="AK343" s="9">
        <v>4.7</v>
      </c>
      <c r="AL343" s="10">
        <v>7.5</v>
      </c>
      <c r="AM343" s="369"/>
      <c r="AN343" s="369"/>
      <c r="AO343" s="369"/>
      <c r="AP343" s="369"/>
      <c r="AQ343" s="369"/>
      <c r="AR343" s="369"/>
    </row>
    <row r="344" spans="1:44" ht="15.75">
      <c r="A344" s="222">
        <v>3197</v>
      </c>
      <c r="B344" s="8">
        <v>321</v>
      </c>
      <c r="C344" s="9">
        <v>20</v>
      </c>
      <c r="D344" s="10">
        <v>2.1</v>
      </c>
      <c r="E344" s="9">
        <v>191</v>
      </c>
      <c r="F344" s="11">
        <v>36</v>
      </c>
      <c r="G344" s="9">
        <v>4.4000000000000004</v>
      </c>
      <c r="H344" s="11">
        <v>38</v>
      </c>
      <c r="I344" s="9">
        <v>17</v>
      </c>
      <c r="J344" s="10">
        <v>6.6</v>
      </c>
      <c r="K344" s="365">
        <v>120</v>
      </c>
      <c r="L344" s="10">
        <v>30</v>
      </c>
      <c r="M344" s="9">
        <v>0.9</v>
      </c>
      <c r="N344" s="10">
        <v>4.5999999999999996</v>
      </c>
      <c r="O344" s="9">
        <v>52</v>
      </c>
      <c r="P344" s="10">
        <v>9.6</v>
      </c>
      <c r="Q344" s="9">
        <v>7.2</v>
      </c>
      <c r="R344" s="10">
        <v>4.7</v>
      </c>
      <c r="S344" s="148">
        <v>85</v>
      </c>
      <c r="T344" s="9">
        <v>139</v>
      </c>
      <c r="U344" s="10">
        <v>2</v>
      </c>
      <c r="V344" s="9">
        <v>104</v>
      </c>
      <c r="W344" s="371">
        <v>291.71255555555553</v>
      </c>
      <c r="X344" s="10">
        <v>4.58</v>
      </c>
      <c r="Y344" s="9">
        <v>14.4</v>
      </c>
      <c r="Z344" s="10">
        <v>44.2</v>
      </c>
      <c r="AA344" s="9">
        <v>96.4</v>
      </c>
      <c r="AB344" s="10">
        <v>31.4</v>
      </c>
      <c r="AC344" s="9">
        <v>0</v>
      </c>
      <c r="AD344" s="10">
        <v>0</v>
      </c>
      <c r="AE344" s="9">
        <v>0</v>
      </c>
      <c r="AF344" s="181">
        <v>0</v>
      </c>
      <c r="AG344" s="9">
        <v>8.07</v>
      </c>
      <c r="AH344" s="10" t="s">
        <v>201</v>
      </c>
      <c r="AI344" s="9">
        <v>16.3</v>
      </c>
      <c r="AJ344" s="10">
        <v>6.8</v>
      </c>
      <c r="AK344" s="9">
        <v>3.3</v>
      </c>
      <c r="AL344" s="10">
        <v>0.4</v>
      </c>
      <c r="AM344" s="369"/>
      <c r="AN344" s="369"/>
      <c r="AO344" s="369"/>
      <c r="AP344" s="369"/>
      <c r="AQ344" s="369"/>
      <c r="AR344" s="369"/>
    </row>
    <row r="345" spans="1:44" ht="15.75">
      <c r="A345" s="222">
        <v>3200</v>
      </c>
      <c r="B345" s="8">
        <v>233</v>
      </c>
      <c r="C345" s="9">
        <v>20</v>
      </c>
      <c r="D345" s="10">
        <v>1.6</v>
      </c>
      <c r="E345" s="9">
        <v>190</v>
      </c>
      <c r="F345" s="11">
        <v>29</v>
      </c>
      <c r="G345" s="9">
        <v>4.4000000000000004</v>
      </c>
      <c r="H345" s="11">
        <v>25</v>
      </c>
      <c r="I345" s="9">
        <v>19</v>
      </c>
      <c r="J345" s="10">
        <v>5.7</v>
      </c>
      <c r="K345" s="365">
        <v>121.6</v>
      </c>
      <c r="L345" s="10">
        <v>40</v>
      </c>
      <c r="M345" s="9">
        <v>0.9</v>
      </c>
      <c r="N345" s="10">
        <v>4.4000000000000004</v>
      </c>
      <c r="O345" s="9">
        <v>107</v>
      </c>
      <c r="P345" s="10">
        <v>9.5</v>
      </c>
      <c r="Q345" s="9">
        <v>7.2</v>
      </c>
      <c r="R345" s="10">
        <v>4.4000000000000004</v>
      </c>
      <c r="S345" s="148">
        <v>91</v>
      </c>
      <c r="T345" s="9">
        <v>139</v>
      </c>
      <c r="U345" s="10">
        <v>2</v>
      </c>
      <c r="V345" s="9">
        <v>101</v>
      </c>
      <c r="W345" s="371">
        <v>293.2045555555556</v>
      </c>
      <c r="X345" s="10">
        <v>4.49</v>
      </c>
      <c r="Y345" s="9">
        <v>13.7</v>
      </c>
      <c r="Z345" s="10">
        <v>42.2</v>
      </c>
      <c r="AA345" s="9">
        <v>93.8</v>
      </c>
      <c r="AB345" s="10">
        <v>30.4</v>
      </c>
      <c r="AC345" s="9">
        <v>0</v>
      </c>
      <c r="AD345" s="10">
        <v>0</v>
      </c>
      <c r="AE345" s="9">
        <v>0</v>
      </c>
      <c r="AF345" s="181">
        <v>0</v>
      </c>
      <c r="AG345" s="9">
        <v>4.92</v>
      </c>
      <c r="AH345" s="10">
        <v>55</v>
      </c>
      <c r="AI345" s="9">
        <v>24.4</v>
      </c>
      <c r="AJ345" s="10">
        <v>14.8</v>
      </c>
      <c r="AK345" s="9">
        <v>5.2</v>
      </c>
      <c r="AL345" s="10">
        <v>0.6</v>
      </c>
      <c r="AM345" s="369"/>
      <c r="AN345" s="369"/>
      <c r="AO345" s="369"/>
      <c r="AP345" s="369"/>
      <c r="AQ345" s="369"/>
      <c r="AR345" s="369"/>
    </row>
    <row r="346" spans="1:44" ht="15.75">
      <c r="A346" s="222">
        <v>3205</v>
      </c>
      <c r="B346" s="8">
        <v>229</v>
      </c>
      <c r="C346" s="9">
        <v>18</v>
      </c>
      <c r="D346" s="10">
        <v>1.4</v>
      </c>
      <c r="E346" s="9">
        <v>228</v>
      </c>
      <c r="F346" s="11">
        <v>30</v>
      </c>
      <c r="G346" s="9">
        <v>4.4000000000000004</v>
      </c>
      <c r="H346" s="11">
        <v>29</v>
      </c>
      <c r="I346" s="9">
        <v>25</v>
      </c>
      <c r="J346" s="10">
        <v>6.7</v>
      </c>
      <c r="K346" s="365">
        <v>116.4</v>
      </c>
      <c r="L346" s="10">
        <v>37</v>
      </c>
      <c r="M346" s="9">
        <v>0.9</v>
      </c>
      <c r="N346" s="10">
        <v>4.2</v>
      </c>
      <c r="O346" s="9">
        <v>81</v>
      </c>
      <c r="P346" s="10">
        <v>9.4</v>
      </c>
      <c r="Q346" s="9">
        <v>6.7</v>
      </c>
      <c r="R346" s="10">
        <v>4.7</v>
      </c>
      <c r="S346" s="148">
        <v>88</v>
      </c>
      <c r="T346" s="9">
        <v>140</v>
      </c>
      <c r="U346" s="10">
        <v>2.1</v>
      </c>
      <c r="V346" s="9">
        <v>103</v>
      </c>
      <c r="W346" s="371">
        <v>294.93088888888889</v>
      </c>
      <c r="X346" s="10">
        <v>4.6100000000000003</v>
      </c>
      <c r="Y346" s="9">
        <v>14</v>
      </c>
      <c r="Z346" s="10">
        <v>42.7</v>
      </c>
      <c r="AA346" s="9">
        <v>92.5</v>
      </c>
      <c r="AB346" s="10">
        <v>30.3</v>
      </c>
      <c r="AC346" s="9">
        <v>0</v>
      </c>
      <c r="AD346" s="10">
        <v>0</v>
      </c>
      <c r="AE346" s="9">
        <v>0</v>
      </c>
      <c r="AF346" s="181">
        <v>0</v>
      </c>
      <c r="AG346" s="9">
        <v>7.05</v>
      </c>
      <c r="AH346" s="10">
        <v>52.7</v>
      </c>
      <c r="AI346" s="9">
        <v>34.1</v>
      </c>
      <c r="AJ346" s="10">
        <v>7.7</v>
      </c>
      <c r="AK346" s="9">
        <v>3.7</v>
      </c>
      <c r="AL346" s="10">
        <v>1.8</v>
      </c>
      <c r="AM346" s="369"/>
      <c r="AN346" s="369"/>
      <c r="AO346" s="369"/>
      <c r="AP346" s="369"/>
      <c r="AQ346" s="369"/>
      <c r="AR346" s="369"/>
    </row>
    <row r="347" spans="1:44" ht="15.75">
      <c r="A347" s="222">
        <v>3222</v>
      </c>
      <c r="B347" s="8">
        <v>228</v>
      </c>
      <c r="C347" s="9">
        <v>19</v>
      </c>
      <c r="D347" s="10">
        <v>1.6</v>
      </c>
      <c r="E347" s="9">
        <v>246</v>
      </c>
      <c r="F347" s="11">
        <v>31</v>
      </c>
      <c r="G347" s="9">
        <v>4.5</v>
      </c>
      <c r="H347" s="11">
        <v>28</v>
      </c>
      <c r="I347" s="9">
        <v>17</v>
      </c>
      <c r="J347" s="10">
        <v>5.2</v>
      </c>
      <c r="K347" s="365">
        <v>123.6</v>
      </c>
      <c r="L347" s="10">
        <v>38</v>
      </c>
      <c r="M347" s="9">
        <v>0.8</v>
      </c>
      <c r="N347" s="10">
        <v>4</v>
      </c>
      <c r="O347" s="9">
        <v>82</v>
      </c>
      <c r="P347" s="10">
        <v>9.1999999999999993</v>
      </c>
      <c r="Q347" s="9">
        <v>7.3</v>
      </c>
      <c r="R347" s="10">
        <v>4.4000000000000004</v>
      </c>
      <c r="S347" s="148">
        <v>93</v>
      </c>
      <c r="T347" s="9">
        <v>138</v>
      </c>
      <c r="U347" s="10">
        <v>2.1</v>
      </c>
      <c r="V347" s="9">
        <v>101</v>
      </c>
      <c r="W347" s="371">
        <v>291.13900000000001</v>
      </c>
      <c r="X347" s="10">
        <v>4.6399999999999997</v>
      </c>
      <c r="Y347" s="9">
        <v>13.8</v>
      </c>
      <c r="Z347" s="10">
        <v>41.7</v>
      </c>
      <c r="AA347" s="9">
        <v>89.8</v>
      </c>
      <c r="AB347" s="10">
        <v>29.8</v>
      </c>
      <c r="AC347" s="9">
        <v>0</v>
      </c>
      <c r="AD347" s="10">
        <v>0</v>
      </c>
      <c r="AE347" s="9">
        <v>0</v>
      </c>
      <c r="AF347" s="181">
        <v>0</v>
      </c>
      <c r="AG347" s="9">
        <v>5.63</v>
      </c>
      <c r="AH347" s="10">
        <v>47.6</v>
      </c>
      <c r="AI347" s="9">
        <v>30.7</v>
      </c>
      <c r="AJ347" s="10">
        <v>11.3</v>
      </c>
      <c r="AK347" s="9">
        <v>8.8000000000000007</v>
      </c>
      <c r="AL347" s="10">
        <v>1.6</v>
      </c>
      <c r="AM347" s="369"/>
      <c r="AN347" s="369"/>
      <c r="AO347" s="369"/>
      <c r="AP347" s="369"/>
      <c r="AQ347" s="369"/>
      <c r="AR347" s="369"/>
    </row>
    <row r="348" spans="1:44" ht="18">
      <c r="A348" s="237">
        <v>3235</v>
      </c>
      <c r="B348" s="8">
        <v>468</v>
      </c>
      <c r="C348" s="9">
        <v>38</v>
      </c>
      <c r="D348" s="10">
        <v>1.2</v>
      </c>
      <c r="E348" s="9">
        <v>265</v>
      </c>
      <c r="F348" s="11">
        <v>62</v>
      </c>
      <c r="G348" s="9">
        <v>4.0999999999999996</v>
      </c>
      <c r="H348" s="11">
        <v>44</v>
      </c>
      <c r="I348" s="9">
        <v>18</v>
      </c>
      <c r="J348" s="10">
        <v>6.5</v>
      </c>
      <c r="K348" s="365">
        <v>105.1</v>
      </c>
      <c r="L348" s="10">
        <v>43</v>
      </c>
      <c r="M348" s="9">
        <v>1</v>
      </c>
      <c r="N348" s="10">
        <v>4</v>
      </c>
      <c r="O348" s="9">
        <v>69</v>
      </c>
      <c r="P348" s="10">
        <v>8.6999999999999993</v>
      </c>
      <c r="Q348" s="9">
        <v>7.4</v>
      </c>
      <c r="R348" s="10">
        <v>4.4000000000000004</v>
      </c>
      <c r="S348" s="148">
        <v>102</v>
      </c>
      <c r="T348" s="9">
        <v>139</v>
      </c>
      <c r="U348" s="10">
        <v>2</v>
      </c>
      <c r="V348" s="9">
        <v>102</v>
      </c>
      <c r="W348" s="371">
        <v>294.40733333333338</v>
      </c>
      <c r="X348" s="10">
        <v>4.8099999999999996</v>
      </c>
      <c r="Y348" s="9">
        <v>14.4</v>
      </c>
      <c r="Z348" s="10">
        <v>44.5</v>
      </c>
      <c r="AA348" s="9">
        <v>92.5</v>
      </c>
      <c r="AB348" s="10">
        <v>29.9</v>
      </c>
      <c r="AC348" s="9">
        <v>0</v>
      </c>
      <c r="AD348" s="10">
        <v>0</v>
      </c>
      <c r="AE348" s="9">
        <v>0</v>
      </c>
      <c r="AF348" s="181">
        <v>0</v>
      </c>
      <c r="AG348" s="9">
        <v>7.97</v>
      </c>
      <c r="AH348" s="10">
        <v>70.8</v>
      </c>
      <c r="AI348" s="9">
        <v>17.8</v>
      </c>
      <c r="AJ348" s="10">
        <v>7.4</v>
      </c>
      <c r="AK348" s="9">
        <v>3.1</v>
      </c>
      <c r="AL348" s="10">
        <v>0.9</v>
      </c>
      <c r="AM348" s="369"/>
      <c r="AN348" s="369"/>
      <c r="AO348" s="369"/>
      <c r="AP348" s="369"/>
      <c r="AQ348" s="369"/>
      <c r="AR348" s="369"/>
    </row>
    <row r="349" spans="1:44">
      <c r="AM349" s="143"/>
      <c r="AN349" s="143"/>
      <c r="AO349" s="143"/>
      <c r="AP349" s="143"/>
      <c r="AQ349" s="143"/>
      <c r="AR349" s="143"/>
    </row>
  </sheetData>
  <mergeCells count="6">
    <mergeCell ref="AG3:AL3"/>
    <mergeCell ref="B3:F3"/>
    <mergeCell ref="G3:I3"/>
    <mergeCell ref="J3:O3"/>
    <mergeCell ref="P3:V3"/>
    <mergeCell ref="X3:AF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R346"/>
  <sheetViews>
    <sheetView workbookViewId="0">
      <pane xSplit="1" ySplit="2" topLeftCell="B326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" customHeight="1"/>
  <sheetData>
    <row r="1" spans="1:44">
      <c r="A1" s="143"/>
      <c r="B1" s="481" t="s">
        <v>1</v>
      </c>
      <c r="C1" s="473"/>
      <c r="D1" s="473"/>
      <c r="E1" s="473"/>
      <c r="F1" s="473"/>
      <c r="G1" s="481" t="s">
        <v>2</v>
      </c>
      <c r="H1" s="473"/>
      <c r="I1" s="473"/>
      <c r="J1" s="481" t="s">
        <v>378</v>
      </c>
      <c r="K1" s="473"/>
      <c r="L1" s="473"/>
      <c r="M1" s="473"/>
      <c r="N1" s="473"/>
      <c r="O1" s="473"/>
      <c r="P1" s="481" t="s">
        <v>3</v>
      </c>
      <c r="Q1" s="473"/>
      <c r="R1" s="473"/>
      <c r="S1" s="473"/>
      <c r="T1" s="473"/>
      <c r="U1" s="473"/>
      <c r="V1" s="473"/>
      <c r="W1" s="1"/>
      <c r="X1" s="481" t="s">
        <v>4</v>
      </c>
      <c r="Y1" s="473"/>
      <c r="Z1" s="473"/>
      <c r="AA1" s="473"/>
      <c r="AB1" s="473"/>
      <c r="AC1" s="473"/>
      <c r="AD1" s="473"/>
      <c r="AE1" s="473"/>
      <c r="AF1" s="473"/>
      <c r="AG1" s="481" t="s">
        <v>5</v>
      </c>
      <c r="AH1" s="473"/>
      <c r="AI1" s="473"/>
      <c r="AJ1" s="473"/>
      <c r="AK1" s="473"/>
      <c r="AL1" s="473"/>
      <c r="AM1" s="366"/>
      <c r="AN1" s="366"/>
      <c r="AO1" s="366"/>
      <c r="AP1" s="366"/>
      <c r="AQ1" s="366"/>
      <c r="AR1" s="367"/>
    </row>
    <row r="2" spans="1:44">
      <c r="B2" s="8" t="s">
        <v>20</v>
      </c>
      <c r="C2" s="9" t="s">
        <v>22</v>
      </c>
      <c r="D2" s="10" t="s">
        <v>396</v>
      </c>
      <c r="E2" s="9" t="s">
        <v>26</v>
      </c>
      <c r="F2" s="11" t="s">
        <v>28</v>
      </c>
      <c r="G2" s="9" t="s">
        <v>397</v>
      </c>
      <c r="H2" s="11" t="s">
        <v>32</v>
      </c>
      <c r="I2" s="9" t="s">
        <v>34</v>
      </c>
      <c r="J2" s="10" t="s">
        <v>398</v>
      </c>
      <c r="K2" s="12" t="s">
        <v>399</v>
      </c>
      <c r="L2" s="10" t="s">
        <v>400</v>
      </c>
      <c r="M2" s="9" t="s">
        <v>401</v>
      </c>
      <c r="N2" s="10" t="s">
        <v>402</v>
      </c>
      <c r="O2" s="9" t="s">
        <v>49</v>
      </c>
      <c r="P2" s="10" t="s">
        <v>403</v>
      </c>
      <c r="Q2" s="4" t="s">
        <v>404</v>
      </c>
      <c r="R2" s="10" t="s">
        <v>405</v>
      </c>
      <c r="S2" s="10" t="s">
        <v>406</v>
      </c>
      <c r="T2" s="4" t="s">
        <v>407</v>
      </c>
      <c r="U2" s="10" t="s">
        <v>408</v>
      </c>
      <c r="V2" s="9" t="s">
        <v>409</v>
      </c>
      <c r="W2" s="9" t="s">
        <v>391</v>
      </c>
      <c r="X2" s="10" t="s">
        <v>410</v>
      </c>
      <c r="Y2" s="9" t="s">
        <v>411</v>
      </c>
      <c r="Z2" s="10" t="s">
        <v>65</v>
      </c>
      <c r="AA2" s="9" t="s">
        <v>67</v>
      </c>
      <c r="AB2" s="10" t="s">
        <v>69</v>
      </c>
      <c r="AC2" s="9" t="s">
        <v>71</v>
      </c>
      <c r="AD2" s="10" t="s">
        <v>73</v>
      </c>
      <c r="AE2" s="9" t="s">
        <v>75</v>
      </c>
      <c r="AF2" s="10" t="s">
        <v>77</v>
      </c>
      <c r="AG2" s="9" t="s">
        <v>79</v>
      </c>
      <c r="AH2" s="10" t="s">
        <v>81</v>
      </c>
      <c r="AI2" s="9" t="s">
        <v>83</v>
      </c>
      <c r="AJ2" s="10" t="s">
        <v>85</v>
      </c>
      <c r="AK2" s="9" t="s">
        <v>87</v>
      </c>
      <c r="AL2" s="10" t="s">
        <v>89</v>
      </c>
      <c r="AM2" s="386"/>
      <c r="AN2" s="386"/>
      <c r="AO2" s="386"/>
      <c r="AP2" s="386"/>
      <c r="AQ2" s="386"/>
      <c r="AR2" s="386"/>
    </row>
    <row r="3" spans="1:44" ht="15.75">
      <c r="A3" s="16">
        <v>3150</v>
      </c>
      <c r="B3" s="8">
        <v>664</v>
      </c>
      <c r="C3" s="9">
        <v>16</v>
      </c>
      <c r="D3" s="10">
        <v>0</v>
      </c>
      <c r="E3" s="9">
        <v>796</v>
      </c>
      <c r="F3" s="11">
        <v>48</v>
      </c>
      <c r="G3" s="9">
        <v>4</v>
      </c>
      <c r="H3" s="11">
        <v>63</v>
      </c>
      <c r="I3" s="9">
        <v>17</v>
      </c>
      <c r="J3" s="10">
        <v>5.9</v>
      </c>
      <c r="K3" s="387">
        <v>81.900000000000006</v>
      </c>
      <c r="L3" s="10">
        <v>43</v>
      </c>
      <c r="M3" s="9">
        <v>1.2</v>
      </c>
      <c r="N3" s="10">
        <v>3.6</v>
      </c>
      <c r="O3" s="9">
        <v>0</v>
      </c>
      <c r="P3" s="10">
        <v>9.1</v>
      </c>
      <c r="Q3" s="4">
        <v>6.7</v>
      </c>
      <c r="R3" s="10">
        <v>4.5999999999999996</v>
      </c>
      <c r="S3" s="22">
        <v>110</v>
      </c>
      <c r="T3" s="4">
        <v>146</v>
      </c>
      <c r="U3" s="10">
        <v>2</v>
      </c>
      <c r="V3" s="9">
        <v>106</v>
      </c>
      <c r="W3" s="371">
        <v>308.31044444444444</v>
      </c>
      <c r="X3" s="10">
        <v>4.37</v>
      </c>
      <c r="Y3" s="9">
        <v>13.3</v>
      </c>
      <c r="Z3" s="10">
        <v>39.4</v>
      </c>
      <c r="AA3" s="9">
        <v>90.2</v>
      </c>
      <c r="AB3" s="10">
        <v>30.4</v>
      </c>
      <c r="AC3" s="9">
        <v>33.799999999999997</v>
      </c>
      <c r="AD3" s="10">
        <v>289</v>
      </c>
      <c r="AE3" s="9">
        <v>12.2</v>
      </c>
      <c r="AF3" s="10">
        <v>1.52</v>
      </c>
      <c r="AG3" s="9">
        <v>8.17</v>
      </c>
      <c r="AH3" s="10">
        <v>72.599999999999994</v>
      </c>
      <c r="AI3" s="9">
        <v>21.1</v>
      </c>
      <c r="AJ3" s="10">
        <v>5.3</v>
      </c>
      <c r="AK3" s="9">
        <v>0.9</v>
      </c>
      <c r="AL3" s="10">
        <v>0.1</v>
      </c>
      <c r="AM3" s="386"/>
      <c r="AN3" s="386"/>
      <c r="AO3" s="386"/>
      <c r="AP3" s="386"/>
      <c r="AQ3" s="386"/>
      <c r="AR3" s="386"/>
    </row>
    <row r="4" spans="1:44" ht="15.75">
      <c r="A4" s="33" t="s">
        <v>101</v>
      </c>
      <c r="B4" s="8">
        <v>2246</v>
      </c>
      <c r="C4" s="9">
        <v>38</v>
      </c>
      <c r="D4" s="37">
        <v>0</v>
      </c>
      <c r="E4" s="9">
        <v>1182</v>
      </c>
      <c r="F4" s="11">
        <v>105</v>
      </c>
      <c r="G4" s="9">
        <v>4.5999999999999996</v>
      </c>
      <c r="H4" s="11">
        <v>93</v>
      </c>
      <c r="I4" s="9">
        <v>37</v>
      </c>
      <c r="J4" s="10">
        <v>5.0999999999999996</v>
      </c>
      <c r="K4" s="387">
        <v>124.4</v>
      </c>
      <c r="L4" s="10">
        <v>49</v>
      </c>
      <c r="M4" s="9">
        <v>0.8</v>
      </c>
      <c r="N4" s="10">
        <v>3.1</v>
      </c>
      <c r="O4" s="40">
        <v>0</v>
      </c>
      <c r="P4" s="10">
        <v>9.4</v>
      </c>
      <c r="Q4" s="9">
        <v>7.4</v>
      </c>
      <c r="R4" s="10">
        <v>4.3</v>
      </c>
      <c r="S4" s="22">
        <v>114</v>
      </c>
      <c r="T4" s="4">
        <v>141</v>
      </c>
      <c r="U4" s="10">
        <v>1.9</v>
      </c>
      <c r="V4" s="9">
        <v>103</v>
      </c>
      <c r="W4" s="371">
        <v>299.70800000000008</v>
      </c>
      <c r="X4" s="10">
        <v>4.6399999999999997</v>
      </c>
      <c r="Y4" s="9">
        <v>13.9</v>
      </c>
      <c r="Z4" s="10">
        <v>40.6</v>
      </c>
      <c r="AA4" s="9">
        <v>87.5</v>
      </c>
      <c r="AB4" s="10">
        <v>30</v>
      </c>
      <c r="AC4" s="9">
        <v>34.200000000000003</v>
      </c>
      <c r="AD4" s="10">
        <v>304</v>
      </c>
      <c r="AE4" s="9">
        <v>13.4</v>
      </c>
      <c r="AF4" s="10">
        <v>1.47</v>
      </c>
      <c r="AG4" s="9">
        <v>9.3800000000000008</v>
      </c>
      <c r="AH4" s="10">
        <v>72</v>
      </c>
      <c r="AI4" s="9">
        <v>12.5</v>
      </c>
      <c r="AJ4" s="10">
        <v>15</v>
      </c>
      <c r="AK4" s="9">
        <v>0.3</v>
      </c>
      <c r="AL4" s="10">
        <v>0.2</v>
      </c>
      <c r="AM4" s="386"/>
      <c r="AN4" s="386"/>
      <c r="AO4" s="386"/>
      <c r="AP4" s="386"/>
      <c r="AQ4" s="386"/>
      <c r="AR4" s="386"/>
    </row>
    <row r="5" spans="1:44" ht="15.75">
      <c r="A5" s="33" t="s">
        <v>105</v>
      </c>
      <c r="B5" s="8">
        <v>4616</v>
      </c>
      <c r="C5" s="9">
        <v>71</v>
      </c>
      <c r="D5" s="37">
        <v>0</v>
      </c>
      <c r="E5" s="9">
        <v>1531</v>
      </c>
      <c r="F5" s="11">
        <v>145</v>
      </c>
      <c r="G5" s="9">
        <v>4.8</v>
      </c>
      <c r="H5" s="11">
        <v>113</v>
      </c>
      <c r="I5" s="9">
        <v>23</v>
      </c>
      <c r="J5" s="10">
        <v>4.5</v>
      </c>
      <c r="K5" s="387">
        <v>85</v>
      </c>
      <c r="L5" s="10">
        <v>39</v>
      </c>
      <c r="M5" s="9">
        <v>1.2</v>
      </c>
      <c r="N5" s="10">
        <v>3.5</v>
      </c>
      <c r="O5" s="40">
        <v>0</v>
      </c>
      <c r="P5" s="10">
        <v>10.199999999999999</v>
      </c>
      <c r="Q5" s="9">
        <v>7.4</v>
      </c>
      <c r="R5" s="10">
        <v>4.5</v>
      </c>
      <c r="S5" s="22">
        <v>98</v>
      </c>
      <c r="T5" s="4">
        <v>146</v>
      </c>
      <c r="U5" s="10">
        <v>2.2000000000000002</v>
      </c>
      <c r="V5" s="9">
        <v>100</v>
      </c>
      <c r="W5" s="371">
        <v>306.69111111111113</v>
      </c>
      <c r="X5" s="10">
        <v>4.7699999999999996</v>
      </c>
      <c r="Y5" s="9">
        <v>14.5</v>
      </c>
      <c r="Z5" s="10">
        <v>42.7</v>
      </c>
      <c r="AA5" s="9">
        <v>89.5</v>
      </c>
      <c r="AB5" s="10">
        <v>30.4</v>
      </c>
      <c r="AC5" s="9">
        <v>34</v>
      </c>
      <c r="AD5" s="10">
        <v>268</v>
      </c>
      <c r="AE5" s="9">
        <v>12.1</v>
      </c>
      <c r="AF5" s="10">
        <v>1.2</v>
      </c>
      <c r="AG5" s="9">
        <v>7.48</v>
      </c>
      <c r="AH5" s="10">
        <v>82.8</v>
      </c>
      <c r="AI5" s="9">
        <v>11.2</v>
      </c>
      <c r="AJ5" s="10">
        <v>5.6</v>
      </c>
      <c r="AK5" s="9">
        <v>0.1</v>
      </c>
      <c r="AL5" s="10">
        <v>0.3</v>
      </c>
      <c r="AM5" s="386"/>
      <c r="AN5" s="386"/>
      <c r="AO5" s="386"/>
      <c r="AP5" s="386"/>
      <c r="AQ5" s="386"/>
      <c r="AR5" s="386"/>
    </row>
    <row r="6" spans="1:44" ht="15.75">
      <c r="A6" s="33" t="s">
        <v>109</v>
      </c>
      <c r="B6" s="8">
        <v>2611</v>
      </c>
      <c r="C6" s="9">
        <v>53</v>
      </c>
      <c r="D6" s="37">
        <v>0</v>
      </c>
      <c r="E6" s="9">
        <v>666</v>
      </c>
      <c r="F6" s="11">
        <v>138</v>
      </c>
      <c r="G6" s="9">
        <v>4.0999999999999996</v>
      </c>
      <c r="H6" s="11">
        <v>100</v>
      </c>
      <c r="I6" s="9">
        <v>10</v>
      </c>
      <c r="J6" s="10">
        <v>5.9</v>
      </c>
      <c r="K6" s="387">
        <v>94.9</v>
      </c>
      <c r="L6" s="10">
        <v>45</v>
      </c>
      <c r="M6" s="9">
        <v>1.1000000000000001</v>
      </c>
      <c r="N6" s="10">
        <v>3</v>
      </c>
      <c r="O6" s="40">
        <v>0</v>
      </c>
      <c r="P6" s="10">
        <v>9.4</v>
      </c>
      <c r="Q6" s="9">
        <v>6.7</v>
      </c>
      <c r="R6" s="10">
        <v>4.5999999999999996</v>
      </c>
      <c r="S6" s="22">
        <v>144</v>
      </c>
      <c r="T6" s="9">
        <v>143</v>
      </c>
      <c r="U6" s="10">
        <v>2</v>
      </c>
      <c r="V6" s="9">
        <v>108</v>
      </c>
      <c r="W6" s="371">
        <v>305.23599999999999</v>
      </c>
      <c r="X6" s="10">
        <v>4.5199999999999996</v>
      </c>
      <c r="Y6" s="9">
        <v>13.1</v>
      </c>
      <c r="Z6" s="10">
        <v>38.700000000000003</v>
      </c>
      <c r="AA6" s="9">
        <v>85.6</v>
      </c>
      <c r="AB6" s="10">
        <v>29</v>
      </c>
      <c r="AC6" s="9">
        <v>33.9</v>
      </c>
      <c r="AD6" s="10">
        <v>246</v>
      </c>
      <c r="AE6" s="9">
        <v>12.4</v>
      </c>
      <c r="AF6" s="10">
        <v>1.1100000000000001</v>
      </c>
      <c r="AG6" s="9">
        <v>5.79</v>
      </c>
      <c r="AH6" s="10">
        <v>67.8</v>
      </c>
      <c r="AI6" s="9">
        <v>21.6</v>
      </c>
      <c r="AJ6" s="10">
        <v>6.2</v>
      </c>
      <c r="AK6" s="9">
        <v>3.5</v>
      </c>
      <c r="AL6" s="10">
        <v>0.9</v>
      </c>
      <c r="AM6" s="386"/>
      <c r="AN6" s="386"/>
      <c r="AO6" s="386"/>
      <c r="AP6" s="386"/>
      <c r="AQ6" s="386"/>
      <c r="AR6" s="386"/>
    </row>
    <row r="7" spans="1:44" ht="15.75">
      <c r="A7" s="44" t="s">
        <v>113</v>
      </c>
      <c r="B7" s="8">
        <v>1111</v>
      </c>
      <c r="C7" s="9">
        <v>15</v>
      </c>
      <c r="D7" s="37">
        <v>0</v>
      </c>
      <c r="E7" s="9">
        <v>1089</v>
      </c>
      <c r="F7" s="11">
        <v>94</v>
      </c>
      <c r="G7" s="9">
        <v>4.3</v>
      </c>
      <c r="H7" s="11">
        <v>85</v>
      </c>
      <c r="I7" s="9">
        <v>40</v>
      </c>
      <c r="J7" s="10">
        <v>5.2</v>
      </c>
      <c r="K7" s="387">
        <v>101.3</v>
      </c>
      <c r="L7" s="10">
        <v>52</v>
      </c>
      <c r="M7" s="9">
        <v>1</v>
      </c>
      <c r="N7" s="10">
        <v>3.3</v>
      </c>
      <c r="O7" s="40">
        <v>0</v>
      </c>
      <c r="P7" s="10">
        <v>9.5</v>
      </c>
      <c r="Q7" s="9">
        <v>6.7</v>
      </c>
      <c r="R7" s="10">
        <v>4.5</v>
      </c>
      <c r="S7" s="22">
        <v>142</v>
      </c>
      <c r="T7" s="9">
        <v>142</v>
      </c>
      <c r="U7" s="10">
        <v>1.9</v>
      </c>
      <c r="V7" s="9">
        <v>103</v>
      </c>
      <c r="W7" s="371">
        <v>304.22888888888889</v>
      </c>
      <c r="X7" s="10">
        <v>4.0599999999999996</v>
      </c>
      <c r="Y7" s="9">
        <v>12.5</v>
      </c>
      <c r="Z7" s="10">
        <v>37.5</v>
      </c>
      <c r="AA7" s="9">
        <v>92.4</v>
      </c>
      <c r="AB7" s="10">
        <v>30.8</v>
      </c>
      <c r="AC7" s="9">
        <v>33.299999999999997</v>
      </c>
      <c r="AD7" s="10">
        <v>259</v>
      </c>
      <c r="AE7" s="9">
        <v>12.1</v>
      </c>
      <c r="AF7" s="10">
        <v>2.27</v>
      </c>
      <c r="AG7" s="9">
        <v>10.56</v>
      </c>
      <c r="AH7" s="10">
        <v>82.6</v>
      </c>
      <c r="AI7" s="9">
        <v>10.9</v>
      </c>
      <c r="AJ7" s="10">
        <v>5.5</v>
      </c>
      <c r="AK7" s="9">
        <v>0.9</v>
      </c>
      <c r="AL7" s="10">
        <v>0.1</v>
      </c>
      <c r="AM7" s="386"/>
      <c r="AN7" s="386"/>
      <c r="AO7" s="386"/>
      <c r="AP7" s="386"/>
      <c r="AQ7" s="386"/>
      <c r="AR7" s="386"/>
    </row>
    <row r="8" spans="1:44" ht="15.75">
      <c r="A8" s="33" t="s">
        <v>114</v>
      </c>
      <c r="B8" s="8">
        <v>2840</v>
      </c>
      <c r="C8" s="9">
        <v>40</v>
      </c>
      <c r="D8" s="37">
        <v>0</v>
      </c>
      <c r="E8" s="9">
        <v>1090</v>
      </c>
      <c r="F8" s="11">
        <v>162</v>
      </c>
      <c r="G8" s="9">
        <v>4.5</v>
      </c>
      <c r="H8" s="11">
        <v>110</v>
      </c>
      <c r="I8" s="9">
        <v>20</v>
      </c>
      <c r="J8" s="10">
        <v>8.6</v>
      </c>
      <c r="K8" s="387">
        <v>102.6</v>
      </c>
      <c r="L8" s="10">
        <v>47</v>
      </c>
      <c r="M8" s="9">
        <v>1</v>
      </c>
      <c r="N8" s="10">
        <v>3.6</v>
      </c>
      <c r="O8" s="40">
        <v>0</v>
      </c>
      <c r="P8" s="10">
        <v>9.5</v>
      </c>
      <c r="Q8" s="9">
        <v>7.7</v>
      </c>
      <c r="R8" s="10">
        <v>4.8</v>
      </c>
      <c r="S8" s="48">
        <v>105</v>
      </c>
      <c r="T8" s="9">
        <v>146</v>
      </c>
      <c r="U8" s="10">
        <v>2.1</v>
      </c>
      <c r="V8" s="9">
        <v>106</v>
      </c>
      <c r="W8" s="371">
        <v>309.02966666666669</v>
      </c>
      <c r="X8" s="10">
        <v>4.24</v>
      </c>
      <c r="Y8" s="9">
        <v>12.6</v>
      </c>
      <c r="Z8" s="10">
        <v>38.200000000000003</v>
      </c>
      <c r="AA8" s="9">
        <v>90.1</v>
      </c>
      <c r="AB8" s="10">
        <v>29.7</v>
      </c>
      <c r="AC8" s="9">
        <v>33</v>
      </c>
      <c r="AD8" s="10">
        <v>305</v>
      </c>
      <c r="AE8" s="9">
        <v>13.4</v>
      </c>
      <c r="AF8" s="10">
        <v>1.68</v>
      </c>
      <c r="AG8" s="9">
        <v>12.45</v>
      </c>
      <c r="AH8" s="10">
        <v>81.2</v>
      </c>
      <c r="AI8" s="9">
        <v>10.199999999999999</v>
      </c>
      <c r="AJ8" s="10">
        <v>7.9</v>
      </c>
      <c r="AK8" s="9">
        <v>0.4</v>
      </c>
      <c r="AL8" s="10">
        <v>0.3</v>
      </c>
      <c r="AM8" s="386"/>
      <c r="AN8" s="386"/>
      <c r="AO8" s="386"/>
      <c r="AP8" s="386"/>
      <c r="AQ8" s="386"/>
      <c r="AR8" s="386"/>
    </row>
    <row r="9" spans="1:44" ht="15.75">
      <c r="A9" s="33" t="s">
        <v>115</v>
      </c>
      <c r="B9" s="8">
        <v>13785</v>
      </c>
      <c r="C9" s="9">
        <v>255</v>
      </c>
      <c r="D9" s="37">
        <v>0</v>
      </c>
      <c r="E9" s="9">
        <v>2598</v>
      </c>
      <c r="F9" s="11">
        <v>293</v>
      </c>
      <c r="G9" s="9">
        <v>4.5</v>
      </c>
      <c r="H9" s="11">
        <v>169</v>
      </c>
      <c r="I9" s="9">
        <v>25</v>
      </c>
      <c r="J9" s="10">
        <v>4.7</v>
      </c>
      <c r="K9" s="387">
        <v>102.6</v>
      </c>
      <c r="L9" s="10">
        <v>46</v>
      </c>
      <c r="M9" s="9">
        <v>1</v>
      </c>
      <c r="N9" s="10">
        <v>3</v>
      </c>
      <c r="O9" s="40">
        <v>0</v>
      </c>
      <c r="P9" s="10">
        <v>9.6999999999999993</v>
      </c>
      <c r="Q9" s="9">
        <v>7.8</v>
      </c>
      <c r="R9" s="10">
        <v>4.4000000000000004</v>
      </c>
      <c r="S9" s="48">
        <v>119</v>
      </c>
      <c r="T9" s="9">
        <v>143</v>
      </c>
      <c r="U9" s="10">
        <v>2.1</v>
      </c>
      <c r="V9" s="9">
        <v>107</v>
      </c>
      <c r="W9" s="371">
        <v>303.43344444444449</v>
      </c>
      <c r="X9" s="10">
        <v>4.57</v>
      </c>
      <c r="Y9" s="9">
        <v>13.7</v>
      </c>
      <c r="Z9" s="10">
        <v>40.799999999999997</v>
      </c>
      <c r="AA9" s="9">
        <v>89.3</v>
      </c>
      <c r="AB9" s="10">
        <v>30</v>
      </c>
      <c r="AC9" s="9">
        <v>33.6</v>
      </c>
      <c r="AD9" s="10">
        <v>206</v>
      </c>
      <c r="AE9" s="9">
        <v>12.8</v>
      </c>
      <c r="AF9" s="10">
        <v>1.27</v>
      </c>
      <c r="AG9" s="9">
        <v>9.34</v>
      </c>
      <c r="AH9" s="10">
        <v>74.2</v>
      </c>
      <c r="AI9" s="9">
        <v>17.899999999999999</v>
      </c>
      <c r="AJ9" s="10">
        <v>6.9</v>
      </c>
      <c r="AK9" s="9">
        <v>0.9</v>
      </c>
      <c r="AL9" s="10">
        <v>0.1</v>
      </c>
      <c r="AM9" s="386"/>
      <c r="AN9" s="386"/>
      <c r="AO9" s="386"/>
      <c r="AP9" s="386"/>
      <c r="AQ9" s="386"/>
      <c r="AR9" s="386"/>
    </row>
    <row r="10" spans="1:44" ht="15.75">
      <c r="A10" s="51" t="s">
        <v>116</v>
      </c>
      <c r="B10" s="8">
        <v>1330</v>
      </c>
      <c r="C10" s="9">
        <v>37</v>
      </c>
      <c r="D10" s="37">
        <v>0</v>
      </c>
      <c r="E10" s="9">
        <v>996</v>
      </c>
      <c r="F10" s="11">
        <v>89</v>
      </c>
      <c r="G10" s="9">
        <v>4</v>
      </c>
      <c r="H10" s="11">
        <v>87</v>
      </c>
      <c r="I10" s="9">
        <v>15</v>
      </c>
      <c r="J10" s="10">
        <v>6.3</v>
      </c>
      <c r="K10" s="387">
        <v>105.1</v>
      </c>
      <c r="L10" s="10">
        <v>33</v>
      </c>
      <c r="M10" s="9">
        <v>1</v>
      </c>
      <c r="N10" s="10">
        <v>3.5</v>
      </c>
      <c r="O10" s="40">
        <v>0</v>
      </c>
      <c r="P10" s="10">
        <v>9</v>
      </c>
      <c r="Q10" s="9">
        <v>6.2</v>
      </c>
      <c r="R10" s="10">
        <v>4.3</v>
      </c>
      <c r="S10" s="48">
        <v>142</v>
      </c>
      <c r="T10" s="9">
        <v>144</v>
      </c>
      <c r="U10" s="10">
        <v>2</v>
      </c>
      <c r="V10" s="9">
        <v>105</v>
      </c>
      <c r="W10" s="371">
        <v>304.41022222222227</v>
      </c>
      <c r="X10" s="10">
        <v>4.74</v>
      </c>
      <c r="Y10" s="9">
        <v>14.3</v>
      </c>
      <c r="Z10" s="10">
        <v>42.3</v>
      </c>
      <c r="AA10" s="9">
        <v>89.2</v>
      </c>
      <c r="AB10" s="10">
        <v>30.2</v>
      </c>
      <c r="AC10" s="9">
        <v>33.799999999999997</v>
      </c>
      <c r="AD10" s="10">
        <v>230</v>
      </c>
      <c r="AE10" s="9">
        <v>13.2</v>
      </c>
      <c r="AF10" s="10">
        <v>1.46</v>
      </c>
      <c r="AG10" s="9">
        <v>9.6300000000000008</v>
      </c>
      <c r="AH10" s="10">
        <v>79</v>
      </c>
      <c r="AI10" s="9">
        <v>13.3</v>
      </c>
      <c r="AJ10" s="10">
        <v>7.3</v>
      </c>
      <c r="AK10" s="9">
        <v>0.2</v>
      </c>
      <c r="AL10" s="10">
        <v>0.2</v>
      </c>
      <c r="AM10" s="386"/>
      <c r="AN10" s="386"/>
      <c r="AO10" s="386"/>
      <c r="AP10" s="386"/>
      <c r="AQ10" s="386"/>
      <c r="AR10" s="386"/>
    </row>
    <row r="11" spans="1:44" ht="15.75">
      <c r="A11" s="44" t="s">
        <v>117</v>
      </c>
      <c r="B11" s="8">
        <v>9004</v>
      </c>
      <c r="C11" s="9">
        <v>61</v>
      </c>
      <c r="D11" s="37">
        <v>0</v>
      </c>
      <c r="E11" s="9">
        <v>1436</v>
      </c>
      <c r="F11" s="11">
        <v>126</v>
      </c>
      <c r="G11" s="9">
        <v>4.9000000000000004</v>
      </c>
      <c r="H11" s="11">
        <v>62</v>
      </c>
      <c r="I11" s="9">
        <v>21</v>
      </c>
      <c r="J11" s="10">
        <v>0</v>
      </c>
      <c r="K11" s="387">
        <v>76.7</v>
      </c>
      <c r="L11" s="10">
        <v>48</v>
      </c>
      <c r="M11" s="9">
        <v>1.3</v>
      </c>
      <c r="N11" s="10">
        <v>3.7</v>
      </c>
      <c r="O11" s="40">
        <v>0</v>
      </c>
      <c r="P11" s="10">
        <v>10.199999999999999</v>
      </c>
      <c r="Q11" s="9">
        <v>7.9</v>
      </c>
      <c r="R11" s="10">
        <v>5.6</v>
      </c>
      <c r="S11" s="48">
        <v>114</v>
      </c>
      <c r="T11" s="9">
        <v>143</v>
      </c>
      <c r="U11" s="10">
        <v>0</v>
      </c>
      <c r="V11" s="9">
        <v>0</v>
      </c>
      <c r="W11" s="371">
        <v>305.67933333333337</v>
      </c>
      <c r="X11" s="10">
        <v>4.53</v>
      </c>
      <c r="Y11" s="9">
        <v>14</v>
      </c>
      <c r="Z11" s="10">
        <v>41.1</v>
      </c>
      <c r="AA11" s="9">
        <v>90.7</v>
      </c>
      <c r="AB11" s="10">
        <v>30.9</v>
      </c>
      <c r="AC11" s="9">
        <v>34.1</v>
      </c>
      <c r="AD11" s="10">
        <v>267</v>
      </c>
      <c r="AE11" s="9">
        <v>13</v>
      </c>
      <c r="AF11" s="10">
        <v>1.26</v>
      </c>
      <c r="AG11" s="9">
        <v>13.27</v>
      </c>
      <c r="AH11" s="10">
        <v>86.7</v>
      </c>
      <c r="AI11" s="9">
        <v>7.6</v>
      </c>
      <c r="AJ11" s="10">
        <v>5.3</v>
      </c>
      <c r="AK11" s="9">
        <v>0.2</v>
      </c>
      <c r="AL11" s="10">
        <v>0.2</v>
      </c>
      <c r="AM11" s="386"/>
      <c r="AN11" s="386"/>
      <c r="AO11" s="386"/>
      <c r="AP11" s="386"/>
      <c r="AQ11" s="386"/>
      <c r="AR11" s="386"/>
    </row>
    <row r="12" spans="1:44" ht="15.75">
      <c r="A12" s="44" t="s">
        <v>118</v>
      </c>
      <c r="B12" s="8">
        <v>2787</v>
      </c>
      <c r="C12" s="9">
        <v>47</v>
      </c>
      <c r="D12" s="37">
        <v>0</v>
      </c>
      <c r="E12" s="9">
        <v>1468</v>
      </c>
      <c r="F12" s="11">
        <v>127</v>
      </c>
      <c r="G12" s="9">
        <v>4.3</v>
      </c>
      <c r="H12" s="11">
        <v>121</v>
      </c>
      <c r="I12" s="9">
        <v>19</v>
      </c>
      <c r="J12" s="10">
        <v>5.3</v>
      </c>
      <c r="K12" s="387">
        <v>120</v>
      </c>
      <c r="L12" s="10">
        <v>35</v>
      </c>
      <c r="M12" s="9">
        <v>0.9</v>
      </c>
      <c r="N12" s="10">
        <v>3.8</v>
      </c>
      <c r="O12" s="40">
        <v>0</v>
      </c>
      <c r="P12" s="10">
        <v>9.6</v>
      </c>
      <c r="Q12" s="9">
        <v>7.2</v>
      </c>
      <c r="R12" s="10">
        <v>4.7</v>
      </c>
      <c r="S12" s="57">
        <v>111</v>
      </c>
      <c r="T12" s="9">
        <v>142</v>
      </c>
      <c r="U12" s="10">
        <v>2</v>
      </c>
      <c r="V12" s="9">
        <v>104</v>
      </c>
      <c r="W12" s="371">
        <v>299.78699999999992</v>
      </c>
      <c r="X12" s="10">
        <v>4.45</v>
      </c>
      <c r="Y12" s="9">
        <v>13.5</v>
      </c>
      <c r="Z12" s="10">
        <v>39.700000000000003</v>
      </c>
      <c r="AA12" s="9">
        <v>89.2</v>
      </c>
      <c r="AB12" s="10">
        <v>30.3</v>
      </c>
      <c r="AC12" s="9">
        <v>34</v>
      </c>
      <c r="AD12" s="10">
        <v>328</v>
      </c>
      <c r="AE12" s="9">
        <v>12.3</v>
      </c>
      <c r="AF12" s="10">
        <v>2.31</v>
      </c>
      <c r="AG12" s="9">
        <v>10.8</v>
      </c>
      <c r="AH12" s="10">
        <v>75.400000000000006</v>
      </c>
      <c r="AI12" s="9">
        <v>15.3</v>
      </c>
      <c r="AJ12" s="10">
        <v>7.2</v>
      </c>
      <c r="AK12" s="9">
        <v>1.9</v>
      </c>
      <c r="AL12" s="10">
        <v>0.2</v>
      </c>
      <c r="AM12" s="386"/>
      <c r="AN12" s="386"/>
      <c r="AO12" s="386"/>
      <c r="AP12" s="386"/>
      <c r="AQ12" s="386"/>
      <c r="AR12" s="386"/>
    </row>
    <row r="13" spans="1:44" ht="15.75">
      <c r="A13" s="44" t="s">
        <v>119</v>
      </c>
      <c r="B13" s="8">
        <v>1457</v>
      </c>
      <c r="C13" s="9">
        <v>16</v>
      </c>
      <c r="D13" s="37">
        <v>0</v>
      </c>
      <c r="E13" s="9">
        <v>1747</v>
      </c>
      <c r="F13" s="11">
        <v>205</v>
      </c>
      <c r="G13" s="9">
        <v>4.0999999999999996</v>
      </c>
      <c r="H13" s="11">
        <v>191</v>
      </c>
      <c r="I13" s="9">
        <v>312</v>
      </c>
      <c r="J13" s="10">
        <v>6.2</v>
      </c>
      <c r="K13" s="387">
        <v>91.5</v>
      </c>
      <c r="L13" s="10">
        <v>31</v>
      </c>
      <c r="M13" s="9">
        <v>1.1000000000000001</v>
      </c>
      <c r="N13" s="10">
        <v>3.1</v>
      </c>
      <c r="O13" s="40">
        <v>0</v>
      </c>
      <c r="P13" s="10">
        <v>9.5</v>
      </c>
      <c r="Q13" s="9">
        <v>6.9</v>
      </c>
      <c r="R13" s="10">
        <v>4.2</v>
      </c>
      <c r="S13" s="57">
        <v>116</v>
      </c>
      <c r="T13" s="9">
        <v>143</v>
      </c>
      <c r="U13" s="10">
        <v>2.1</v>
      </c>
      <c r="V13" s="9">
        <v>102</v>
      </c>
      <c r="W13" s="371">
        <v>300.36977777777776</v>
      </c>
      <c r="X13" s="10">
        <v>4.66</v>
      </c>
      <c r="Y13" s="9">
        <v>12.5</v>
      </c>
      <c r="Z13" s="10">
        <v>38.299999999999997</v>
      </c>
      <c r="AA13" s="9">
        <v>82.2</v>
      </c>
      <c r="AB13" s="10">
        <v>26.8</v>
      </c>
      <c r="AC13" s="9">
        <v>32.6</v>
      </c>
      <c r="AD13" s="10">
        <v>239</v>
      </c>
      <c r="AE13" s="9">
        <v>14.9</v>
      </c>
      <c r="AF13" s="10">
        <v>1.1499999999999999</v>
      </c>
      <c r="AG13" s="9">
        <v>10</v>
      </c>
      <c r="AH13" s="10">
        <v>80.599999999999994</v>
      </c>
      <c r="AI13" s="9">
        <v>7.9</v>
      </c>
      <c r="AJ13" s="10">
        <v>11.1</v>
      </c>
      <c r="AK13" s="9">
        <v>0.4</v>
      </c>
      <c r="AL13" s="10">
        <v>0</v>
      </c>
      <c r="AM13" s="386"/>
      <c r="AN13" s="386"/>
      <c r="AO13" s="386"/>
      <c r="AP13" s="386"/>
      <c r="AQ13" s="386"/>
      <c r="AR13" s="386"/>
    </row>
    <row r="14" spans="1:44" ht="15.75">
      <c r="A14" s="44" t="s">
        <v>120</v>
      </c>
      <c r="B14" s="8">
        <v>809</v>
      </c>
      <c r="C14" s="9">
        <v>7</v>
      </c>
      <c r="D14" s="37">
        <v>0</v>
      </c>
      <c r="E14" s="9">
        <v>981</v>
      </c>
      <c r="F14" s="11">
        <v>128</v>
      </c>
      <c r="G14" s="9">
        <v>4.5999999999999996</v>
      </c>
      <c r="H14" s="11">
        <v>152</v>
      </c>
      <c r="I14" s="9">
        <v>50</v>
      </c>
      <c r="J14" s="10">
        <v>6.3</v>
      </c>
      <c r="K14" s="387">
        <v>103.8</v>
      </c>
      <c r="L14" s="10">
        <v>45</v>
      </c>
      <c r="M14" s="9">
        <v>1</v>
      </c>
      <c r="N14" s="10">
        <v>2.7</v>
      </c>
      <c r="O14" s="40">
        <v>0</v>
      </c>
      <c r="P14" s="10">
        <v>9.5</v>
      </c>
      <c r="Q14" s="9">
        <v>7</v>
      </c>
      <c r="R14" s="10">
        <v>4</v>
      </c>
      <c r="S14" s="57">
        <v>90</v>
      </c>
      <c r="T14" s="9">
        <v>146</v>
      </c>
      <c r="U14" s="10">
        <v>2.4</v>
      </c>
      <c r="V14" s="9">
        <v>104</v>
      </c>
      <c r="W14" s="371">
        <v>306.25</v>
      </c>
      <c r="X14" s="10">
        <v>3.82</v>
      </c>
      <c r="Y14" s="9">
        <v>12.8</v>
      </c>
      <c r="Z14" s="10">
        <v>38.5</v>
      </c>
      <c r="AA14" s="9">
        <v>100.8</v>
      </c>
      <c r="AB14" s="10">
        <v>33.5</v>
      </c>
      <c r="AC14" s="9">
        <v>33.200000000000003</v>
      </c>
      <c r="AD14" s="10">
        <v>237</v>
      </c>
      <c r="AE14" s="9">
        <v>12.4</v>
      </c>
      <c r="AF14" s="10">
        <v>2.2599999999999998</v>
      </c>
      <c r="AG14" s="9">
        <v>8.9700000000000006</v>
      </c>
      <c r="AH14" s="10">
        <v>81.5</v>
      </c>
      <c r="AI14" s="9">
        <v>11</v>
      </c>
      <c r="AJ14" s="10">
        <v>6.6</v>
      </c>
      <c r="AK14" s="9">
        <v>0.7</v>
      </c>
      <c r="AL14" s="10">
        <v>0.2</v>
      </c>
      <c r="AM14" s="386"/>
      <c r="AN14" s="386"/>
      <c r="AO14" s="386"/>
      <c r="AP14" s="386"/>
      <c r="AQ14" s="386"/>
      <c r="AR14" s="386"/>
    </row>
    <row r="15" spans="1:44" ht="15.75">
      <c r="A15" s="44" t="s">
        <v>121</v>
      </c>
      <c r="B15" s="8">
        <v>2029</v>
      </c>
      <c r="C15" s="9">
        <v>27</v>
      </c>
      <c r="D15" s="37">
        <v>0</v>
      </c>
      <c r="E15" s="9">
        <v>1082</v>
      </c>
      <c r="F15" s="11">
        <v>126</v>
      </c>
      <c r="G15" s="9">
        <v>4.5</v>
      </c>
      <c r="H15" s="11">
        <v>112</v>
      </c>
      <c r="I15" s="9">
        <v>25</v>
      </c>
      <c r="J15" s="10">
        <v>4.7</v>
      </c>
      <c r="K15" s="387">
        <v>105.1</v>
      </c>
      <c r="L15" s="10">
        <v>43</v>
      </c>
      <c r="M15" s="9">
        <v>1</v>
      </c>
      <c r="N15" s="10">
        <v>3.4</v>
      </c>
      <c r="O15" s="40">
        <v>0</v>
      </c>
      <c r="P15" s="10">
        <v>9.8000000000000007</v>
      </c>
      <c r="Q15" s="9">
        <v>7.4</v>
      </c>
      <c r="R15" s="10">
        <v>4.4000000000000004</v>
      </c>
      <c r="S15" s="57">
        <v>105</v>
      </c>
      <c r="T15" s="9">
        <v>138</v>
      </c>
      <c r="U15" s="10">
        <v>2.2000000000000002</v>
      </c>
      <c r="V15" s="9">
        <v>103</v>
      </c>
      <c r="W15" s="371">
        <v>292.73900000000003</v>
      </c>
      <c r="X15" s="10">
        <v>4.68</v>
      </c>
      <c r="Y15" s="9">
        <v>13.4</v>
      </c>
      <c r="Z15" s="10">
        <v>41.3</v>
      </c>
      <c r="AA15" s="9">
        <v>88.2</v>
      </c>
      <c r="AB15" s="10">
        <v>28.6</v>
      </c>
      <c r="AC15" s="9">
        <v>32.4</v>
      </c>
      <c r="AD15" s="10">
        <v>275</v>
      </c>
      <c r="AE15" s="9">
        <v>13.4</v>
      </c>
      <c r="AF15" s="10">
        <v>1.52</v>
      </c>
      <c r="AG15" s="9">
        <v>8.67</v>
      </c>
      <c r="AH15" s="10">
        <v>71.599999999999994</v>
      </c>
      <c r="AI15" s="9">
        <v>18.5</v>
      </c>
      <c r="AJ15" s="10">
        <v>7.6</v>
      </c>
      <c r="AK15" s="9">
        <v>1.6</v>
      </c>
      <c r="AL15" s="10">
        <v>0.7</v>
      </c>
      <c r="AM15" s="386"/>
      <c r="AN15" s="386"/>
      <c r="AO15" s="386"/>
      <c r="AP15" s="386"/>
      <c r="AQ15" s="386"/>
      <c r="AR15" s="386"/>
    </row>
    <row r="16" spans="1:44" ht="15.75">
      <c r="A16" s="44" t="s">
        <v>122</v>
      </c>
      <c r="B16" s="8">
        <v>2302</v>
      </c>
      <c r="C16" s="9">
        <v>33</v>
      </c>
      <c r="D16" s="37">
        <v>0</v>
      </c>
      <c r="E16" s="9">
        <v>974</v>
      </c>
      <c r="F16" s="11">
        <v>93</v>
      </c>
      <c r="G16" s="9">
        <v>4.5</v>
      </c>
      <c r="H16" s="11">
        <v>74</v>
      </c>
      <c r="I16" s="9">
        <v>27</v>
      </c>
      <c r="J16" s="10">
        <v>5.3</v>
      </c>
      <c r="K16" s="387">
        <v>94.9</v>
      </c>
      <c r="L16" s="10">
        <v>41</v>
      </c>
      <c r="M16" s="9">
        <v>1.1000000000000001</v>
      </c>
      <c r="N16" s="10">
        <v>3.8</v>
      </c>
      <c r="O16" s="40">
        <v>0</v>
      </c>
      <c r="P16" s="10">
        <v>9.6</v>
      </c>
      <c r="Q16" s="9">
        <v>7.3</v>
      </c>
      <c r="R16" s="10">
        <v>4.2</v>
      </c>
      <c r="S16" s="22">
        <v>93</v>
      </c>
      <c r="T16" s="9">
        <v>142</v>
      </c>
      <c r="U16" s="10">
        <v>2.2000000000000002</v>
      </c>
      <c r="V16" s="9">
        <v>103</v>
      </c>
      <c r="W16" s="371">
        <v>298.70699999999999</v>
      </c>
      <c r="X16" s="10">
        <v>4.3099999999999996</v>
      </c>
      <c r="Y16" s="9">
        <v>13</v>
      </c>
      <c r="Z16" s="10">
        <v>37.299999999999997</v>
      </c>
      <c r="AA16" s="9">
        <v>86.5</v>
      </c>
      <c r="AB16" s="10">
        <v>30.2</v>
      </c>
      <c r="AC16" s="9">
        <v>34.9</v>
      </c>
      <c r="AD16" s="10">
        <v>278</v>
      </c>
      <c r="AE16" s="9">
        <v>12.7</v>
      </c>
      <c r="AF16" s="10">
        <v>1.26</v>
      </c>
      <c r="AG16" s="9">
        <v>11.37</v>
      </c>
      <c r="AH16" s="10">
        <v>73.099999999999994</v>
      </c>
      <c r="AI16" s="9">
        <v>17.5</v>
      </c>
      <c r="AJ16" s="10">
        <v>5.4</v>
      </c>
      <c r="AK16" s="9">
        <v>3.4</v>
      </c>
      <c r="AL16" s="10">
        <v>0.6</v>
      </c>
      <c r="AM16" s="386"/>
      <c r="AN16" s="386"/>
      <c r="AO16" s="386"/>
      <c r="AP16" s="386"/>
      <c r="AQ16" s="386"/>
      <c r="AR16" s="386"/>
    </row>
    <row r="17" spans="1:44" ht="15.75">
      <c r="A17" s="44" t="s">
        <v>123</v>
      </c>
      <c r="B17" s="8">
        <v>958</v>
      </c>
      <c r="C17" s="9">
        <v>18</v>
      </c>
      <c r="D17" s="37">
        <v>0</v>
      </c>
      <c r="E17" s="9">
        <v>1341</v>
      </c>
      <c r="F17" s="11">
        <v>160</v>
      </c>
      <c r="G17" s="9">
        <v>4.5999999999999996</v>
      </c>
      <c r="H17" s="11">
        <v>176</v>
      </c>
      <c r="I17" s="9">
        <v>113</v>
      </c>
      <c r="J17" s="10">
        <v>5.5</v>
      </c>
      <c r="K17" s="387">
        <v>118.6</v>
      </c>
      <c r="L17" s="10">
        <v>42</v>
      </c>
      <c r="M17" s="9">
        <v>0.9</v>
      </c>
      <c r="N17" s="10">
        <v>3.5</v>
      </c>
      <c r="O17" s="40">
        <v>0</v>
      </c>
      <c r="P17" s="10">
        <v>9.5</v>
      </c>
      <c r="Q17" s="9">
        <v>7.2</v>
      </c>
      <c r="R17" s="10">
        <v>4.8</v>
      </c>
      <c r="S17" s="22">
        <v>100</v>
      </c>
      <c r="T17" s="9">
        <v>145</v>
      </c>
      <c r="U17" s="10">
        <v>2.2999999999999998</v>
      </c>
      <c r="V17" s="9">
        <v>106</v>
      </c>
      <c r="W17" s="371">
        <v>306.01688888888896</v>
      </c>
      <c r="X17" s="10">
        <v>4.34</v>
      </c>
      <c r="Y17" s="9">
        <v>13.7</v>
      </c>
      <c r="Z17" s="10">
        <v>39.9</v>
      </c>
      <c r="AA17" s="9">
        <v>91.9</v>
      </c>
      <c r="AB17" s="10">
        <v>31.6</v>
      </c>
      <c r="AC17" s="9">
        <v>34.299999999999997</v>
      </c>
      <c r="AD17" s="10">
        <v>229</v>
      </c>
      <c r="AE17" s="9">
        <v>13</v>
      </c>
      <c r="AF17" s="10">
        <v>2.39</v>
      </c>
      <c r="AG17" s="9">
        <v>14.12</v>
      </c>
      <c r="AH17" s="10">
        <v>82.7</v>
      </c>
      <c r="AI17" s="9">
        <v>9.9</v>
      </c>
      <c r="AJ17" s="10">
        <v>6.9</v>
      </c>
      <c r="AK17" s="9">
        <v>0.4</v>
      </c>
      <c r="AL17" s="10">
        <v>0.1</v>
      </c>
      <c r="AM17" s="386"/>
      <c r="AN17" s="386"/>
      <c r="AO17" s="386"/>
      <c r="AP17" s="386"/>
      <c r="AQ17" s="386"/>
      <c r="AR17" s="386"/>
    </row>
    <row r="18" spans="1:44" ht="15.75">
      <c r="A18" s="44" t="s">
        <v>124</v>
      </c>
      <c r="B18" s="8">
        <v>3061</v>
      </c>
      <c r="C18" s="9">
        <v>41</v>
      </c>
      <c r="D18" s="37">
        <v>0</v>
      </c>
      <c r="E18" s="9">
        <v>1764</v>
      </c>
      <c r="F18" s="11">
        <v>154</v>
      </c>
      <c r="G18" s="9">
        <v>3.9</v>
      </c>
      <c r="H18" s="11">
        <v>114</v>
      </c>
      <c r="I18" s="9">
        <v>32</v>
      </c>
      <c r="J18" s="10">
        <v>3.7</v>
      </c>
      <c r="K18" s="387">
        <v>122.9</v>
      </c>
      <c r="L18" s="10">
        <v>34</v>
      </c>
      <c r="M18" s="9">
        <v>0.8</v>
      </c>
      <c r="N18" s="10">
        <v>2.9</v>
      </c>
      <c r="O18" s="40">
        <v>0</v>
      </c>
      <c r="P18" s="10">
        <v>8.9</v>
      </c>
      <c r="Q18" s="9">
        <v>6.6</v>
      </c>
      <c r="R18" s="10">
        <v>3.9</v>
      </c>
      <c r="S18" s="22">
        <v>103</v>
      </c>
      <c r="T18" s="9">
        <v>143</v>
      </c>
      <c r="U18" s="10">
        <v>2.1</v>
      </c>
      <c r="V18" s="9">
        <v>104</v>
      </c>
      <c r="W18" s="371">
        <v>299.4812222222223</v>
      </c>
      <c r="X18" s="10">
        <v>3.78</v>
      </c>
      <c r="Y18" s="9">
        <v>11.6</v>
      </c>
      <c r="Z18" s="10">
        <v>34.299999999999997</v>
      </c>
      <c r="AA18" s="9">
        <v>90.7</v>
      </c>
      <c r="AB18" s="10">
        <v>30.7</v>
      </c>
      <c r="AC18" s="9">
        <v>33.799999999999997</v>
      </c>
      <c r="AD18" s="10">
        <v>266</v>
      </c>
      <c r="AE18" s="9">
        <v>13.7</v>
      </c>
      <c r="AF18" s="10">
        <v>1.1299999999999999</v>
      </c>
      <c r="AG18" s="9">
        <v>7.68</v>
      </c>
      <c r="AH18" s="10">
        <v>82.6</v>
      </c>
      <c r="AI18" s="9">
        <v>12</v>
      </c>
      <c r="AJ18" s="10">
        <v>4.9000000000000004</v>
      </c>
      <c r="AK18" s="9">
        <v>0.4</v>
      </c>
      <c r="AL18" s="10">
        <v>0.1</v>
      </c>
      <c r="AM18" s="386"/>
      <c r="AN18" s="386"/>
      <c r="AO18" s="386"/>
      <c r="AP18" s="386"/>
      <c r="AQ18" s="386"/>
      <c r="AR18" s="386"/>
    </row>
    <row r="19" spans="1:44" ht="15.75">
      <c r="A19" s="44" t="s">
        <v>125</v>
      </c>
      <c r="B19" s="8">
        <v>2145</v>
      </c>
      <c r="C19" s="9">
        <v>52</v>
      </c>
      <c r="D19" s="37">
        <v>0</v>
      </c>
      <c r="E19" s="9">
        <v>2012</v>
      </c>
      <c r="F19" s="11">
        <v>229</v>
      </c>
      <c r="G19" s="9">
        <v>4.0999999999999996</v>
      </c>
      <c r="H19" s="11">
        <v>148</v>
      </c>
      <c r="I19" s="9">
        <v>109</v>
      </c>
      <c r="J19" s="10">
        <v>5.3</v>
      </c>
      <c r="K19" s="387">
        <v>118.6</v>
      </c>
      <c r="L19" s="10">
        <v>41</v>
      </c>
      <c r="M19" s="9">
        <v>0.9</v>
      </c>
      <c r="N19" s="10">
        <v>2.5</v>
      </c>
      <c r="O19" s="40">
        <v>0</v>
      </c>
      <c r="P19" s="10">
        <v>8.6</v>
      </c>
      <c r="Q19" s="9">
        <v>6.8</v>
      </c>
      <c r="R19" s="10">
        <v>4.2</v>
      </c>
      <c r="S19" s="22">
        <v>104</v>
      </c>
      <c r="T19" s="9">
        <v>139</v>
      </c>
      <c r="U19" s="10">
        <v>1.9</v>
      </c>
      <c r="V19" s="9">
        <v>99</v>
      </c>
      <c r="W19" s="371">
        <v>293.82977777777774</v>
      </c>
      <c r="X19" s="10">
        <v>3.93</v>
      </c>
      <c r="Y19" s="9">
        <v>12.3</v>
      </c>
      <c r="Z19" s="10">
        <v>36.5</v>
      </c>
      <c r="AA19" s="9">
        <v>92.9</v>
      </c>
      <c r="AB19" s="10">
        <v>31.3</v>
      </c>
      <c r="AC19" s="9">
        <v>33.700000000000003</v>
      </c>
      <c r="AD19" s="10">
        <v>215</v>
      </c>
      <c r="AE19" s="9">
        <v>11.9</v>
      </c>
      <c r="AF19" s="10">
        <v>1.19</v>
      </c>
      <c r="AG19" s="9">
        <v>9.33</v>
      </c>
      <c r="AH19" s="10">
        <v>86.6</v>
      </c>
      <c r="AI19" s="9">
        <v>10.4</v>
      </c>
      <c r="AJ19" s="10">
        <v>2.8</v>
      </c>
      <c r="AK19" s="9">
        <v>0.1</v>
      </c>
      <c r="AL19" s="10">
        <v>0.1</v>
      </c>
      <c r="AM19" s="386"/>
      <c r="AN19" s="386"/>
      <c r="AO19" s="386"/>
      <c r="AP19" s="386"/>
      <c r="AQ19" s="386"/>
      <c r="AR19" s="386"/>
    </row>
    <row r="20" spans="1:44" ht="15.75">
      <c r="A20" s="44" t="s">
        <v>126</v>
      </c>
      <c r="B20" s="8">
        <v>917</v>
      </c>
      <c r="C20" s="9">
        <v>15</v>
      </c>
      <c r="D20" s="37">
        <v>0</v>
      </c>
      <c r="E20" s="9">
        <v>757</v>
      </c>
      <c r="F20" s="11">
        <v>65</v>
      </c>
      <c r="G20" s="9">
        <v>4.4000000000000004</v>
      </c>
      <c r="H20" s="11">
        <v>71</v>
      </c>
      <c r="I20" s="9">
        <v>17</v>
      </c>
      <c r="J20" s="10">
        <v>5.3</v>
      </c>
      <c r="K20" s="387">
        <v>103.8</v>
      </c>
      <c r="L20" s="10">
        <v>36</v>
      </c>
      <c r="M20" s="9">
        <v>1</v>
      </c>
      <c r="N20" s="10">
        <v>3.6</v>
      </c>
      <c r="O20" s="40">
        <v>0</v>
      </c>
      <c r="P20" s="10">
        <v>9.5</v>
      </c>
      <c r="Q20" s="9">
        <v>7.3</v>
      </c>
      <c r="R20" s="10">
        <v>5.0999999999999996</v>
      </c>
      <c r="S20" s="22">
        <v>115</v>
      </c>
      <c r="T20" s="9">
        <v>145</v>
      </c>
      <c r="U20" s="10">
        <v>2.2999999999999998</v>
      </c>
      <c r="V20" s="9">
        <v>103</v>
      </c>
      <c r="W20" s="371">
        <v>306.53322222222221</v>
      </c>
      <c r="X20" s="10">
        <v>4.1100000000000003</v>
      </c>
      <c r="Y20" s="9">
        <v>12.5</v>
      </c>
      <c r="Z20" s="10">
        <v>37.1</v>
      </c>
      <c r="AA20" s="9">
        <v>90.3</v>
      </c>
      <c r="AB20" s="10">
        <v>30.4</v>
      </c>
      <c r="AC20" s="9">
        <v>33.700000000000003</v>
      </c>
      <c r="AD20" s="10">
        <v>318</v>
      </c>
      <c r="AE20" s="9">
        <v>12.8</v>
      </c>
      <c r="AF20" s="10">
        <v>1.75</v>
      </c>
      <c r="AG20" s="9">
        <v>11.22</v>
      </c>
      <c r="AH20" s="10">
        <v>84.4</v>
      </c>
      <c r="AI20" s="9">
        <v>9.8000000000000007</v>
      </c>
      <c r="AJ20" s="10">
        <v>5.3</v>
      </c>
      <c r="AK20" s="9">
        <v>0.2</v>
      </c>
      <c r="AL20" s="10">
        <v>0.3</v>
      </c>
      <c r="AM20" s="386"/>
      <c r="AN20" s="386"/>
      <c r="AO20" s="386"/>
      <c r="AP20" s="386"/>
      <c r="AQ20" s="386"/>
      <c r="AR20" s="386"/>
    </row>
    <row r="21" spans="1:44" ht="15.75">
      <c r="A21" s="44" t="s">
        <v>127</v>
      </c>
      <c r="B21" s="8">
        <v>1366</v>
      </c>
      <c r="C21" s="9">
        <v>23</v>
      </c>
      <c r="D21" s="37">
        <v>0</v>
      </c>
      <c r="E21" s="9">
        <v>1089</v>
      </c>
      <c r="F21" s="11">
        <v>87</v>
      </c>
      <c r="G21" s="9">
        <v>4.5</v>
      </c>
      <c r="H21" s="11">
        <v>47</v>
      </c>
      <c r="I21" s="9">
        <v>10</v>
      </c>
      <c r="J21" s="10">
        <v>6.5</v>
      </c>
      <c r="K21" s="387">
        <v>104.5</v>
      </c>
      <c r="L21" s="10">
        <v>31</v>
      </c>
      <c r="M21" s="9">
        <v>1</v>
      </c>
      <c r="N21" s="10">
        <v>3.6</v>
      </c>
      <c r="O21" s="40">
        <v>0</v>
      </c>
      <c r="P21" s="10">
        <v>9.6</v>
      </c>
      <c r="Q21" s="9">
        <v>7.6</v>
      </c>
      <c r="R21" s="10">
        <v>4.9000000000000004</v>
      </c>
      <c r="S21" s="22">
        <v>123</v>
      </c>
      <c r="T21" s="9">
        <v>143</v>
      </c>
      <c r="U21" s="10">
        <v>2.4</v>
      </c>
      <c r="V21" s="9">
        <v>103</v>
      </c>
      <c r="W21" s="371">
        <v>302.11900000000009</v>
      </c>
      <c r="X21" s="10">
        <v>4.45</v>
      </c>
      <c r="Y21" s="9">
        <v>13</v>
      </c>
      <c r="Z21" s="10">
        <v>38.9</v>
      </c>
      <c r="AA21" s="9">
        <v>87.4</v>
      </c>
      <c r="AB21" s="10">
        <v>29.2</v>
      </c>
      <c r="AC21" s="9">
        <v>33.4</v>
      </c>
      <c r="AD21" s="10">
        <v>334</v>
      </c>
      <c r="AE21" s="9">
        <v>13.4</v>
      </c>
      <c r="AF21" s="10">
        <v>1.74</v>
      </c>
      <c r="AG21" s="9">
        <v>8.34</v>
      </c>
      <c r="AH21" s="10">
        <v>77.8</v>
      </c>
      <c r="AI21" s="9">
        <v>13.3</v>
      </c>
      <c r="AJ21" s="10">
        <v>8.1999999999999993</v>
      </c>
      <c r="AK21" s="9">
        <v>0.6</v>
      </c>
      <c r="AL21" s="10">
        <v>0.1</v>
      </c>
      <c r="AM21" s="386"/>
      <c r="AN21" s="386"/>
      <c r="AO21" s="386"/>
      <c r="AP21" s="386"/>
      <c r="AQ21" s="386"/>
      <c r="AR21" s="386"/>
    </row>
    <row r="22" spans="1:44" ht="15.75">
      <c r="A22" s="44" t="s">
        <v>128</v>
      </c>
      <c r="B22" s="8">
        <v>912</v>
      </c>
      <c r="C22" s="9">
        <v>15</v>
      </c>
      <c r="D22" s="37">
        <v>0</v>
      </c>
      <c r="E22" s="9">
        <v>807</v>
      </c>
      <c r="F22" s="11">
        <v>66</v>
      </c>
      <c r="G22" s="9">
        <v>4.7</v>
      </c>
      <c r="H22" s="11">
        <v>65</v>
      </c>
      <c r="I22" s="9">
        <v>18</v>
      </c>
      <c r="J22" s="10">
        <v>4.7</v>
      </c>
      <c r="K22" s="387">
        <v>125.2</v>
      </c>
      <c r="L22" s="10">
        <v>35</v>
      </c>
      <c r="M22" s="9">
        <v>0.8</v>
      </c>
      <c r="N22" s="10">
        <v>3.7</v>
      </c>
      <c r="O22" s="40">
        <v>0</v>
      </c>
      <c r="P22" s="10">
        <v>9.6</v>
      </c>
      <c r="Q22" s="4">
        <v>7.6</v>
      </c>
      <c r="R22" s="10">
        <v>4.3</v>
      </c>
      <c r="S22" s="22">
        <v>166</v>
      </c>
      <c r="T22" s="9">
        <v>145</v>
      </c>
      <c r="U22" s="10">
        <v>2.2000000000000002</v>
      </c>
      <c r="V22" s="9">
        <v>101</v>
      </c>
      <c r="W22" s="371">
        <v>308.1368888888889</v>
      </c>
      <c r="X22" s="10">
        <v>4.5199999999999996</v>
      </c>
      <c r="Y22" s="9">
        <v>14.1</v>
      </c>
      <c r="Z22" s="10">
        <v>41.5</v>
      </c>
      <c r="AA22" s="9">
        <v>91.8</v>
      </c>
      <c r="AB22" s="10">
        <v>31.2</v>
      </c>
      <c r="AC22" s="9">
        <v>34</v>
      </c>
      <c r="AD22" s="10">
        <v>317</v>
      </c>
      <c r="AE22" s="9">
        <v>13.1</v>
      </c>
      <c r="AF22" s="10">
        <v>1.42</v>
      </c>
      <c r="AG22" s="9">
        <v>10.16</v>
      </c>
      <c r="AH22" s="10">
        <v>74.7</v>
      </c>
      <c r="AI22" s="9">
        <v>15.8</v>
      </c>
      <c r="AJ22" s="10">
        <v>8.5</v>
      </c>
      <c r="AK22" s="9">
        <v>0.8</v>
      </c>
      <c r="AL22" s="10">
        <v>0.2</v>
      </c>
      <c r="AM22" s="386"/>
      <c r="AN22" s="386"/>
      <c r="AO22" s="386"/>
      <c r="AP22" s="386"/>
      <c r="AQ22" s="386"/>
      <c r="AR22" s="386"/>
    </row>
    <row r="23" spans="1:44" ht="15.75">
      <c r="A23" s="44" t="s">
        <v>129</v>
      </c>
      <c r="B23" s="8">
        <v>1335</v>
      </c>
      <c r="C23" s="9">
        <v>18</v>
      </c>
      <c r="D23" s="37">
        <v>0</v>
      </c>
      <c r="E23" s="9">
        <v>1032</v>
      </c>
      <c r="F23" s="11">
        <v>56</v>
      </c>
      <c r="G23" s="9">
        <v>4.7</v>
      </c>
      <c r="H23" s="11">
        <v>74</v>
      </c>
      <c r="I23" s="9">
        <v>24</v>
      </c>
      <c r="J23" s="10">
        <v>6.4</v>
      </c>
      <c r="K23" s="387">
        <v>93.8</v>
      </c>
      <c r="L23" s="10">
        <v>40</v>
      </c>
      <c r="M23" s="9">
        <v>1.1000000000000001</v>
      </c>
      <c r="N23" s="10">
        <v>3.6</v>
      </c>
      <c r="O23" s="40">
        <v>0</v>
      </c>
      <c r="P23" s="10">
        <v>9.5</v>
      </c>
      <c r="Q23" s="4">
        <v>7.7</v>
      </c>
      <c r="R23" s="10">
        <v>4.5999999999999996</v>
      </c>
      <c r="S23" s="73">
        <v>124</v>
      </c>
      <c r="T23" s="9">
        <v>144</v>
      </c>
      <c r="U23" s="10">
        <v>2.2999999999999998</v>
      </c>
      <c r="V23" s="9">
        <v>101</v>
      </c>
      <c r="W23" s="371">
        <v>304.98488888888892</v>
      </c>
      <c r="X23" s="10">
        <v>5.16</v>
      </c>
      <c r="Y23" s="9">
        <v>14.4</v>
      </c>
      <c r="Z23" s="10">
        <v>42.6</v>
      </c>
      <c r="AA23" s="9">
        <v>82.6</v>
      </c>
      <c r="AB23" s="10">
        <v>27.9</v>
      </c>
      <c r="AC23" s="9">
        <v>33.799999999999997</v>
      </c>
      <c r="AD23" s="10">
        <v>261</v>
      </c>
      <c r="AE23" s="9">
        <v>12.3</v>
      </c>
      <c r="AF23" s="10">
        <v>1.1299999999999999</v>
      </c>
      <c r="AG23" s="9">
        <v>9.69</v>
      </c>
      <c r="AH23" s="10">
        <v>76.3</v>
      </c>
      <c r="AI23" s="9">
        <v>16.2</v>
      </c>
      <c r="AJ23" s="10">
        <v>6</v>
      </c>
      <c r="AK23" s="9">
        <v>1.3</v>
      </c>
      <c r="AL23" s="10">
        <v>0.2</v>
      </c>
      <c r="AM23" s="386"/>
      <c r="AN23" s="386"/>
      <c r="AO23" s="386"/>
      <c r="AP23" s="386"/>
      <c r="AQ23" s="386"/>
      <c r="AR23" s="386"/>
    </row>
    <row r="24" spans="1:44" ht="15.75">
      <c r="A24" s="51" t="s">
        <v>101</v>
      </c>
      <c r="B24" s="8">
        <v>2493</v>
      </c>
      <c r="C24" s="9">
        <v>79</v>
      </c>
      <c r="D24" s="10">
        <v>1.9</v>
      </c>
      <c r="E24" s="9">
        <v>1747</v>
      </c>
      <c r="F24" s="11">
        <v>189</v>
      </c>
      <c r="G24" s="9">
        <v>4.5</v>
      </c>
      <c r="H24" s="11">
        <v>183</v>
      </c>
      <c r="I24" s="9">
        <v>42</v>
      </c>
      <c r="J24" s="10">
        <v>7.9</v>
      </c>
      <c r="K24" s="279">
        <v>94.4</v>
      </c>
      <c r="L24" s="77">
        <v>68</v>
      </c>
      <c r="M24" s="9">
        <v>1.1000000000000001</v>
      </c>
      <c r="N24" s="10">
        <v>6.2</v>
      </c>
      <c r="O24" s="9">
        <v>88</v>
      </c>
      <c r="P24" s="10">
        <v>10.1</v>
      </c>
      <c r="Q24" s="9">
        <v>7.8</v>
      </c>
      <c r="R24" s="10">
        <v>4.5</v>
      </c>
      <c r="S24" s="79">
        <v>60</v>
      </c>
      <c r="T24" s="9">
        <v>146</v>
      </c>
      <c r="U24" s="10">
        <v>1.8</v>
      </c>
      <c r="V24" s="9">
        <v>104</v>
      </c>
      <c r="W24" s="371">
        <v>309.09666666666664</v>
      </c>
      <c r="X24" s="10">
        <v>4.4000000000000004</v>
      </c>
      <c r="Y24" s="9">
        <v>13.2</v>
      </c>
      <c r="Z24" s="10">
        <v>39.200000000000003</v>
      </c>
      <c r="AA24" s="9">
        <v>89.1</v>
      </c>
      <c r="AB24" s="10">
        <v>30</v>
      </c>
      <c r="AC24" s="9">
        <v>33.700000000000003</v>
      </c>
      <c r="AD24" s="10">
        <v>421</v>
      </c>
      <c r="AE24" s="9">
        <v>14.2</v>
      </c>
      <c r="AF24" s="10">
        <v>1.89</v>
      </c>
      <c r="AG24" s="9">
        <v>12.28</v>
      </c>
      <c r="AH24" s="10">
        <v>75.599999999999994</v>
      </c>
      <c r="AI24" s="9">
        <v>14.7</v>
      </c>
      <c r="AJ24" s="10">
        <v>9.5</v>
      </c>
      <c r="AK24" s="9">
        <v>0</v>
      </c>
      <c r="AL24" s="10">
        <v>0.2</v>
      </c>
      <c r="AM24" s="386"/>
      <c r="AN24" s="386"/>
      <c r="AO24" s="386"/>
      <c r="AP24" s="386"/>
      <c r="AQ24" s="386"/>
      <c r="AR24" s="386"/>
    </row>
    <row r="25" spans="1:44" ht="15.75">
      <c r="A25" s="51" t="s">
        <v>105</v>
      </c>
      <c r="B25" s="80">
        <v>1600</v>
      </c>
      <c r="C25" s="9">
        <v>111</v>
      </c>
      <c r="D25" s="10">
        <v>2.4</v>
      </c>
      <c r="E25" s="9">
        <v>1546</v>
      </c>
      <c r="F25" s="11">
        <v>166</v>
      </c>
      <c r="G25" s="9">
        <v>4.4000000000000004</v>
      </c>
      <c r="H25" s="11">
        <v>112</v>
      </c>
      <c r="I25" s="9">
        <v>24</v>
      </c>
      <c r="J25" s="10">
        <v>5.4</v>
      </c>
      <c r="K25" s="279">
        <v>85</v>
      </c>
      <c r="L25" s="77">
        <v>60</v>
      </c>
      <c r="M25" s="9">
        <v>1.2</v>
      </c>
      <c r="N25" s="10">
        <v>4.9000000000000004</v>
      </c>
      <c r="O25" s="9">
        <v>158</v>
      </c>
      <c r="P25" s="10">
        <v>9.8000000000000007</v>
      </c>
      <c r="Q25" s="9">
        <v>7.9</v>
      </c>
      <c r="R25" s="10">
        <v>4.5</v>
      </c>
      <c r="S25" s="79">
        <v>64</v>
      </c>
      <c r="T25" s="9">
        <v>145</v>
      </c>
      <c r="U25" s="10">
        <v>1.9</v>
      </c>
      <c r="V25" s="9">
        <v>106</v>
      </c>
      <c r="W25" s="371">
        <v>306.1588888888889</v>
      </c>
      <c r="X25" s="10">
        <v>4.54</v>
      </c>
      <c r="Y25" s="9">
        <v>14</v>
      </c>
      <c r="Z25" s="10">
        <v>41.1</v>
      </c>
      <c r="AA25" s="9">
        <v>90.5</v>
      </c>
      <c r="AB25" s="10">
        <v>30.8</v>
      </c>
      <c r="AC25" s="9">
        <v>34.1</v>
      </c>
      <c r="AD25" s="10">
        <v>308</v>
      </c>
      <c r="AE25" s="9">
        <v>12.7</v>
      </c>
      <c r="AF25" s="10">
        <v>1.19</v>
      </c>
      <c r="AG25" s="9">
        <v>11.66</v>
      </c>
      <c r="AH25" s="10">
        <v>76.900000000000006</v>
      </c>
      <c r="AI25" s="9">
        <v>16</v>
      </c>
      <c r="AJ25" s="10">
        <v>6.9</v>
      </c>
      <c r="AK25" s="9">
        <v>0</v>
      </c>
      <c r="AL25" s="10">
        <v>0.2</v>
      </c>
      <c r="AM25" s="386"/>
      <c r="AN25" s="386"/>
      <c r="AO25" s="386"/>
      <c r="AP25" s="386"/>
      <c r="AQ25" s="386"/>
      <c r="AR25" s="386"/>
    </row>
    <row r="26" spans="1:44" ht="15.75">
      <c r="A26" s="51" t="s">
        <v>109</v>
      </c>
      <c r="B26" s="8">
        <v>1144</v>
      </c>
      <c r="C26" s="9">
        <v>64</v>
      </c>
      <c r="D26" s="10">
        <v>2.8</v>
      </c>
      <c r="E26" s="9">
        <v>594</v>
      </c>
      <c r="F26" s="11">
        <v>115</v>
      </c>
      <c r="G26" s="9">
        <v>4.5999999999999996</v>
      </c>
      <c r="H26" s="11">
        <v>146</v>
      </c>
      <c r="I26" s="9">
        <v>54</v>
      </c>
      <c r="J26" s="10">
        <v>6.8</v>
      </c>
      <c r="K26" s="279">
        <v>85.5</v>
      </c>
      <c r="L26" s="77">
        <v>57</v>
      </c>
      <c r="M26" s="9">
        <v>1.2</v>
      </c>
      <c r="N26" s="10">
        <v>5.3</v>
      </c>
      <c r="O26" s="9">
        <v>125</v>
      </c>
      <c r="P26" s="10">
        <v>10.4</v>
      </c>
      <c r="Q26" s="9">
        <v>7.9</v>
      </c>
      <c r="R26" s="10">
        <v>4.9000000000000004</v>
      </c>
      <c r="S26" s="79">
        <v>72</v>
      </c>
      <c r="T26" s="9">
        <v>141</v>
      </c>
      <c r="U26" s="10">
        <v>1.7</v>
      </c>
      <c r="V26" s="9">
        <v>100</v>
      </c>
      <c r="W26" s="371">
        <v>299.47400000000005</v>
      </c>
      <c r="X26" s="10">
        <v>4.76</v>
      </c>
      <c r="Y26" s="9">
        <v>13.8</v>
      </c>
      <c r="Z26" s="10">
        <v>41</v>
      </c>
      <c r="AA26" s="9">
        <v>86.1</v>
      </c>
      <c r="AB26" s="10">
        <v>29</v>
      </c>
      <c r="AC26" s="9">
        <v>33.700000000000003</v>
      </c>
      <c r="AD26" s="10">
        <v>307</v>
      </c>
      <c r="AE26" s="9">
        <v>12.7</v>
      </c>
      <c r="AF26" s="10">
        <v>1.25</v>
      </c>
      <c r="AG26" s="9">
        <v>7.33</v>
      </c>
      <c r="AH26" s="10">
        <v>65.3</v>
      </c>
      <c r="AI26" s="9">
        <v>26.7</v>
      </c>
      <c r="AJ26" s="10">
        <v>7</v>
      </c>
      <c r="AK26" s="9">
        <v>0.3</v>
      </c>
      <c r="AL26" s="10">
        <v>0.7</v>
      </c>
      <c r="AM26" s="386"/>
      <c r="AN26" s="386"/>
      <c r="AO26" s="386"/>
      <c r="AP26" s="386"/>
      <c r="AQ26" s="386"/>
      <c r="AR26" s="386"/>
    </row>
    <row r="27" spans="1:44" ht="15.75">
      <c r="A27" s="51" t="s">
        <v>113</v>
      </c>
      <c r="B27" s="8">
        <v>1419</v>
      </c>
      <c r="C27" s="9">
        <v>56</v>
      </c>
      <c r="D27" s="10">
        <v>3.3</v>
      </c>
      <c r="E27" s="9">
        <v>1666</v>
      </c>
      <c r="F27" s="11">
        <v>113</v>
      </c>
      <c r="G27" s="9">
        <v>4.0999999999999996</v>
      </c>
      <c r="H27" s="11">
        <v>149</v>
      </c>
      <c r="I27" s="9">
        <v>85</v>
      </c>
      <c r="J27" s="10">
        <v>6.9</v>
      </c>
      <c r="K27" s="279">
        <v>90.3</v>
      </c>
      <c r="L27" s="77">
        <v>80</v>
      </c>
      <c r="M27" s="9">
        <v>1.1000000000000001</v>
      </c>
      <c r="N27" s="10">
        <v>5.2</v>
      </c>
      <c r="O27" s="9">
        <v>134</v>
      </c>
      <c r="P27" s="10">
        <v>10.199999999999999</v>
      </c>
      <c r="Q27" s="9">
        <v>7.4</v>
      </c>
      <c r="R27" s="10">
        <v>5.2</v>
      </c>
      <c r="S27" s="79">
        <v>57</v>
      </c>
      <c r="T27" s="9">
        <v>144</v>
      </c>
      <c r="U27" s="10">
        <v>1.9</v>
      </c>
      <c r="V27" s="9">
        <v>101</v>
      </c>
      <c r="W27" s="371">
        <v>308.48699999999997</v>
      </c>
      <c r="X27" s="10">
        <v>3.96</v>
      </c>
      <c r="Y27" s="9">
        <v>12.3</v>
      </c>
      <c r="Z27" s="10">
        <v>37.200000000000003</v>
      </c>
      <c r="AA27" s="9">
        <v>93.9</v>
      </c>
      <c r="AB27" s="10">
        <v>31.3</v>
      </c>
      <c r="AC27" s="9">
        <v>33.1</v>
      </c>
      <c r="AD27" s="10">
        <v>375</v>
      </c>
      <c r="AE27" s="9">
        <v>12.5</v>
      </c>
      <c r="AF27" s="10">
        <v>2.2200000000000002</v>
      </c>
      <c r="AG27" s="9">
        <v>18.93</v>
      </c>
      <c r="AH27" s="10">
        <v>78.8</v>
      </c>
      <c r="AI27" s="9">
        <v>11.5</v>
      </c>
      <c r="AJ27" s="10">
        <v>9.6</v>
      </c>
      <c r="AK27" s="9">
        <v>0</v>
      </c>
      <c r="AL27" s="10">
        <v>0.1</v>
      </c>
      <c r="AM27" s="386"/>
      <c r="AN27" s="386"/>
      <c r="AO27" s="386"/>
      <c r="AP27" s="386"/>
      <c r="AQ27" s="386"/>
      <c r="AR27" s="386"/>
    </row>
    <row r="28" spans="1:44" ht="15.75">
      <c r="A28" s="51" t="s">
        <v>114</v>
      </c>
      <c r="B28" s="8">
        <v>1392</v>
      </c>
      <c r="C28" s="9">
        <v>50</v>
      </c>
      <c r="D28" s="10">
        <v>1.8</v>
      </c>
      <c r="E28" s="9">
        <v>1380</v>
      </c>
      <c r="F28" s="11">
        <v>137</v>
      </c>
      <c r="G28" s="9">
        <v>4.3</v>
      </c>
      <c r="H28" s="11">
        <v>122</v>
      </c>
      <c r="I28" s="9">
        <v>20</v>
      </c>
      <c r="J28" s="10">
        <v>9.3000000000000007</v>
      </c>
      <c r="K28" s="279">
        <v>91.5</v>
      </c>
      <c r="L28" s="77">
        <v>49</v>
      </c>
      <c r="M28" s="9">
        <v>1.1000000000000001</v>
      </c>
      <c r="N28" s="10">
        <v>4.7</v>
      </c>
      <c r="O28" s="9">
        <v>42</v>
      </c>
      <c r="P28" s="10">
        <v>9.9</v>
      </c>
      <c r="Q28" s="9">
        <v>7.9</v>
      </c>
      <c r="R28" s="10">
        <v>4.5999999999999996</v>
      </c>
      <c r="S28" s="79">
        <v>77</v>
      </c>
      <c r="T28" s="9">
        <v>148</v>
      </c>
      <c r="U28" s="10">
        <v>1.8</v>
      </c>
      <c r="V28" s="9">
        <v>105</v>
      </c>
      <c r="W28" s="371">
        <v>310.92211111111112</v>
      </c>
      <c r="X28" s="10">
        <v>4.17</v>
      </c>
      <c r="Y28" s="9">
        <v>12.1</v>
      </c>
      <c r="Z28" s="10">
        <v>38.1</v>
      </c>
      <c r="AA28" s="9">
        <v>91.4</v>
      </c>
      <c r="AB28" s="10">
        <v>29</v>
      </c>
      <c r="AC28" s="9">
        <v>31.8</v>
      </c>
      <c r="AD28" s="10">
        <v>344</v>
      </c>
      <c r="AE28" s="9">
        <v>14.1</v>
      </c>
      <c r="AF28" s="10">
        <v>1.39</v>
      </c>
      <c r="AG28" s="9">
        <v>11.99</v>
      </c>
      <c r="AH28" s="10">
        <v>76.8</v>
      </c>
      <c r="AI28" s="9">
        <v>15.3</v>
      </c>
      <c r="AJ28" s="10">
        <v>7.3</v>
      </c>
      <c r="AK28" s="9">
        <v>0.3</v>
      </c>
      <c r="AL28" s="10">
        <v>0.3</v>
      </c>
      <c r="AM28" s="386"/>
      <c r="AN28" s="386"/>
      <c r="AO28" s="386"/>
      <c r="AP28" s="386"/>
      <c r="AQ28" s="386"/>
      <c r="AR28" s="386"/>
    </row>
    <row r="29" spans="1:44" ht="15.75">
      <c r="A29" s="51" t="s">
        <v>115</v>
      </c>
      <c r="B29" s="8">
        <v>2464</v>
      </c>
      <c r="C29" s="9">
        <v>69</v>
      </c>
      <c r="D29" s="10">
        <v>2.8</v>
      </c>
      <c r="E29" s="9">
        <v>1419</v>
      </c>
      <c r="F29" s="11">
        <v>134</v>
      </c>
      <c r="G29" s="9">
        <v>4.5999999999999996</v>
      </c>
      <c r="H29" s="11">
        <v>153</v>
      </c>
      <c r="I29" s="9">
        <v>30</v>
      </c>
      <c r="J29" s="10">
        <v>5.2</v>
      </c>
      <c r="K29" s="279">
        <v>91.5</v>
      </c>
      <c r="L29" s="77">
        <v>59</v>
      </c>
      <c r="M29" s="9">
        <v>1.1000000000000001</v>
      </c>
      <c r="N29" s="10">
        <v>5.0999999999999996</v>
      </c>
      <c r="O29" s="9">
        <v>113</v>
      </c>
      <c r="P29" s="10">
        <v>10.4</v>
      </c>
      <c r="Q29" s="9">
        <v>8.3000000000000007</v>
      </c>
      <c r="R29" s="10">
        <v>4.7</v>
      </c>
      <c r="S29" s="79">
        <v>77</v>
      </c>
      <c r="T29" s="9">
        <v>142</v>
      </c>
      <c r="U29" s="10">
        <v>1.9</v>
      </c>
      <c r="V29" s="9">
        <v>106</v>
      </c>
      <c r="W29" s="371">
        <v>301.6147777777777</v>
      </c>
      <c r="X29" s="10">
        <v>4.3899999999999997</v>
      </c>
      <c r="Y29" s="9">
        <v>13.3</v>
      </c>
      <c r="Z29" s="10">
        <v>39.5</v>
      </c>
      <c r="AA29" s="9">
        <v>90</v>
      </c>
      <c r="AB29" s="10">
        <v>30.3</v>
      </c>
      <c r="AC29" s="9">
        <v>33.700000000000003</v>
      </c>
      <c r="AD29" s="10">
        <v>238</v>
      </c>
      <c r="AE29" s="9">
        <v>13.4</v>
      </c>
      <c r="AF29" s="10">
        <v>0.92</v>
      </c>
      <c r="AG29" s="9">
        <v>9.69</v>
      </c>
      <c r="AH29" s="10">
        <v>71.5</v>
      </c>
      <c r="AI29" s="9">
        <v>21.4</v>
      </c>
      <c r="AJ29" s="10">
        <v>6.6</v>
      </c>
      <c r="AK29" s="9">
        <v>0.3</v>
      </c>
      <c r="AL29" s="10">
        <v>0.2</v>
      </c>
      <c r="AM29" s="386"/>
      <c r="AN29" s="386"/>
      <c r="AO29" s="386"/>
      <c r="AP29" s="386"/>
      <c r="AQ29" s="386"/>
      <c r="AR29" s="386"/>
    </row>
    <row r="30" spans="1:44" ht="15.75">
      <c r="A30" s="51" t="s">
        <v>116</v>
      </c>
      <c r="B30" s="8">
        <v>3073</v>
      </c>
      <c r="C30" s="9">
        <v>59</v>
      </c>
      <c r="D30" s="10">
        <v>2.4</v>
      </c>
      <c r="E30" s="9">
        <v>1532</v>
      </c>
      <c r="F30" s="11">
        <v>194</v>
      </c>
      <c r="G30" s="9">
        <v>4.0999999999999996</v>
      </c>
      <c r="H30" s="11">
        <v>138</v>
      </c>
      <c r="I30" s="9">
        <v>32</v>
      </c>
      <c r="J30" s="10">
        <v>8.6999999999999993</v>
      </c>
      <c r="K30" s="279">
        <v>84.5</v>
      </c>
      <c r="L30" s="77">
        <v>64</v>
      </c>
      <c r="M30" s="9">
        <v>1.2</v>
      </c>
      <c r="N30" s="10">
        <v>4.8</v>
      </c>
      <c r="O30" s="9">
        <v>102</v>
      </c>
      <c r="P30" s="10">
        <v>9.6999999999999993</v>
      </c>
      <c r="Q30" s="9">
        <v>6.5</v>
      </c>
      <c r="R30" s="10">
        <v>4.8</v>
      </c>
      <c r="S30" s="79">
        <v>96</v>
      </c>
      <c r="T30" s="9">
        <v>148</v>
      </c>
      <c r="U30" s="10">
        <v>2.1</v>
      </c>
      <c r="V30" s="9">
        <v>105</v>
      </c>
      <c r="W30" s="371">
        <v>315.00800000000004</v>
      </c>
      <c r="X30" s="10">
        <v>4.67</v>
      </c>
      <c r="Y30" s="9">
        <v>14.3</v>
      </c>
      <c r="Z30" s="10">
        <v>43.5</v>
      </c>
      <c r="AA30" s="9">
        <v>93.1</v>
      </c>
      <c r="AB30" s="10">
        <v>30.6</v>
      </c>
      <c r="AC30" s="9">
        <v>32.9</v>
      </c>
      <c r="AD30" s="10">
        <v>274</v>
      </c>
      <c r="AE30" s="9">
        <v>14.3</v>
      </c>
      <c r="AF30" s="10">
        <v>1.6</v>
      </c>
      <c r="AG30" s="9">
        <v>13.87</v>
      </c>
      <c r="AH30" s="10">
        <v>89</v>
      </c>
      <c r="AI30" s="9">
        <v>7.4</v>
      </c>
      <c r="AJ30" s="10">
        <v>3.5</v>
      </c>
      <c r="AK30" s="9">
        <v>0</v>
      </c>
      <c r="AL30" s="10">
        <v>0.1</v>
      </c>
      <c r="AM30" s="386"/>
      <c r="AN30" s="386"/>
      <c r="AO30" s="386"/>
      <c r="AP30" s="386"/>
      <c r="AQ30" s="386"/>
      <c r="AR30" s="386"/>
    </row>
    <row r="31" spans="1:44" ht="15.75">
      <c r="A31" s="51" t="s">
        <v>117</v>
      </c>
      <c r="B31" s="8">
        <v>939</v>
      </c>
      <c r="C31" s="9">
        <v>46</v>
      </c>
      <c r="D31" s="10">
        <v>2.5</v>
      </c>
      <c r="E31" s="9">
        <v>1105</v>
      </c>
      <c r="F31" s="11">
        <v>88</v>
      </c>
      <c r="G31" s="9">
        <v>4.3</v>
      </c>
      <c r="H31" s="11">
        <v>114</v>
      </c>
      <c r="I31" s="9">
        <v>36</v>
      </c>
      <c r="J31" s="10">
        <v>5.5</v>
      </c>
      <c r="K31" s="279">
        <v>84.5</v>
      </c>
      <c r="L31" s="77">
        <v>55</v>
      </c>
      <c r="M31" s="9">
        <v>1.2</v>
      </c>
      <c r="N31" s="10">
        <v>5.3</v>
      </c>
      <c r="O31" s="9">
        <v>137</v>
      </c>
      <c r="P31" s="10">
        <v>10.199999999999999</v>
      </c>
      <c r="Q31" s="9">
        <v>7.6</v>
      </c>
      <c r="R31" s="10">
        <v>4.7</v>
      </c>
      <c r="S31" s="79">
        <v>91</v>
      </c>
      <c r="T31" s="9">
        <v>141</v>
      </c>
      <c r="U31" s="10">
        <v>1.9</v>
      </c>
      <c r="V31" s="9">
        <v>100</v>
      </c>
      <c r="W31" s="371">
        <v>299.98255555555556</v>
      </c>
      <c r="X31" s="10">
        <v>4.72</v>
      </c>
      <c r="Y31" s="9">
        <v>14.4</v>
      </c>
      <c r="Z31" s="10">
        <v>43.2</v>
      </c>
      <c r="AA31" s="9">
        <v>91.5</v>
      </c>
      <c r="AB31" s="10">
        <v>30.5</v>
      </c>
      <c r="AC31" s="9">
        <v>33.299999999999997</v>
      </c>
      <c r="AD31" s="10">
        <v>331</v>
      </c>
      <c r="AE31" s="9">
        <v>13.3</v>
      </c>
      <c r="AF31" s="10">
        <v>1.19</v>
      </c>
      <c r="AG31" s="9">
        <v>10.35</v>
      </c>
      <c r="AH31" s="10">
        <v>72.7</v>
      </c>
      <c r="AI31" s="9">
        <v>15</v>
      </c>
      <c r="AJ31" s="10">
        <v>11.8</v>
      </c>
      <c r="AK31" s="9">
        <v>0.3</v>
      </c>
      <c r="AL31" s="10">
        <v>0.2</v>
      </c>
      <c r="AM31" s="386"/>
      <c r="AN31" s="386"/>
      <c r="AO31" s="386"/>
      <c r="AP31" s="386"/>
      <c r="AQ31" s="386"/>
      <c r="AR31" s="386"/>
    </row>
    <row r="32" spans="1:44" ht="15.75">
      <c r="A32" s="51" t="s">
        <v>118</v>
      </c>
      <c r="B32" s="8">
        <v>5161</v>
      </c>
      <c r="C32" s="9">
        <v>107</v>
      </c>
      <c r="D32" s="10">
        <v>3.6</v>
      </c>
      <c r="E32" s="9">
        <v>1761</v>
      </c>
      <c r="F32" s="11">
        <v>202</v>
      </c>
      <c r="G32" s="9">
        <v>4.3</v>
      </c>
      <c r="H32" s="11">
        <v>139</v>
      </c>
      <c r="I32" s="9">
        <v>25</v>
      </c>
      <c r="J32" s="10">
        <v>7.2</v>
      </c>
      <c r="K32" s="279">
        <v>105.8</v>
      </c>
      <c r="L32" s="77">
        <v>47</v>
      </c>
      <c r="M32" s="9">
        <v>1</v>
      </c>
      <c r="N32" s="10">
        <v>4.5999999999999996</v>
      </c>
      <c r="O32" s="9">
        <v>48</v>
      </c>
      <c r="P32" s="10">
        <v>9.5</v>
      </c>
      <c r="Q32" s="9">
        <v>7.4</v>
      </c>
      <c r="R32" s="10">
        <v>4.3</v>
      </c>
      <c r="S32" s="79">
        <v>83</v>
      </c>
      <c r="T32" s="9">
        <v>141</v>
      </c>
      <c r="U32" s="10">
        <v>1.7</v>
      </c>
      <c r="V32" s="9">
        <v>100</v>
      </c>
      <c r="W32" s="371">
        <v>297.39411111111116</v>
      </c>
      <c r="X32" s="10">
        <v>4.26</v>
      </c>
      <c r="Y32" s="9">
        <v>13.8</v>
      </c>
      <c r="Z32" s="10">
        <v>40.200000000000003</v>
      </c>
      <c r="AA32" s="9">
        <v>94.4</v>
      </c>
      <c r="AB32" s="10">
        <v>32.4</v>
      </c>
      <c r="AC32" s="9">
        <v>34.299999999999997</v>
      </c>
      <c r="AD32" s="10">
        <v>286</v>
      </c>
      <c r="AE32" s="9">
        <v>14.1</v>
      </c>
      <c r="AF32" s="10">
        <v>2.2000000000000002</v>
      </c>
      <c r="AG32" s="9">
        <v>13.09</v>
      </c>
      <c r="AH32" s="10">
        <v>76.5</v>
      </c>
      <c r="AI32" s="9">
        <v>15.1</v>
      </c>
      <c r="AJ32" s="10">
        <v>8.1999999999999993</v>
      </c>
      <c r="AK32" s="9">
        <v>0.1</v>
      </c>
      <c r="AL32" s="10">
        <v>0.1</v>
      </c>
      <c r="AM32" s="386"/>
      <c r="AN32" s="386"/>
      <c r="AO32" s="386"/>
      <c r="AP32" s="386"/>
      <c r="AQ32" s="386"/>
      <c r="AR32" s="386"/>
    </row>
    <row r="33" spans="1:44" ht="15.75">
      <c r="A33" s="51" t="s">
        <v>119</v>
      </c>
      <c r="B33" s="8">
        <v>1379</v>
      </c>
      <c r="C33" s="9">
        <v>42</v>
      </c>
      <c r="D33" s="10">
        <v>3.5</v>
      </c>
      <c r="E33" s="9">
        <v>1719</v>
      </c>
      <c r="F33" s="11">
        <v>89</v>
      </c>
      <c r="G33" s="9">
        <v>4.3</v>
      </c>
      <c r="H33" s="11">
        <v>103</v>
      </c>
      <c r="I33" s="9">
        <v>106</v>
      </c>
      <c r="J33" s="10">
        <v>8.6999999999999993</v>
      </c>
      <c r="K33" s="279">
        <v>76.3</v>
      </c>
      <c r="L33" s="77">
        <v>50</v>
      </c>
      <c r="M33" s="9">
        <v>1.3</v>
      </c>
      <c r="N33" s="10">
        <v>5.5</v>
      </c>
      <c r="O33" s="9">
        <v>71</v>
      </c>
      <c r="P33" s="10">
        <v>10.1</v>
      </c>
      <c r="Q33" s="9">
        <v>7.8</v>
      </c>
      <c r="R33" s="10">
        <v>4.4000000000000004</v>
      </c>
      <c r="S33" s="79">
        <v>71</v>
      </c>
      <c r="T33" s="9">
        <v>146</v>
      </c>
      <c r="U33" s="10">
        <v>2.1</v>
      </c>
      <c r="V33" s="9">
        <v>103</v>
      </c>
      <c r="W33" s="371">
        <v>306.61344444444444</v>
      </c>
      <c r="X33" s="10">
        <v>4.8499999999999996</v>
      </c>
      <c r="Y33" s="9">
        <v>13.1</v>
      </c>
      <c r="Z33" s="10">
        <v>40.299999999999997</v>
      </c>
      <c r="AA33" s="9">
        <v>83.1</v>
      </c>
      <c r="AB33" s="10">
        <v>27</v>
      </c>
      <c r="AC33" s="9">
        <v>32.5</v>
      </c>
      <c r="AD33" s="10">
        <v>305</v>
      </c>
      <c r="AE33" s="9">
        <v>15.1</v>
      </c>
      <c r="AF33" s="10">
        <v>1.43</v>
      </c>
      <c r="AG33" s="9">
        <v>15.71</v>
      </c>
      <c r="AH33" s="10">
        <v>80.900000000000006</v>
      </c>
      <c r="AI33" s="9">
        <v>13.4</v>
      </c>
      <c r="AJ33" s="10">
        <v>5.2</v>
      </c>
      <c r="AK33" s="9">
        <v>0.4</v>
      </c>
      <c r="AL33" s="10">
        <v>0.1</v>
      </c>
      <c r="AM33" s="386"/>
      <c r="AN33" s="386"/>
      <c r="AO33" s="386"/>
      <c r="AP33" s="386"/>
      <c r="AQ33" s="386"/>
      <c r="AR33" s="386"/>
    </row>
    <row r="34" spans="1:44" ht="15.75">
      <c r="A34" s="51" t="s">
        <v>121</v>
      </c>
      <c r="B34" s="8">
        <v>2274</v>
      </c>
      <c r="C34" s="9">
        <v>64</v>
      </c>
      <c r="D34" s="10">
        <v>2</v>
      </c>
      <c r="E34" s="9">
        <v>1752</v>
      </c>
      <c r="F34" s="11">
        <v>182</v>
      </c>
      <c r="G34" s="9">
        <v>4.5</v>
      </c>
      <c r="H34" s="11">
        <v>172</v>
      </c>
      <c r="I34" s="9">
        <v>28</v>
      </c>
      <c r="J34" s="10">
        <v>6</v>
      </c>
      <c r="K34" s="279">
        <v>120</v>
      </c>
      <c r="L34" s="77">
        <v>55</v>
      </c>
      <c r="M34" s="9">
        <v>0.9</v>
      </c>
      <c r="N34" s="10">
        <v>5</v>
      </c>
      <c r="O34" s="9">
        <v>94</v>
      </c>
      <c r="P34" s="10">
        <v>10.4</v>
      </c>
      <c r="Q34" s="9">
        <v>8</v>
      </c>
      <c r="R34" s="10">
        <v>4.5999999999999996</v>
      </c>
      <c r="S34" s="79">
        <v>92</v>
      </c>
      <c r="T34" s="9">
        <v>140</v>
      </c>
      <c r="U34" s="10">
        <v>2</v>
      </c>
      <c r="V34" s="9">
        <v>98</v>
      </c>
      <c r="W34" s="371">
        <v>298.0004444444445</v>
      </c>
      <c r="X34" s="10">
        <v>4.6399999999999997</v>
      </c>
      <c r="Y34" s="9">
        <v>13.5</v>
      </c>
      <c r="Z34" s="10">
        <v>41.6</v>
      </c>
      <c r="AA34" s="9">
        <v>89.7</v>
      </c>
      <c r="AB34" s="10">
        <v>29.1</v>
      </c>
      <c r="AC34" s="9">
        <v>32.5</v>
      </c>
      <c r="AD34" s="10">
        <v>313</v>
      </c>
      <c r="AE34" s="9">
        <v>14.2</v>
      </c>
      <c r="AF34" s="10">
        <v>1.96</v>
      </c>
      <c r="AG34" s="9">
        <v>11.89</v>
      </c>
      <c r="AH34" s="10">
        <v>89.5</v>
      </c>
      <c r="AI34" s="9">
        <v>5.0999999999999996</v>
      </c>
      <c r="AJ34" s="10">
        <v>5.3</v>
      </c>
      <c r="AK34" s="9">
        <v>0</v>
      </c>
      <c r="AL34" s="10">
        <v>0.1</v>
      </c>
      <c r="AM34" s="386"/>
      <c r="AN34" s="386"/>
      <c r="AO34" s="386"/>
      <c r="AP34" s="386"/>
      <c r="AQ34" s="386"/>
      <c r="AR34" s="386"/>
    </row>
    <row r="35" spans="1:44" ht="15.75">
      <c r="A35" s="51" t="s">
        <v>122</v>
      </c>
      <c r="B35" s="8">
        <v>1538</v>
      </c>
      <c r="C35" s="9">
        <v>50</v>
      </c>
      <c r="D35" s="10">
        <v>2.8</v>
      </c>
      <c r="E35" s="9">
        <v>1093</v>
      </c>
      <c r="F35" s="11">
        <v>114</v>
      </c>
      <c r="G35" s="9">
        <v>4.7</v>
      </c>
      <c r="H35" s="11">
        <v>128</v>
      </c>
      <c r="I35" s="9">
        <v>52</v>
      </c>
      <c r="J35" s="10">
        <v>6.8</v>
      </c>
      <c r="K35" s="279">
        <v>78.2</v>
      </c>
      <c r="L35" s="77">
        <v>58</v>
      </c>
      <c r="M35" s="9">
        <v>1.3</v>
      </c>
      <c r="N35" s="10">
        <v>5.5</v>
      </c>
      <c r="O35" s="9">
        <v>45</v>
      </c>
      <c r="P35" s="10">
        <v>10.6</v>
      </c>
      <c r="Q35" s="9">
        <v>8.6999999999999993</v>
      </c>
      <c r="R35" s="10">
        <v>4.5999999999999996</v>
      </c>
      <c r="S35" s="79">
        <v>67</v>
      </c>
      <c r="T35" s="9">
        <v>146</v>
      </c>
      <c r="U35" s="10">
        <v>2</v>
      </c>
      <c r="V35" s="9">
        <v>104</v>
      </c>
      <c r="W35" s="371">
        <v>308.06322222222224</v>
      </c>
      <c r="X35" s="10">
        <v>4.3899999999999997</v>
      </c>
      <c r="Y35" s="9">
        <v>13.1</v>
      </c>
      <c r="Z35" s="10">
        <v>38.4</v>
      </c>
      <c r="AA35" s="9">
        <v>87.5</v>
      </c>
      <c r="AB35" s="10">
        <v>29.8</v>
      </c>
      <c r="AC35" s="9">
        <v>34.1</v>
      </c>
      <c r="AD35" s="10">
        <v>385</v>
      </c>
      <c r="AE35" s="9">
        <v>13.2</v>
      </c>
      <c r="AF35" s="10">
        <v>1.29</v>
      </c>
      <c r="AG35" s="9">
        <v>15.27</v>
      </c>
      <c r="AH35" s="10">
        <v>82.4</v>
      </c>
      <c r="AI35" s="9">
        <v>9.1999999999999993</v>
      </c>
      <c r="AJ35" s="10">
        <v>8.1</v>
      </c>
      <c r="AK35" s="9">
        <v>0.1</v>
      </c>
      <c r="AL35" s="10">
        <v>0.2</v>
      </c>
      <c r="AM35" s="386"/>
      <c r="AN35" s="386"/>
      <c r="AO35" s="386"/>
      <c r="AP35" s="386"/>
      <c r="AQ35" s="386"/>
      <c r="AR35" s="386"/>
    </row>
    <row r="36" spans="1:44" ht="15.75">
      <c r="A36" s="51" t="s">
        <v>123</v>
      </c>
      <c r="B36" s="8">
        <v>1048</v>
      </c>
      <c r="C36" s="9">
        <v>47</v>
      </c>
      <c r="D36" s="10">
        <v>4</v>
      </c>
      <c r="E36" s="9">
        <v>1581</v>
      </c>
      <c r="F36" s="11">
        <v>102</v>
      </c>
      <c r="G36" s="9">
        <v>4.8</v>
      </c>
      <c r="H36" s="11">
        <v>127</v>
      </c>
      <c r="I36" s="9">
        <v>109</v>
      </c>
      <c r="J36" s="10">
        <v>8.3000000000000007</v>
      </c>
      <c r="K36" s="279">
        <v>84</v>
      </c>
      <c r="L36" s="77">
        <v>54</v>
      </c>
      <c r="M36" s="9">
        <v>1.2</v>
      </c>
      <c r="N36" s="10">
        <v>5.8</v>
      </c>
      <c r="O36" s="9">
        <v>156</v>
      </c>
      <c r="P36" s="10">
        <v>10.199999999999999</v>
      </c>
      <c r="Q36" s="4">
        <v>7.9</v>
      </c>
      <c r="R36" s="10">
        <v>4.9000000000000004</v>
      </c>
      <c r="S36" s="79">
        <v>32</v>
      </c>
      <c r="T36" s="9">
        <v>147</v>
      </c>
      <c r="U36" s="10">
        <v>2</v>
      </c>
      <c r="V36" s="9">
        <v>103</v>
      </c>
      <c r="W36" s="371">
        <v>307.57844444444447</v>
      </c>
      <c r="X36" s="10">
        <v>4.32</v>
      </c>
      <c r="Y36" s="9">
        <v>13.8</v>
      </c>
      <c r="Z36" s="10">
        <v>40.700000000000003</v>
      </c>
      <c r="AA36" s="9">
        <v>94.2</v>
      </c>
      <c r="AB36" s="10">
        <v>31.9</v>
      </c>
      <c r="AC36" s="9">
        <v>33.9</v>
      </c>
      <c r="AD36" s="10">
        <v>286</v>
      </c>
      <c r="AE36" s="9">
        <v>14.1</v>
      </c>
      <c r="AF36" s="10">
        <v>2.4500000000000002</v>
      </c>
      <c r="AG36" s="9">
        <v>13.19</v>
      </c>
      <c r="AH36" s="10">
        <v>76.8</v>
      </c>
      <c r="AI36" s="9">
        <v>14.9</v>
      </c>
      <c r="AJ36" s="10">
        <v>8.1</v>
      </c>
      <c r="AK36" s="9">
        <v>0.1</v>
      </c>
      <c r="AL36" s="10">
        <v>0.1</v>
      </c>
      <c r="AM36" s="386"/>
      <c r="AN36" s="386"/>
      <c r="AO36" s="386"/>
      <c r="AP36" s="386"/>
      <c r="AQ36" s="386"/>
      <c r="AR36" s="386"/>
    </row>
    <row r="37" spans="1:44" ht="15.75">
      <c r="A37" s="51" t="s">
        <v>124</v>
      </c>
      <c r="B37" s="8">
        <v>3200</v>
      </c>
      <c r="C37" s="9">
        <v>102</v>
      </c>
      <c r="D37" s="10">
        <v>2.2999999999999998</v>
      </c>
      <c r="E37" s="9">
        <v>2672</v>
      </c>
      <c r="F37" s="11">
        <v>301</v>
      </c>
      <c r="G37" s="9">
        <v>4.3</v>
      </c>
      <c r="H37" s="11">
        <v>148</v>
      </c>
      <c r="I37" s="9">
        <v>36</v>
      </c>
      <c r="J37" s="10">
        <v>5.8</v>
      </c>
      <c r="K37" s="279">
        <v>104.5</v>
      </c>
      <c r="L37" s="77">
        <v>55</v>
      </c>
      <c r="M37" s="9">
        <v>1</v>
      </c>
      <c r="N37" s="10">
        <v>5.0999999999999996</v>
      </c>
      <c r="O37" s="9">
        <v>39</v>
      </c>
      <c r="P37" s="10">
        <v>9.6999999999999993</v>
      </c>
      <c r="Q37" s="4">
        <v>7.8</v>
      </c>
      <c r="R37" s="10">
        <v>5.0999999999999996</v>
      </c>
      <c r="S37" s="79">
        <v>97</v>
      </c>
      <c r="T37" s="9">
        <v>141</v>
      </c>
      <c r="U37" s="10">
        <v>1.9</v>
      </c>
      <c r="V37" s="9">
        <v>99</v>
      </c>
      <c r="W37" s="371">
        <v>301.10988888888886</v>
      </c>
      <c r="X37" s="10">
        <v>3.97</v>
      </c>
      <c r="Y37" s="9">
        <v>12.1</v>
      </c>
      <c r="Z37" s="10">
        <v>36.5</v>
      </c>
      <c r="AA37" s="9">
        <v>91.9</v>
      </c>
      <c r="AB37" s="10">
        <v>30.5</v>
      </c>
      <c r="AC37" s="9">
        <v>33.200000000000003</v>
      </c>
      <c r="AD37" s="10">
        <v>338</v>
      </c>
      <c r="AE37" s="9">
        <v>14</v>
      </c>
      <c r="AF37" s="10">
        <v>0.93</v>
      </c>
      <c r="AG37" s="9">
        <v>10.38</v>
      </c>
      <c r="AH37" s="10">
        <v>80</v>
      </c>
      <c r="AI37" s="9">
        <v>11.8</v>
      </c>
      <c r="AJ37" s="10">
        <v>8.1</v>
      </c>
      <c r="AK37" s="9">
        <v>0</v>
      </c>
      <c r="AL37" s="10">
        <v>0.1</v>
      </c>
      <c r="AM37" s="386"/>
      <c r="AN37" s="386"/>
      <c r="AO37" s="386"/>
      <c r="AP37" s="386"/>
      <c r="AQ37" s="386"/>
      <c r="AR37" s="386"/>
    </row>
    <row r="38" spans="1:44" ht="15.75">
      <c r="A38" s="51" t="s">
        <v>126</v>
      </c>
      <c r="B38" s="8">
        <v>843</v>
      </c>
      <c r="C38" s="9">
        <v>36</v>
      </c>
      <c r="D38" s="10">
        <v>4.3</v>
      </c>
      <c r="E38" s="9">
        <v>854</v>
      </c>
      <c r="F38" s="11">
        <v>65</v>
      </c>
      <c r="G38" s="9">
        <v>4.5999999999999996</v>
      </c>
      <c r="H38" s="11">
        <v>74</v>
      </c>
      <c r="I38" s="9">
        <v>28</v>
      </c>
      <c r="J38" s="10">
        <v>5</v>
      </c>
      <c r="K38" s="279">
        <v>104.5</v>
      </c>
      <c r="L38" s="77">
        <v>46</v>
      </c>
      <c r="M38" s="9">
        <v>1</v>
      </c>
      <c r="N38" s="10">
        <v>5.2</v>
      </c>
      <c r="O38" s="9">
        <v>42</v>
      </c>
      <c r="P38" s="10">
        <v>9.9</v>
      </c>
      <c r="Q38" s="4">
        <v>8</v>
      </c>
      <c r="R38" s="10">
        <v>4.8</v>
      </c>
      <c r="S38" s="79">
        <v>115</v>
      </c>
      <c r="T38" s="9">
        <v>144</v>
      </c>
      <c r="U38" s="10">
        <v>1.8</v>
      </c>
      <c r="V38" s="9">
        <v>103</v>
      </c>
      <c r="W38" s="371">
        <v>305.78188888888894</v>
      </c>
      <c r="X38" s="10">
        <v>4.1100000000000003</v>
      </c>
      <c r="Y38" s="9">
        <v>12.6</v>
      </c>
      <c r="Z38" s="10">
        <v>37.5</v>
      </c>
      <c r="AA38" s="9">
        <v>91.2</v>
      </c>
      <c r="AB38" s="10">
        <v>30.7</v>
      </c>
      <c r="AC38" s="9">
        <v>33.6</v>
      </c>
      <c r="AD38" s="10">
        <v>403</v>
      </c>
      <c r="AE38" s="9">
        <v>13.1</v>
      </c>
      <c r="AF38" s="10">
        <v>1.37</v>
      </c>
      <c r="AG38" s="9">
        <v>15.92</v>
      </c>
      <c r="AH38" s="10">
        <v>78.2</v>
      </c>
      <c r="AI38" s="9">
        <v>12.9</v>
      </c>
      <c r="AJ38" s="10">
        <v>8.6999999999999993</v>
      </c>
      <c r="AK38" s="9">
        <v>0</v>
      </c>
      <c r="AL38" s="10">
        <v>0.2</v>
      </c>
      <c r="AM38" s="386"/>
      <c r="AN38" s="386"/>
      <c r="AO38" s="386"/>
      <c r="AP38" s="386"/>
      <c r="AQ38" s="386"/>
      <c r="AR38" s="386"/>
    </row>
    <row r="39" spans="1:44" ht="15.75">
      <c r="A39" s="51" t="s">
        <v>127</v>
      </c>
      <c r="B39" s="8">
        <v>1224</v>
      </c>
      <c r="C39" s="9">
        <v>48</v>
      </c>
      <c r="D39" s="10">
        <v>2.4</v>
      </c>
      <c r="E39" s="9">
        <v>1211</v>
      </c>
      <c r="F39" s="11">
        <v>99</v>
      </c>
      <c r="G39" s="9">
        <v>4.4000000000000004</v>
      </c>
      <c r="H39" s="11">
        <v>55</v>
      </c>
      <c r="I39" s="9">
        <v>15</v>
      </c>
      <c r="J39" s="10">
        <v>7.2</v>
      </c>
      <c r="K39" s="279">
        <v>93.2</v>
      </c>
      <c r="L39" s="77">
        <v>46</v>
      </c>
      <c r="M39" s="9">
        <v>1.1000000000000001</v>
      </c>
      <c r="N39" s="10">
        <v>4.3</v>
      </c>
      <c r="O39" s="9">
        <v>107</v>
      </c>
      <c r="P39" s="10">
        <v>10</v>
      </c>
      <c r="Q39" s="4">
        <v>8.1</v>
      </c>
      <c r="R39" s="10">
        <v>4.9000000000000004</v>
      </c>
      <c r="S39" s="79">
        <v>97</v>
      </c>
      <c r="T39" s="9">
        <v>144</v>
      </c>
      <c r="U39" s="10">
        <v>1.9</v>
      </c>
      <c r="V39" s="9">
        <v>102</v>
      </c>
      <c r="W39" s="371">
        <v>304.81788888888889</v>
      </c>
      <c r="X39" s="10">
        <v>4.4000000000000004</v>
      </c>
      <c r="Y39" s="9">
        <v>12.9</v>
      </c>
      <c r="Z39" s="10">
        <v>39</v>
      </c>
      <c r="AA39" s="9">
        <v>88.6</v>
      </c>
      <c r="AB39" s="10">
        <v>29.3</v>
      </c>
      <c r="AC39" s="9">
        <v>33.1</v>
      </c>
      <c r="AD39" s="10">
        <v>377</v>
      </c>
      <c r="AE39" s="9">
        <v>13.8</v>
      </c>
      <c r="AF39" s="10">
        <v>1.18</v>
      </c>
      <c r="AG39" s="9">
        <v>8.25</v>
      </c>
      <c r="AH39" s="10">
        <v>70.3</v>
      </c>
      <c r="AI39" s="9">
        <v>19.899999999999999</v>
      </c>
      <c r="AJ39" s="10">
        <v>9.5</v>
      </c>
      <c r="AK39" s="9">
        <v>0.1</v>
      </c>
      <c r="AL39" s="10">
        <v>0.2</v>
      </c>
      <c r="AM39" s="386"/>
      <c r="AN39" s="386"/>
      <c r="AO39" s="386"/>
      <c r="AP39" s="386"/>
      <c r="AQ39" s="386"/>
      <c r="AR39" s="386"/>
    </row>
    <row r="40" spans="1:44" ht="15.75">
      <c r="A40" s="51" t="s">
        <v>128</v>
      </c>
      <c r="B40" s="8">
        <v>592</v>
      </c>
      <c r="C40" s="9">
        <v>33</v>
      </c>
      <c r="D40" s="10">
        <v>1.5</v>
      </c>
      <c r="E40" s="9">
        <v>704</v>
      </c>
      <c r="F40" s="11">
        <v>63</v>
      </c>
      <c r="G40" s="9">
        <v>4.0999999999999996</v>
      </c>
      <c r="H40" s="11">
        <v>63</v>
      </c>
      <c r="I40" s="9">
        <v>22</v>
      </c>
      <c r="J40" s="10">
        <v>4.9000000000000004</v>
      </c>
      <c r="K40" s="279">
        <v>125.2</v>
      </c>
      <c r="L40" s="77">
        <v>43</v>
      </c>
      <c r="M40" s="9">
        <v>0.8</v>
      </c>
      <c r="N40" s="10">
        <v>4.0999999999999996</v>
      </c>
      <c r="O40" s="9">
        <v>38</v>
      </c>
      <c r="P40" s="10">
        <v>9.8000000000000007</v>
      </c>
      <c r="Q40" s="9">
        <v>7.4</v>
      </c>
      <c r="R40" s="10">
        <v>4.3</v>
      </c>
      <c r="S40" s="79">
        <v>119</v>
      </c>
      <c r="T40" s="9">
        <v>139</v>
      </c>
      <c r="U40" s="10">
        <v>1.7</v>
      </c>
      <c r="V40" s="9">
        <v>97</v>
      </c>
      <c r="W40" s="371">
        <v>295.30744444444446</v>
      </c>
      <c r="X40" s="10">
        <v>4.3899999999999997</v>
      </c>
      <c r="Y40" s="9">
        <v>13.5</v>
      </c>
      <c r="Z40" s="10">
        <v>40.299999999999997</v>
      </c>
      <c r="AA40" s="9">
        <v>91.8</v>
      </c>
      <c r="AB40" s="10">
        <v>30.8</v>
      </c>
      <c r="AC40" s="9">
        <v>33.5</v>
      </c>
      <c r="AD40" s="10">
        <v>351</v>
      </c>
      <c r="AE40" s="9">
        <v>13.4</v>
      </c>
      <c r="AF40" s="10">
        <v>1.32</v>
      </c>
      <c r="AG40" s="9">
        <v>10.66</v>
      </c>
      <c r="AH40" s="10">
        <v>76.900000000000006</v>
      </c>
      <c r="AI40" s="9">
        <v>12</v>
      </c>
      <c r="AJ40" s="10">
        <v>10.9</v>
      </c>
      <c r="AK40" s="9">
        <v>0</v>
      </c>
      <c r="AL40" s="10">
        <v>0.2</v>
      </c>
      <c r="AM40" s="386"/>
      <c r="AN40" s="386"/>
      <c r="AO40" s="386"/>
      <c r="AP40" s="386"/>
      <c r="AQ40" s="386"/>
      <c r="AR40" s="386"/>
    </row>
    <row r="41" spans="1:44" ht="15.75">
      <c r="A41" s="51" t="s">
        <v>129</v>
      </c>
      <c r="B41" s="8">
        <v>2695</v>
      </c>
      <c r="C41" s="9">
        <v>60</v>
      </c>
      <c r="D41" s="10">
        <v>2.4</v>
      </c>
      <c r="E41" s="9">
        <v>1526</v>
      </c>
      <c r="F41" s="11">
        <v>113</v>
      </c>
      <c r="G41" s="9">
        <v>4.8</v>
      </c>
      <c r="H41" s="11">
        <v>99</v>
      </c>
      <c r="I41" s="9">
        <v>29</v>
      </c>
      <c r="J41" s="10">
        <v>7.8</v>
      </c>
      <c r="K41" s="279">
        <v>84.5</v>
      </c>
      <c r="L41" s="77">
        <v>54</v>
      </c>
      <c r="M41" s="9">
        <v>1.2</v>
      </c>
      <c r="N41" s="10">
        <v>5.3</v>
      </c>
      <c r="O41" s="9">
        <v>68</v>
      </c>
      <c r="P41" s="10">
        <v>10.3</v>
      </c>
      <c r="Q41" s="9">
        <v>8.6</v>
      </c>
      <c r="R41" s="10">
        <v>4.9000000000000004</v>
      </c>
      <c r="S41" s="79">
        <v>78</v>
      </c>
      <c r="T41" s="9">
        <v>143</v>
      </c>
      <c r="U41" s="10">
        <v>1.9</v>
      </c>
      <c r="V41" s="9">
        <v>99</v>
      </c>
      <c r="W41" s="371">
        <v>303.0773333333334</v>
      </c>
      <c r="X41" s="10">
        <v>5.23</v>
      </c>
      <c r="Y41" s="9">
        <v>14.7</v>
      </c>
      <c r="Z41" s="10">
        <v>43.4</v>
      </c>
      <c r="AA41" s="9">
        <v>83</v>
      </c>
      <c r="AB41" s="10">
        <v>28.1</v>
      </c>
      <c r="AC41" s="9">
        <v>33.9</v>
      </c>
      <c r="AD41" s="10">
        <v>278</v>
      </c>
      <c r="AE41" s="9">
        <v>13.1</v>
      </c>
      <c r="AF41" s="10">
        <v>1.31</v>
      </c>
      <c r="AG41" s="9">
        <v>10.64</v>
      </c>
      <c r="AH41" s="10">
        <v>69.3</v>
      </c>
      <c r="AI41" s="9">
        <v>21.7</v>
      </c>
      <c r="AJ41" s="10">
        <v>7</v>
      </c>
      <c r="AK41" s="9">
        <v>1.5</v>
      </c>
      <c r="AL41" s="10">
        <v>0.5</v>
      </c>
      <c r="AM41" s="386"/>
      <c r="AN41" s="386"/>
      <c r="AO41" s="386"/>
      <c r="AP41" s="386"/>
      <c r="AQ41" s="386"/>
      <c r="AR41" s="386"/>
    </row>
    <row r="42" spans="1:44" ht="15.75">
      <c r="A42" s="54" t="s">
        <v>101</v>
      </c>
      <c r="B42" s="88">
        <v>932</v>
      </c>
      <c r="C42" s="89">
        <v>36</v>
      </c>
      <c r="D42" s="90">
        <v>1.8</v>
      </c>
      <c r="E42" s="89">
        <v>719</v>
      </c>
      <c r="F42" s="91">
        <v>67</v>
      </c>
      <c r="G42" s="92">
        <v>4.5</v>
      </c>
      <c r="H42" s="91">
        <v>61</v>
      </c>
      <c r="I42" s="89">
        <v>27</v>
      </c>
      <c r="J42" s="90">
        <v>5.2</v>
      </c>
      <c r="K42" s="387">
        <v>120</v>
      </c>
      <c r="L42" s="77">
        <v>50</v>
      </c>
      <c r="M42" s="92">
        <v>0.9</v>
      </c>
      <c r="N42" s="90">
        <v>5.0999999999999996</v>
      </c>
      <c r="O42" s="89">
        <v>80</v>
      </c>
      <c r="P42" s="90">
        <v>10</v>
      </c>
      <c r="Q42" s="92">
        <v>7.6</v>
      </c>
      <c r="R42" s="90">
        <v>4.4000000000000004</v>
      </c>
      <c r="S42" s="63">
        <v>96</v>
      </c>
      <c r="T42" s="89">
        <v>144</v>
      </c>
      <c r="U42" s="90">
        <v>2</v>
      </c>
      <c r="V42" s="89">
        <v>102</v>
      </c>
      <c r="W42" s="371">
        <v>304.49066666666664</v>
      </c>
      <c r="X42" s="93">
        <v>4.75</v>
      </c>
      <c r="Y42" s="94">
        <v>13.8</v>
      </c>
      <c r="Z42" s="90">
        <v>42.2</v>
      </c>
      <c r="AA42" s="92">
        <v>88.8</v>
      </c>
      <c r="AB42" s="90">
        <v>29.1</v>
      </c>
      <c r="AC42" s="92">
        <v>32.700000000000003</v>
      </c>
      <c r="AD42" s="77">
        <v>268</v>
      </c>
      <c r="AE42" s="92">
        <v>13.4</v>
      </c>
      <c r="AF42" s="93">
        <v>1.42</v>
      </c>
      <c r="AG42" s="95">
        <v>6.98</v>
      </c>
      <c r="AH42" s="96">
        <v>71.599999999999994</v>
      </c>
      <c r="AI42" s="95">
        <v>18.5</v>
      </c>
      <c r="AJ42" s="96">
        <v>8.6999999999999993</v>
      </c>
      <c r="AK42" s="95">
        <v>0.9</v>
      </c>
      <c r="AL42" s="96">
        <v>0.3</v>
      </c>
      <c r="AM42" s="388"/>
      <c r="AN42" s="388"/>
      <c r="AO42" s="388"/>
      <c r="AP42" s="388"/>
      <c r="AQ42" s="388"/>
      <c r="AR42" s="388"/>
    </row>
    <row r="43" spans="1:44" ht="15.75">
      <c r="A43" s="54" t="s">
        <v>105</v>
      </c>
      <c r="B43" s="88">
        <v>936</v>
      </c>
      <c r="C43" s="89">
        <v>37</v>
      </c>
      <c r="D43" s="90">
        <v>2.6</v>
      </c>
      <c r="E43" s="89">
        <v>672</v>
      </c>
      <c r="F43" s="91">
        <v>64</v>
      </c>
      <c r="G43" s="92">
        <v>4.5</v>
      </c>
      <c r="H43" s="91">
        <v>52</v>
      </c>
      <c r="I43" s="89">
        <v>27</v>
      </c>
      <c r="J43" s="90">
        <v>4.7</v>
      </c>
      <c r="K43" s="387">
        <v>94.4</v>
      </c>
      <c r="L43" s="77">
        <v>40</v>
      </c>
      <c r="M43" s="92">
        <v>1.1000000000000001</v>
      </c>
      <c r="N43" s="90">
        <v>4.2</v>
      </c>
      <c r="O43" s="89">
        <v>117</v>
      </c>
      <c r="P43" s="90">
        <v>9.9</v>
      </c>
      <c r="Q43" s="92">
        <v>7.4</v>
      </c>
      <c r="R43" s="90">
        <v>4.7</v>
      </c>
      <c r="S43" s="63">
        <v>116</v>
      </c>
      <c r="T43" s="89">
        <v>147</v>
      </c>
      <c r="U43" s="90">
        <v>2.2000000000000002</v>
      </c>
      <c r="V43" s="89">
        <v>105</v>
      </c>
      <c r="W43" s="371">
        <v>310.23977777777776</v>
      </c>
      <c r="X43" s="10">
        <v>4.96</v>
      </c>
      <c r="Y43" s="92">
        <v>14.9</v>
      </c>
      <c r="Z43" s="90">
        <v>45</v>
      </c>
      <c r="AA43" s="92">
        <v>90.7</v>
      </c>
      <c r="AB43" s="90">
        <v>30</v>
      </c>
      <c r="AC43" s="92">
        <v>33.1</v>
      </c>
      <c r="AD43" s="77">
        <v>220</v>
      </c>
      <c r="AE43" s="92">
        <v>12.5</v>
      </c>
      <c r="AF43" s="93">
        <v>1.05</v>
      </c>
      <c r="AG43" s="95">
        <v>5.69</v>
      </c>
      <c r="AH43" s="96">
        <v>71.099999999999994</v>
      </c>
      <c r="AI43" s="95">
        <v>19.7</v>
      </c>
      <c r="AJ43" s="96">
        <v>8.1</v>
      </c>
      <c r="AK43" s="95">
        <v>0.7</v>
      </c>
      <c r="AL43" s="96">
        <v>0.4</v>
      </c>
      <c r="AM43" s="388"/>
      <c r="AN43" s="388"/>
      <c r="AO43" s="388"/>
      <c r="AP43" s="388"/>
      <c r="AQ43" s="388"/>
      <c r="AR43" s="388"/>
    </row>
    <row r="44" spans="1:44" ht="15.75">
      <c r="A44" s="54" t="s">
        <v>109</v>
      </c>
      <c r="B44" s="88">
        <v>446</v>
      </c>
      <c r="C44" s="89">
        <v>26</v>
      </c>
      <c r="D44" s="90">
        <v>2.5</v>
      </c>
      <c r="E44" s="89">
        <v>303</v>
      </c>
      <c r="F44" s="91">
        <v>44</v>
      </c>
      <c r="G44" s="92">
        <v>4.3</v>
      </c>
      <c r="H44" s="91">
        <v>50</v>
      </c>
      <c r="I44" s="89">
        <v>21</v>
      </c>
      <c r="J44" s="90">
        <v>5.7</v>
      </c>
      <c r="K44" s="387">
        <v>94.9</v>
      </c>
      <c r="L44" s="77">
        <v>47</v>
      </c>
      <c r="M44" s="92">
        <v>1.1000000000000001</v>
      </c>
      <c r="N44" s="90">
        <v>4.5</v>
      </c>
      <c r="O44" s="89">
        <v>109</v>
      </c>
      <c r="P44" s="90">
        <v>9.8000000000000007</v>
      </c>
      <c r="Q44" s="92">
        <v>7.2</v>
      </c>
      <c r="R44" s="90">
        <v>4.7</v>
      </c>
      <c r="S44" s="63">
        <v>89</v>
      </c>
      <c r="T44" s="89">
        <v>145</v>
      </c>
      <c r="U44" s="90">
        <v>1.7</v>
      </c>
      <c r="V44" s="89">
        <v>106</v>
      </c>
      <c r="W44" s="371">
        <v>305.96144444444445</v>
      </c>
      <c r="X44" s="10">
        <v>4.8499999999999996</v>
      </c>
      <c r="Y44" s="92">
        <v>13.5</v>
      </c>
      <c r="Z44" s="90">
        <v>42.4</v>
      </c>
      <c r="AA44" s="92">
        <v>87.4</v>
      </c>
      <c r="AB44" s="90">
        <v>27.8</v>
      </c>
      <c r="AC44" s="92">
        <v>31.8</v>
      </c>
      <c r="AD44" s="77">
        <v>238</v>
      </c>
      <c r="AE44" s="92">
        <v>13.2</v>
      </c>
      <c r="AF44" s="93">
        <v>1.1399999999999999</v>
      </c>
      <c r="AG44" s="95">
        <v>5.62</v>
      </c>
      <c r="AH44" s="96">
        <v>60.6</v>
      </c>
      <c r="AI44" s="95">
        <v>25.4</v>
      </c>
      <c r="AJ44" s="96">
        <v>8.5</v>
      </c>
      <c r="AK44" s="95">
        <v>4.8</v>
      </c>
      <c r="AL44" s="96">
        <v>0.7</v>
      </c>
      <c r="AM44" s="388"/>
      <c r="AN44" s="388"/>
      <c r="AO44" s="388"/>
      <c r="AP44" s="388"/>
      <c r="AQ44" s="388"/>
      <c r="AR44" s="388"/>
    </row>
    <row r="45" spans="1:44" ht="15.75">
      <c r="A45" s="54" t="s">
        <v>113</v>
      </c>
      <c r="B45" s="88">
        <v>550</v>
      </c>
      <c r="C45" s="89">
        <v>19</v>
      </c>
      <c r="D45" s="90">
        <v>2.6</v>
      </c>
      <c r="E45" s="89">
        <v>599</v>
      </c>
      <c r="F45" s="91">
        <v>46</v>
      </c>
      <c r="G45" s="92">
        <v>4.4000000000000004</v>
      </c>
      <c r="H45" s="91">
        <v>45</v>
      </c>
      <c r="I45" s="89">
        <v>38</v>
      </c>
      <c r="J45" s="90">
        <v>6.2</v>
      </c>
      <c r="K45" s="387">
        <v>101.3</v>
      </c>
      <c r="L45" s="77">
        <v>48</v>
      </c>
      <c r="M45" s="92">
        <v>1</v>
      </c>
      <c r="N45" s="90">
        <v>4.0999999999999996</v>
      </c>
      <c r="O45" s="89">
        <v>118</v>
      </c>
      <c r="P45" s="90">
        <v>9.5</v>
      </c>
      <c r="Q45" s="92">
        <v>7.3</v>
      </c>
      <c r="R45" s="90">
        <v>4.4000000000000004</v>
      </c>
      <c r="S45" s="63">
        <v>118</v>
      </c>
      <c r="T45" s="89">
        <v>147</v>
      </c>
      <c r="U45" s="90">
        <v>1.9</v>
      </c>
      <c r="V45" s="89">
        <v>104</v>
      </c>
      <c r="W45" s="371">
        <v>311.14288888888893</v>
      </c>
      <c r="X45" s="10">
        <v>4.1900000000000004</v>
      </c>
      <c r="Y45" s="92">
        <v>12.6</v>
      </c>
      <c r="Z45" s="90">
        <v>38.700000000000003</v>
      </c>
      <c r="AA45" s="92">
        <v>92.4</v>
      </c>
      <c r="AB45" s="90">
        <v>30.1</v>
      </c>
      <c r="AC45" s="92">
        <v>32.6</v>
      </c>
      <c r="AD45" s="77">
        <v>237</v>
      </c>
      <c r="AE45" s="92">
        <v>12</v>
      </c>
      <c r="AF45" s="93">
        <v>1.1100000000000001</v>
      </c>
      <c r="AG45" s="95">
        <v>8.35</v>
      </c>
      <c r="AH45" s="96">
        <v>79.099999999999994</v>
      </c>
      <c r="AI45" s="95">
        <v>14.9</v>
      </c>
      <c r="AJ45" s="96">
        <v>4.5999999999999996</v>
      </c>
      <c r="AK45" s="95">
        <v>1.2</v>
      </c>
      <c r="AL45" s="96">
        <v>0.2</v>
      </c>
      <c r="AM45" s="388"/>
      <c r="AN45" s="388"/>
      <c r="AO45" s="388"/>
      <c r="AP45" s="388"/>
      <c r="AQ45" s="388"/>
      <c r="AR45" s="388"/>
    </row>
    <row r="46" spans="1:44" ht="15.75">
      <c r="A46" s="54" t="s">
        <v>114</v>
      </c>
      <c r="B46" s="88">
        <v>965</v>
      </c>
      <c r="C46" s="9">
        <v>26</v>
      </c>
      <c r="D46" s="90">
        <v>2.4</v>
      </c>
      <c r="E46" s="89">
        <v>607</v>
      </c>
      <c r="F46" s="91">
        <v>75</v>
      </c>
      <c r="G46" s="92">
        <v>4.4000000000000004</v>
      </c>
      <c r="H46" s="91">
        <v>59</v>
      </c>
      <c r="I46" s="89">
        <v>39</v>
      </c>
      <c r="J46" s="90">
        <v>9.4</v>
      </c>
      <c r="K46" s="387">
        <v>90.3</v>
      </c>
      <c r="L46" s="77">
        <v>51</v>
      </c>
      <c r="M46" s="92">
        <v>1.1000000000000001</v>
      </c>
      <c r="N46" s="90">
        <v>4.9000000000000004</v>
      </c>
      <c r="O46" s="89">
        <v>149</v>
      </c>
      <c r="P46" s="90">
        <v>9.4</v>
      </c>
      <c r="Q46" s="92">
        <v>8.4</v>
      </c>
      <c r="R46" s="90">
        <v>4.4000000000000004</v>
      </c>
      <c r="S46" s="63">
        <v>85</v>
      </c>
      <c r="T46" s="89">
        <v>150</v>
      </c>
      <c r="U46" s="90">
        <v>2.4</v>
      </c>
      <c r="V46" s="89">
        <v>105</v>
      </c>
      <c r="W46" s="371">
        <v>315.11455555555557</v>
      </c>
      <c r="X46" s="10">
        <v>4.49</v>
      </c>
      <c r="Y46" s="92">
        <v>12.9</v>
      </c>
      <c r="Z46" s="90">
        <v>40.1</v>
      </c>
      <c r="AA46" s="92">
        <v>89.3</v>
      </c>
      <c r="AB46" s="90">
        <v>28.7</v>
      </c>
      <c r="AC46" s="92">
        <v>32.200000000000003</v>
      </c>
      <c r="AD46" s="77">
        <v>260</v>
      </c>
      <c r="AE46" s="92">
        <v>13.2</v>
      </c>
      <c r="AF46" s="93">
        <v>1.02</v>
      </c>
      <c r="AG46" s="95">
        <v>8.41</v>
      </c>
      <c r="AH46" s="96">
        <v>72.400000000000006</v>
      </c>
      <c r="AI46" s="95">
        <v>17.100000000000001</v>
      </c>
      <c r="AJ46" s="96">
        <v>9</v>
      </c>
      <c r="AK46" s="95">
        <v>1</v>
      </c>
      <c r="AL46" s="96">
        <v>0.5</v>
      </c>
      <c r="AM46" s="388"/>
      <c r="AN46" s="388"/>
      <c r="AO46" s="388"/>
      <c r="AP46" s="388"/>
      <c r="AQ46" s="388"/>
      <c r="AR46" s="388"/>
    </row>
    <row r="47" spans="1:44" ht="15.75">
      <c r="A47" s="54" t="s">
        <v>115</v>
      </c>
      <c r="B47" s="88">
        <v>1353</v>
      </c>
      <c r="C47" s="89">
        <v>41</v>
      </c>
      <c r="D47" s="90">
        <v>2.2000000000000002</v>
      </c>
      <c r="E47" s="89">
        <v>745</v>
      </c>
      <c r="F47" s="91">
        <v>66</v>
      </c>
      <c r="G47" s="92">
        <v>4.7</v>
      </c>
      <c r="H47" s="91">
        <v>48</v>
      </c>
      <c r="I47" s="89">
        <v>26</v>
      </c>
      <c r="J47" s="90">
        <v>5.2</v>
      </c>
      <c r="K47" s="387">
        <v>102.6</v>
      </c>
      <c r="L47" s="77">
        <v>47</v>
      </c>
      <c r="M47" s="92">
        <v>1</v>
      </c>
      <c r="N47" s="90">
        <v>4.5999999999999996</v>
      </c>
      <c r="O47" s="89">
        <v>123</v>
      </c>
      <c r="P47" s="90">
        <v>9.6999999999999993</v>
      </c>
      <c r="Q47" s="92">
        <v>8.4</v>
      </c>
      <c r="R47" s="90">
        <v>4.5</v>
      </c>
      <c r="S47" s="63">
        <v>121</v>
      </c>
      <c r="T47" s="89">
        <v>146</v>
      </c>
      <c r="U47" s="90">
        <v>1.9</v>
      </c>
      <c r="V47" s="89">
        <v>106</v>
      </c>
      <c r="W47" s="371">
        <v>309.49388888888888</v>
      </c>
      <c r="X47" s="10">
        <v>4.8499999999999996</v>
      </c>
      <c r="Y47" s="92">
        <v>14.1</v>
      </c>
      <c r="Z47" s="90">
        <v>43.5</v>
      </c>
      <c r="AA47" s="92">
        <v>89.7</v>
      </c>
      <c r="AB47" s="90">
        <v>29.1</v>
      </c>
      <c r="AC47" s="92">
        <v>32.4</v>
      </c>
      <c r="AD47" s="77">
        <v>186</v>
      </c>
      <c r="AE47" s="92">
        <v>12.9</v>
      </c>
      <c r="AF47" s="93">
        <v>0.93</v>
      </c>
      <c r="AG47" s="95">
        <v>8.6300000000000008</v>
      </c>
      <c r="AH47" s="96">
        <v>72.3</v>
      </c>
      <c r="AI47" s="95">
        <v>18.8</v>
      </c>
      <c r="AJ47" s="96">
        <v>6.7</v>
      </c>
      <c r="AK47" s="95">
        <v>2</v>
      </c>
      <c r="AL47" s="96">
        <v>0.2</v>
      </c>
      <c r="AM47" s="388"/>
      <c r="AN47" s="388"/>
      <c r="AO47" s="388"/>
      <c r="AP47" s="388"/>
      <c r="AQ47" s="388"/>
      <c r="AR47" s="388"/>
    </row>
    <row r="48" spans="1:44" ht="15.75">
      <c r="A48" s="54" t="s">
        <v>116</v>
      </c>
      <c r="B48" s="88">
        <v>854</v>
      </c>
      <c r="C48" s="89">
        <v>35</v>
      </c>
      <c r="D48" s="90">
        <v>3.8</v>
      </c>
      <c r="E48" s="89">
        <v>586</v>
      </c>
      <c r="F48" s="91">
        <v>69</v>
      </c>
      <c r="G48" s="92">
        <v>4.4000000000000004</v>
      </c>
      <c r="H48" s="91">
        <v>50</v>
      </c>
      <c r="I48" s="89">
        <v>23</v>
      </c>
      <c r="J48" s="90">
        <v>5.9</v>
      </c>
      <c r="K48" s="387">
        <v>91.5</v>
      </c>
      <c r="L48" s="77">
        <v>44</v>
      </c>
      <c r="M48" s="92">
        <v>1.1000000000000001</v>
      </c>
      <c r="N48" s="90">
        <v>5</v>
      </c>
      <c r="O48" s="89">
        <v>126</v>
      </c>
      <c r="P48" s="90">
        <v>9.9</v>
      </c>
      <c r="Q48" s="92">
        <v>7.3</v>
      </c>
      <c r="R48" s="90">
        <v>5</v>
      </c>
      <c r="S48" s="63">
        <v>110</v>
      </c>
      <c r="T48" s="89">
        <v>149</v>
      </c>
      <c r="U48" s="90">
        <v>1.8</v>
      </c>
      <c r="V48" s="89">
        <v>105</v>
      </c>
      <c r="W48" s="371">
        <v>314.80111111111108</v>
      </c>
      <c r="X48" s="10">
        <v>5.03</v>
      </c>
      <c r="Y48" s="92">
        <v>15</v>
      </c>
      <c r="Z48" s="90">
        <v>47.1</v>
      </c>
      <c r="AA48" s="92">
        <v>93.6</v>
      </c>
      <c r="AB48" s="90">
        <v>29.8</v>
      </c>
      <c r="AC48" s="92">
        <v>31.8</v>
      </c>
      <c r="AD48" s="77">
        <v>218</v>
      </c>
      <c r="AE48" s="92">
        <v>14.1</v>
      </c>
      <c r="AF48" s="93">
        <v>1.41</v>
      </c>
      <c r="AG48" s="95">
        <v>10.62</v>
      </c>
      <c r="AH48" s="96">
        <v>76.2</v>
      </c>
      <c r="AI48" s="95">
        <v>15.6</v>
      </c>
      <c r="AJ48" s="96">
        <v>6.6</v>
      </c>
      <c r="AK48" s="95">
        <v>1.2</v>
      </c>
      <c r="AL48" s="96">
        <v>0.4</v>
      </c>
      <c r="AM48" s="388"/>
      <c r="AN48" s="388"/>
      <c r="AO48" s="388"/>
      <c r="AP48" s="388"/>
      <c r="AQ48" s="388"/>
      <c r="AR48" s="388"/>
    </row>
    <row r="49" spans="1:44" ht="15.75">
      <c r="A49" s="54" t="s">
        <v>117</v>
      </c>
      <c r="B49" s="88">
        <v>863</v>
      </c>
      <c r="C49" s="89">
        <v>26</v>
      </c>
      <c r="D49" s="90">
        <v>2.8</v>
      </c>
      <c r="E49" s="89">
        <v>761</v>
      </c>
      <c r="F49" s="91">
        <v>60</v>
      </c>
      <c r="G49" s="92">
        <v>4.5999999999999996</v>
      </c>
      <c r="H49" s="91">
        <v>45</v>
      </c>
      <c r="I49" s="89">
        <v>27</v>
      </c>
      <c r="J49" s="90">
        <v>6.1</v>
      </c>
      <c r="K49" s="387">
        <v>76.7</v>
      </c>
      <c r="L49" s="77">
        <v>58</v>
      </c>
      <c r="M49" s="92">
        <v>1.3</v>
      </c>
      <c r="N49" s="90">
        <v>4.3</v>
      </c>
      <c r="O49" s="89">
        <v>156</v>
      </c>
      <c r="P49" s="90">
        <v>10.14</v>
      </c>
      <c r="Q49" s="92">
        <v>7.6</v>
      </c>
      <c r="R49" s="90">
        <v>4.9000000000000004</v>
      </c>
      <c r="S49" s="63">
        <v>106</v>
      </c>
      <c r="T49" s="89">
        <v>147</v>
      </c>
      <c r="U49" s="90">
        <v>2</v>
      </c>
      <c r="V49" s="89">
        <v>103</v>
      </c>
      <c r="W49" s="371">
        <v>312.97288888888897</v>
      </c>
      <c r="X49" s="10">
        <v>4.97</v>
      </c>
      <c r="Y49" s="92">
        <v>15</v>
      </c>
      <c r="Z49" s="90">
        <v>45.5</v>
      </c>
      <c r="AA49" s="92">
        <v>91.5</v>
      </c>
      <c r="AB49" s="90">
        <v>30.2</v>
      </c>
      <c r="AC49" s="92">
        <v>33</v>
      </c>
      <c r="AD49" s="77">
        <v>262</v>
      </c>
      <c r="AE49" s="92">
        <v>12.9</v>
      </c>
      <c r="AF49" s="93">
        <v>0.89</v>
      </c>
      <c r="AG49" s="95">
        <v>13.4</v>
      </c>
      <c r="AH49" s="96">
        <v>10.1</v>
      </c>
      <c r="AI49" s="95">
        <v>81.2</v>
      </c>
      <c r="AJ49" s="96">
        <v>10.1</v>
      </c>
      <c r="AK49" s="95">
        <v>7.8</v>
      </c>
      <c r="AL49" s="96">
        <v>0.7</v>
      </c>
      <c r="AM49" s="388"/>
      <c r="AN49" s="388"/>
      <c r="AO49" s="388"/>
      <c r="AP49" s="388"/>
      <c r="AQ49" s="388"/>
      <c r="AR49" s="388"/>
    </row>
    <row r="50" spans="1:44" ht="15.75">
      <c r="A50" s="54" t="s">
        <v>118</v>
      </c>
      <c r="B50" s="88">
        <v>982</v>
      </c>
      <c r="C50" s="89">
        <v>26</v>
      </c>
      <c r="D50" s="90">
        <v>2</v>
      </c>
      <c r="E50" s="89">
        <v>604</v>
      </c>
      <c r="F50" s="91">
        <v>56</v>
      </c>
      <c r="G50" s="92">
        <v>4.2</v>
      </c>
      <c r="H50" s="91">
        <v>47</v>
      </c>
      <c r="I50" s="89">
        <v>24</v>
      </c>
      <c r="J50" s="90">
        <v>5.4</v>
      </c>
      <c r="K50" s="387">
        <v>120</v>
      </c>
      <c r="L50" s="77">
        <v>33</v>
      </c>
      <c r="M50" s="92">
        <v>0.9</v>
      </c>
      <c r="N50" s="90">
        <v>4.0999999999999996</v>
      </c>
      <c r="O50" s="89">
        <v>86</v>
      </c>
      <c r="P50" s="90">
        <v>9.4</v>
      </c>
      <c r="Q50" s="92">
        <v>7.6</v>
      </c>
      <c r="R50" s="90">
        <v>4.4000000000000004</v>
      </c>
      <c r="S50" s="63">
        <v>91</v>
      </c>
      <c r="T50" s="89">
        <v>146</v>
      </c>
      <c r="U50" s="90">
        <v>2</v>
      </c>
      <c r="V50" s="89">
        <v>105</v>
      </c>
      <c r="W50" s="371">
        <v>305.0578888888889</v>
      </c>
      <c r="X50" s="10">
        <v>4.54</v>
      </c>
      <c r="Y50" s="92">
        <v>13.2</v>
      </c>
      <c r="Z50" s="90">
        <v>40.200000000000003</v>
      </c>
      <c r="AA50" s="92">
        <v>88.5</v>
      </c>
      <c r="AB50" s="90">
        <v>29.1</v>
      </c>
      <c r="AC50" s="92">
        <v>32.799999999999997</v>
      </c>
      <c r="AD50" s="77">
        <v>257</v>
      </c>
      <c r="AE50" s="92">
        <v>12.6</v>
      </c>
      <c r="AF50" s="93">
        <v>1.1200000000000001</v>
      </c>
      <c r="AG50" s="95">
        <v>8.36</v>
      </c>
      <c r="AH50" s="96">
        <v>73.5</v>
      </c>
      <c r="AI50" s="95">
        <v>15.6</v>
      </c>
      <c r="AJ50" s="96">
        <v>7.3</v>
      </c>
      <c r="AK50" s="95">
        <v>3.5</v>
      </c>
      <c r="AL50" s="96">
        <v>0.1</v>
      </c>
      <c r="AM50" s="388"/>
      <c r="AN50" s="388"/>
      <c r="AO50" s="388"/>
      <c r="AP50" s="388"/>
      <c r="AQ50" s="388"/>
      <c r="AR50" s="388"/>
    </row>
    <row r="51" spans="1:44" ht="15.75">
      <c r="A51" s="54" t="s">
        <v>119</v>
      </c>
      <c r="B51" s="88">
        <v>911</v>
      </c>
      <c r="C51" s="89">
        <v>22</v>
      </c>
      <c r="D51" s="90">
        <v>3</v>
      </c>
      <c r="E51" s="89">
        <v>742</v>
      </c>
      <c r="F51" s="91">
        <v>51</v>
      </c>
      <c r="G51" s="92">
        <v>4.7</v>
      </c>
      <c r="H51" s="91">
        <v>47</v>
      </c>
      <c r="I51" s="89">
        <v>67</v>
      </c>
      <c r="J51" s="90">
        <v>5.0999999999999996</v>
      </c>
      <c r="K51" s="387">
        <v>106.5</v>
      </c>
      <c r="L51" s="77">
        <v>35</v>
      </c>
      <c r="M51" s="92">
        <v>1</v>
      </c>
      <c r="N51" s="90">
        <v>4.2</v>
      </c>
      <c r="O51" s="89">
        <v>98</v>
      </c>
      <c r="P51" s="90">
        <v>10</v>
      </c>
      <c r="Q51" s="92">
        <v>8</v>
      </c>
      <c r="R51" s="90">
        <v>4.8</v>
      </c>
      <c r="S51" s="63">
        <v>92</v>
      </c>
      <c r="T51" s="89">
        <v>148</v>
      </c>
      <c r="U51" s="90">
        <v>2.1</v>
      </c>
      <c r="V51" s="89">
        <v>103</v>
      </c>
      <c r="W51" s="371">
        <v>309.91911111111114</v>
      </c>
      <c r="X51" s="10">
        <v>5.51</v>
      </c>
      <c r="Y51" s="92">
        <v>14.4</v>
      </c>
      <c r="Z51" s="90">
        <v>45.9</v>
      </c>
      <c r="AA51" s="92">
        <v>83.3</v>
      </c>
      <c r="AB51" s="90">
        <v>26.1</v>
      </c>
      <c r="AC51" s="92">
        <v>31.4</v>
      </c>
      <c r="AD51" s="77">
        <v>226</v>
      </c>
      <c r="AE51" s="92">
        <v>14.1</v>
      </c>
      <c r="AF51" s="93">
        <v>0.9</v>
      </c>
      <c r="AG51" s="95">
        <v>7.71</v>
      </c>
      <c r="AH51" s="96">
        <v>76.099999999999994</v>
      </c>
      <c r="AI51" s="95">
        <v>14.8</v>
      </c>
      <c r="AJ51" s="96">
        <v>7.1</v>
      </c>
      <c r="AK51" s="95">
        <v>1.9</v>
      </c>
      <c r="AL51" s="96">
        <v>0.1</v>
      </c>
      <c r="AM51" s="388"/>
      <c r="AN51" s="388"/>
      <c r="AO51" s="388"/>
      <c r="AP51" s="388"/>
      <c r="AQ51" s="388"/>
      <c r="AR51" s="388"/>
    </row>
    <row r="52" spans="1:44" ht="15.75">
      <c r="A52" s="54" t="s">
        <v>122</v>
      </c>
      <c r="B52" s="88">
        <v>1416</v>
      </c>
      <c r="C52" s="9">
        <v>31</v>
      </c>
      <c r="D52" s="90">
        <v>2</v>
      </c>
      <c r="E52" s="89">
        <v>593</v>
      </c>
      <c r="F52" s="91">
        <v>92</v>
      </c>
      <c r="G52" s="92">
        <v>4.5999999999999996</v>
      </c>
      <c r="H52" s="91">
        <v>87</v>
      </c>
      <c r="I52" s="89">
        <v>44</v>
      </c>
      <c r="J52" s="90">
        <v>7.4</v>
      </c>
      <c r="K52" s="387">
        <v>94.9</v>
      </c>
      <c r="L52" s="77">
        <v>50</v>
      </c>
      <c r="M52" s="92">
        <v>1.1000000000000001</v>
      </c>
      <c r="N52" s="90">
        <v>5.4</v>
      </c>
      <c r="O52" s="89">
        <v>108</v>
      </c>
      <c r="P52" s="90">
        <v>9.5</v>
      </c>
      <c r="Q52" s="92">
        <v>8.1999999999999993</v>
      </c>
      <c r="R52" s="90">
        <v>4.8</v>
      </c>
      <c r="S52" s="63">
        <v>87</v>
      </c>
      <c r="T52" s="89">
        <v>147</v>
      </c>
      <c r="U52" s="90">
        <v>2.2000000000000002</v>
      </c>
      <c r="V52" s="89">
        <v>103</v>
      </c>
      <c r="W52" s="371">
        <v>310.23966666666666</v>
      </c>
      <c r="X52" s="10">
        <v>4.58</v>
      </c>
      <c r="Y52" s="92">
        <v>13.1</v>
      </c>
      <c r="Z52" s="90">
        <v>40.5</v>
      </c>
      <c r="AA52" s="92">
        <v>88.4</v>
      </c>
      <c r="AB52" s="90">
        <v>28.6</v>
      </c>
      <c r="AC52" s="92">
        <v>32.299999999999997</v>
      </c>
      <c r="AD52" s="77">
        <v>250</v>
      </c>
      <c r="AE52" s="92">
        <v>13.6</v>
      </c>
      <c r="AF52" s="93">
        <v>1.1599999999999999</v>
      </c>
      <c r="AG52" s="95">
        <v>7.62</v>
      </c>
      <c r="AH52" s="96">
        <v>62</v>
      </c>
      <c r="AI52" s="95">
        <v>25.5</v>
      </c>
      <c r="AJ52" s="96">
        <v>8.3000000000000007</v>
      </c>
      <c r="AK52" s="95">
        <v>3.9</v>
      </c>
      <c r="AL52" s="96">
        <v>0.3</v>
      </c>
      <c r="AM52" s="388"/>
      <c r="AN52" s="388"/>
      <c r="AO52" s="388"/>
      <c r="AP52" s="388"/>
      <c r="AQ52" s="388"/>
      <c r="AR52" s="388"/>
    </row>
    <row r="53" spans="1:44" ht="15.75">
      <c r="A53" s="54" t="s">
        <v>123</v>
      </c>
      <c r="B53" s="88">
        <v>670</v>
      </c>
      <c r="C53" s="89">
        <v>269</v>
      </c>
      <c r="D53" s="90">
        <v>3.4</v>
      </c>
      <c r="E53" s="89">
        <v>740</v>
      </c>
      <c r="F53" s="91">
        <v>75</v>
      </c>
      <c r="G53" s="92">
        <v>4.9000000000000004</v>
      </c>
      <c r="H53" s="91">
        <v>66</v>
      </c>
      <c r="I53" s="89">
        <v>61</v>
      </c>
      <c r="J53" s="90">
        <v>7.8</v>
      </c>
      <c r="K53" s="387">
        <v>118.6</v>
      </c>
      <c r="L53" s="77">
        <v>44</v>
      </c>
      <c r="M53" s="92">
        <v>0.9</v>
      </c>
      <c r="N53" s="90">
        <v>6</v>
      </c>
      <c r="O53" s="89">
        <v>113</v>
      </c>
      <c r="P53" s="90">
        <v>10.1</v>
      </c>
      <c r="Q53" s="97">
        <v>7.9</v>
      </c>
      <c r="R53" s="90">
        <v>5</v>
      </c>
      <c r="S53" s="63">
        <v>83</v>
      </c>
      <c r="T53" s="89">
        <v>152</v>
      </c>
      <c r="U53" s="90">
        <v>2.1</v>
      </c>
      <c r="V53" s="89">
        <v>106</v>
      </c>
      <c r="W53" s="371">
        <v>318.6561111111111</v>
      </c>
      <c r="X53" s="10">
        <v>4.74</v>
      </c>
      <c r="Y53" s="92">
        <v>14.6</v>
      </c>
      <c r="Z53" s="90">
        <v>44.4</v>
      </c>
      <c r="AA53" s="92">
        <v>93.7</v>
      </c>
      <c r="AB53" s="90">
        <v>30.8</v>
      </c>
      <c r="AC53" s="92">
        <v>32.9</v>
      </c>
      <c r="AD53" s="77">
        <v>208</v>
      </c>
      <c r="AE53" s="92">
        <v>13.2</v>
      </c>
      <c r="AF53" s="93">
        <v>1.24</v>
      </c>
      <c r="AG53" s="95">
        <v>11.85</v>
      </c>
      <c r="AH53" s="96">
        <v>81.2</v>
      </c>
      <c r="AI53" s="95">
        <v>12.6</v>
      </c>
      <c r="AJ53" s="96">
        <v>5.8</v>
      </c>
      <c r="AK53" s="95">
        <v>0.3</v>
      </c>
      <c r="AL53" s="96">
        <v>0.1</v>
      </c>
      <c r="AM53" s="388"/>
      <c r="AN53" s="388"/>
      <c r="AO53" s="388"/>
      <c r="AP53" s="388"/>
      <c r="AQ53" s="388"/>
      <c r="AR53" s="388"/>
    </row>
    <row r="54" spans="1:44" ht="15.75">
      <c r="A54" s="54" t="s">
        <v>124</v>
      </c>
      <c r="B54" s="88">
        <v>2045</v>
      </c>
      <c r="C54" s="89">
        <v>36</v>
      </c>
      <c r="D54" s="90">
        <v>2.5</v>
      </c>
      <c r="E54" s="89">
        <v>917</v>
      </c>
      <c r="F54" s="91">
        <v>102</v>
      </c>
      <c r="G54" s="92">
        <v>4.5</v>
      </c>
      <c r="H54" s="91">
        <v>52</v>
      </c>
      <c r="I54" s="89">
        <v>29</v>
      </c>
      <c r="J54" s="90">
        <v>4.8</v>
      </c>
      <c r="K54" s="387">
        <v>118.6</v>
      </c>
      <c r="L54" s="77">
        <v>41</v>
      </c>
      <c r="M54" s="92">
        <v>0.9</v>
      </c>
      <c r="N54" s="90">
        <v>5.3</v>
      </c>
      <c r="O54" s="89">
        <v>96</v>
      </c>
      <c r="P54" s="90">
        <v>9.4</v>
      </c>
      <c r="Q54" s="97">
        <v>7.9</v>
      </c>
      <c r="R54" s="90">
        <v>4.8</v>
      </c>
      <c r="S54" s="63">
        <v>99</v>
      </c>
      <c r="T54" s="89">
        <v>149</v>
      </c>
      <c r="U54" s="90">
        <v>2</v>
      </c>
      <c r="V54" s="89">
        <v>107</v>
      </c>
      <c r="W54" s="371">
        <v>313.22633333333334</v>
      </c>
      <c r="X54" s="10">
        <v>4.5999999999999996</v>
      </c>
      <c r="Y54" s="92">
        <v>13.6</v>
      </c>
      <c r="Z54" s="90">
        <v>42.3</v>
      </c>
      <c r="AA54" s="92">
        <v>92</v>
      </c>
      <c r="AB54" s="90">
        <v>29.6</v>
      </c>
      <c r="AC54" s="92">
        <v>32.200000000000003</v>
      </c>
      <c r="AD54" s="77">
        <v>262</v>
      </c>
      <c r="AE54" s="92">
        <v>13.4</v>
      </c>
      <c r="AF54" s="93">
        <v>0.57999999999999996</v>
      </c>
      <c r="AG54" s="95">
        <v>6.25</v>
      </c>
      <c r="AH54" s="96">
        <v>73.599999999999994</v>
      </c>
      <c r="AI54" s="95">
        <v>17.899999999999999</v>
      </c>
      <c r="AJ54" s="96">
        <v>6.6</v>
      </c>
      <c r="AK54" s="95">
        <v>1.6</v>
      </c>
      <c r="AL54" s="96">
        <v>0.3</v>
      </c>
      <c r="AM54" s="388"/>
      <c r="AN54" s="388"/>
      <c r="AO54" s="388"/>
      <c r="AP54" s="388"/>
      <c r="AQ54" s="388"/>
      <c r="AR54" s="388"/>
    </row>
    <row r="55" spans="1:44" ht="15.75">
      <c r="A55" s="54" t="s">
        <v>126</v>
      </c>
      <c r="B55" s="88">
        <v>238</v>
      </c>
      <c r="C55" s="9">
        <v>15</v>
      </c>
      <c r="D55" s="90">
        <v>3.2</v>
      </c>
      <c r="E55" s="89">
        <v>343</v>
      </c>
      <c r="F55" s="91">
        <v>28</v>
      </c>
      <c r="G55" s="92">
        <v>4.5999999999999996</v>
      </c>
      <c r="H55" s="91">
        <v>30</v>
      </c>
      <c r="I55" s="89">
        <v>25</v>
      </c>
      <c r="J55" s="90">
        <v>5.3</v>
      </c>
      <c r="K55" s="387">
        <v>117.8</v>
      </c>
      <c r="L55" s="77">
        <v>40</v>
      </c>
      <c r="M55" s="92">
        <v>0.9</v>
      </c>
      <c r="N55" s="90">
        <v>4.2</v>
      </c>
      <c r="O55" s="89">
        <v>99</v>
      </c>
      <c r="P55" s="90">
        <v>9.8000000000000007</v>
      </c>
      <c r="Q55" s="97">
        <v>7.6</v>
      </c>
      <c r="R55" s="90">
        <v>4.5999999999999996</v>
      </c>
      <c r="S55" s="63">
        <v>164</v>
      </c>
      <c r="T55" s="89">
        <v>150</v>
      </c>
      <c r="U55" s="90">
        <v>2.2000000000000002</v>
      </c>
      <c r="V55" s="89">
        <v>106</v>
      </c>
      <c r="W55" s="371">
        <v>318.70044444444443</v>
      </c>
      <c r="X55" s="10">
        <v>4.2300000000000004</v>
      </c>
      <c r="Y55" s="92">
        <v>12.7</v>
      </c>
      <c r="Z55" s="90">
        <v>39.1</v>
      </c>
      <c r="AA55" s="92">
        <v>90.1</v>
      </c>
      <c r="AB55" s="90">
        <v>29.3</v>
      </c>
      <c r="AC55" s="92">
        <v>32.5</v>
      </c>
      <c r="AD55" s="77">
        <v>252</v>
      </c>
      <c r="AE55" s="92">
        <v>12.7</v>
      </c>
      <c r="AF55" s="93">
        <v>1.07</v>
      </c>
      <c r="AG55" s="95">
        <v>8.2899999999999991</v>
      </c>
      <c r="AH55" s="96">
        <v>65.900000000000006</v>
      </c>
      <c r="AI55" s="95">
        <v>23.8</v>
      </c>
      <c r="AJ55" s="96">
        <v>10</v>
      </c>
      <c r="AK55" s="95">
        <v>0.2</v>
      </c>
      <c r="AL55" s="96">
        <v>0.1</v>
      </c>
      <c r="AM55" s="388"/>
      <c r="AN55" s="388"/>
      <c r="AO55" s="388"/>
      <c r="AP55" s="388"/>
      <c r="AQ55" s="388"/>
      <c r="AR55" s="388"/>
    </row>
    <row r="56" spans="1:44" ht="15.75">
      <c r="A56" s="54" t="s">
        <v>127</v>
      </c>
      <c r="B56" s="88">
        <v>509</v>
      </c>
      <c r="C56" s="9">
        <v>17</v>
      </c>
      <c r="D56" s="90">
        <v>2.7</v>
      </c>
      <c r="E56" s="89">
        <v>583</v>
      </c>
      <c r="F56" s="91">
        <v>43</v>
      </c>
      <c r="G56" s="92">
        <v>4.5</v>
      </c>
      <c r="H56" s="91">
        <v>16</v>
      </c>
      <c r="I56" s="89">
        <v>16</v>
      </c>
      <c r="J56" s="90">
        <v>7.6</v>
      </c>
      <c r="K56" s="387">
        <v>104.5</v>
      </c>
      <c r="L56" s="77">
        <v>34</v>
      </c>
      <c r="M56" s="92">
        <v>1</v>
      </c>
      <c r="N56" s="90">
        <v>3.8</v>
      </c>
      <c r="O56" s="89">
        <v>137</v>
      </c>
      <c r="P56" s="90">
        <v>9.8000000000000007</v>
      </c>
      <c r="Q56" s="97">
        <v>7.8</v>
      </c>
      <c r="R56" s="90">
        <v>4.5999999999999996</v>
      </c>
      <c r="S56" s="63">
        <v>90</v>
      </c>
      <c r="T56" s="89">
        <v>148</v>
      </c>
      <c r="U56" s="90">
        <v>2.1</v>
      </c>
      <c r="V56" s="89">
        <v>107</v>
      </c>
      <c r="W56" s="371">
        <v>309.2526666666667</v>
      </c>
      <c r="X56" s="10">
        <v>4.84</v>
      </c>
      <c r="Y56" s="92">
        <v>13.7</v>
      </c>
      <c r="Z56" s="90">
        <v>42.7</v>
      </c>
      <c r="AA56" s="92">
        <v>88.2</v>
      </c>
      <c r="AB56" s="90">
        <v>28.3</v>
      </c>
      <c r="AC56" s="92">
        <v>32.1</v>
      </c>
      <c r="AD56" s="77">
        <v>283</v>
      </c>
      <c r="AE56" s="92">
        <v>13.5</v>
      </c>
      <c r="AF56" s="93">
        <v>1.42</v>
      </c>
      <c r="AG56" s="95">
        <v>6.07</v>
      </c>
      <c r="AH56" s="96">
        <v>65.8</v>
      </c>
      <c r="AI56" s="95">
        <v>22.7</v>
      </c>
      <c r="AJ56" s="96">
        <v>10</v>
      </c>
      <c r="AK56" s="95">
        <v>1.2</v>
      </c>
      <c r="AL56" s="96">
        <v>0.3</v>
      </c>
      <c r="AM56" s="388"/>
      <c r="AN56" s="388"/>
      <c r="AO56" s="388"/>
      <c r="AP56" s="388"/>
      <c r="AQ56" s="388"/>
      <c r="AR56" s="388"/>
    </row>
    <row r="57" spans="1:44" ht="15.75">
      <c r="A57" s="54" t="s">
        <v>128</v>
      </c>
      <c r="B57" s="88">
        <v>271</v>
      </c>
      <c r="C57" s="9">
        <v>20</v>
      </c>
      <c r="D57" s="90">
        <v>2.5</v>
      </c>
      <c r="E57" s="89">
        <v>511</v>
      </c>
      <c r="F57" s="91">
        <v>47</v>
      </c>
      <c r="G57" s="92">
        <v>5</v>
      </c>
      <c r="H57" s="91">
        <v>80</v>
      </c>
      <c r="I57" s="89">
        <v>25</v>
      </c>
      <c r="J57" s="90">
        <v>4.9000000000000004</v>
      </c>
      <c r="K57" s="387">
        <v>125.2</v>
      </c>
      <c r="L57" s="77">
        <v>41</v>
      </c>
      <c r="M57" s="92">
        <v>0.8</v>
      </c>
      <c r="N57" s="90">
        <v>4.7</v>
      </c>
      <c r="O57" s="89">
        <v>150</v>
      </c>
      <c r="P57" s="90">
        <v>10.4</v>
      </c>
      <c r="Q57" s="97">
        <v>8.5</v>
      </c>
      <c r="R57" s="90">
        <v>4.5999999999999996</v>
      </c>
      <c r="S57" s="63">
        <v>95</v>
      </c>
      <c r="T57" s="89">
        <v>151</v>
      </c>
      <c r="U57" s="90">
        <v>2.1</v>
      </c>
      <c r="V57" s="89">
        <v>103</v>
      </c>
      <c r="W57" s="371">
        <v>316.31877777777777</v>
      </c>
      <c r="X57" s="10">
        <v>4.9800000000000004</v>
      </c>
      <c r="Y57" s="92">
        <v>15.2</v>
      </c>
      <c r="Z57" s="90">
        <v>45.8</v>
      </c>
      <c r="AA57" s="92">
        <v>92</v>
      </c>
      <c r="AB57" s="90">
        <v>30.5</v>
      </c>
      <c r="AC57" s="92">
        <v>33.200000000000003</v>
      </c>
      <c r="AD57" s="77">
        <v>293</v>
      </c>
      <c r="AE57" s="92">
        <v>13</v>
      </c>
      <c r="AF57" s="93">
        <v>0.96</v>
      </c>
      <c r="AG57" s="95">
        <v>8.2899999999999991</v>
      </c>
      <c r="AH57" s="96">
        <v>73.3</v>
      </c>
      <c r="AI57" s="95">
        <v>17.7</v>
      </c>
      <c r="AJ57" s="96">
        <v>6.9</v>
      </c>
      <c r="AK57" s="95">
        <v>1.7</v>
      </c>
      <c r="AL57" s="96">
        <v>0.4</v>
      </c>
      <c r="AM57" s="388"/>
      <c r="AN57" s="388"/>
      <c r="AO57" s="388"/>
      <c r="AP57" s="388"/>
      <c r="AQ57" s="388"/>
      <c r="AR57" s="388"/>
    </row>
    <row r="58" spans="1:44" ht="15.75">
      <c r="A58" s="54" t="s">
        <v>129</v>
      </c>
      <c r="B58" s="88">
        <v>976</v>
      </c>
      <c r="C58" s="89">
        <v>23</v>
      </c>
      <c r="D58" s="90">
        <v>2.9</v>
      </c>
      <c r="E58" s="89">
        <v>763</v>
      </c>
      <c r="F58" s="91">
        <v>55</v>
      </c>
      <c r="G58" s="92">
        <v>4.7</v>
      </c>
      <c r="H58" s="91">
        <v>62</v>
      </c>
      <c r="I58" s="89">
        <v>33</v>
      </c>
      <c r="J58" s="90">
        <v>7.1</v>
      </c>
      <c r="K58" s="387">
        <v>93.8</v>
      </c>
      <c r="L58" s="77">
        <v>44</v>
      </c>
      <c r="M58" s="92">
        <v>1.1000000000000001</v>
      </c>
      <c r="N58" s="90">
        <v>4.7</v>
      </c>
      <c r="O58" s="89">
        <v>84</v>
      </c>
      <c r="P58" s="90">
        <v>9.9</v>
      </c>
      <c r="Q58" s="97">
        <v>8</v>
      </c>
      <c r="R58" s="90">
        <v>4.8</v>
      </c>
      <c r="S58" s="63">
        <v>119</v>
      </c>
      <c r="T58" s="89">
        <v>149</v>
      </c>
      <c r="U58" s="90">
        <v>2.1</v>
      </c>
      <c r="V58" s="89">
        <v>105</v>
      </c>
      <c r="W58" s="371">
        <v>315.00411111111111</v>
      </c>
      <c r="X58" s="10">
        <v>5.39</v>
      </c>
      <c r="Y58" s="92">
        <v>14.7</v>
      </c>
      <c r="Z58" s="90">
        <v>44.7</v>
      </c>
      <c r="AA58" s="92">
        <v>82.9</v>
      </c>
      <c r="AB58" s="90">
        <v>27.3</v>
      </c>
      <c r="AC58" s="92">
        <v>32.9</v>
      </c>
      <c r="AD58" s="77">
        <v>239</v>
      </c>
      <c r="AE58" s="92">
        <v>13</v>
      </c>
      <c r="AF58" s="93">
        <v>0.86</v>
      </c>
      <c r="AG58" s="95">
        <v>5.49</v>
      </c>
      <c r="AH58" s="96">
        <v>60.1</v>
      </c>
      <c r="AI58" s="95">
        <v>30.1</v>
      </c>
      <c r="AJ58" s="96">
        <v>7.3</v>
      </c>
      <c r="AK58" s="95">
        <v>2</v>
      </c>
      <c r="AL58" s="96">
        <v>0.5</v>
      </c>
      <c r="AM58" s="388"/>
      <c r="AN58" s="388"/>
      <c r="AO58" s="388"/>
      <c r="AP58" s="388"/>
      <c r="AQ58" s="388"/>
      <c r="AR58" s="388"/>
    </row>
    <row r="59" spans="1:44" ht="15.75">
      <c r="A59" s="51" t="s">
        <v>101</v>
      </c>
      <c r="B59" s="98">
        <v>1198</v>
      </c>
      <c r="C59" s="99">
        <v>32</v>
      </c>
      <c r="D59" s="37">
        <v>3.4</v>
      </c>
      <c r="E59" s="99">
        <v>1062</v>
      </c>
      <c r="F59" s="100">
        <v>8.4</v>
      </c>
      <c r="G59" s="99">
        <v>4.4000000000000004</v>
      </c>
      <c r="H59" s="100">
        <v>26</v>
      </c>
      <c r="I59" s="99">
        <v>25</v>
      </c>
      <c r="J59" s="101">
        <v>7.8</v>
      </c>
      <c r="K59" s="279">
        <v>94.4</v>
      </c>
      <c r="L59" s="101">
        <v>63</v>
      </c>
      <c r="M59" s="99">
        <v>1.1000000000000001</v>
      </c>
      <c r="N59" s="101">
        <v>4.2</v>
      </c>
      <c r="O59" s="104">
        <v>0</v>
      </c>
      <c r="P59" s="101">
        <v>10</v>
      </c>
      <c r="Q59" s="103">
        <v>6.9</v>
      </c>
      <c r="R59" s="101">
        <v>4.8</v>
      </c>
      <c r="S59" s="106">
        <v>84</v>
      </c>
      <c r="T59" s="99">
        <v>143</v>
      </c>
      <c r="U59" s="101">
        <v>2.2000000000000002</v>
      </c>
      <c r="V59" s="99">
        <v>111</v>
      </c>
      <c r="W59" s="371">
        <v>304.77466666666669</v>
      </c>
      <c r="X59" s="101">
        <v>4.16</v>
      </c>
      <c r="Y59" s="99">
        <v>12.8</v>
      </c>
      <c r="Z59" s="101">
        <v>38.1</v>
      </c>
      <c r="AA59" s="99">
        <v>91.6</v>
      </c>
      <c r="AB59" s="101">
        <v>30.8</v>
      </c>
      <c r="AC59" s="99">
        <v>33.6</v>
      </c>
      <c r="AD59" s="101">
        <v>11.8</v>
      </c>
      <c r="AE59" s="99">
        <v>11.8</v>
      </c>
      <c r="AF59" s="107">
        <v>0</v>
      </c>
      <c r="AG59" s="99">
        <v>7.39</v>
      </c>
      <c r="AH59" s="101">
        <v>62</v>
      </c>
      <c r="AI59" s="99">
        <v>22</v>
      </c>
      <c r="AJ59" s="101">
        <v>15</v>
      </c>
      <c r="AK59" s="99">
        <v>1</v>
      </c>
      <c r="AL59" s="101">
        <v>0</v>
      </c>
      <c r="AM59" s="389"/>
      <c r="AN59" s="389"/>
      <c r="AO59" s="389"/>
      <c r="AP59" s="389"/>
      <c r="AQ59" s="389"/>
      <c r="AR59" s="389"/>
    </row>
    <row r="60" spans="1:44" ht="15.75">
      <c r="A60" s="51" t="s">
        <v>105</v>
      </c>
      <c r="B60" s="98">
        <v>2259</v>
      </c>
      <c r="C60" s="99">
        <v>45</v>
      </c>
      <c r="D60" s="10">
        <v>0</v>
      </c>
      <c r="E60" s="99">
        <v>0</v>
      </c>
      <c r="F60" s="100">
        <v>0</v>
      </c>
      <c r="G60" s="99">
        <v>0</v>
      </c>
      <c r="H60" s="100">
        <v>0</v>
      </c>
      <c r="I60" s="99">
        <v>0</v>
      </c>
      <c r="J60" s="101">
        <v>0</v>
      </c>
      <c r="K60" s="279">
        <v>94.4</v>
      </c>
      <c r="L60" s="101">
        <v>45</v>
      </c>
      <c r="M60" s="99">
        <v>1.1000000000000001</v>
      </c>
      <c r="N60" s="101">
        <v>4.0999999999999996</v>
      </c>
      <c r="O60" s="9">
        <v>0</v>
      </c>
      <c r="P60" s="101">
        <v>9.9</v>
      </c>
      <c r="Q60" s="103">
        <v>0</v>
      </c>
      <c r="R60" s="101">
        <v>4.3</v>
      </c>
      <c r="S60" s="106">
        <v>89</v>
      </c>
      <c r="T60" s="99">
        <v>146</v>
      </c>
      <c r="U60" s="101">
        <v>2.2999999999999998</v>
      </c>
      <c r="V60" s="99">
        <v>104</v>
      </c>
      <c r="W60" s="371">
        <v>306.74411111111118</v>
      </c>
      <c r="X60" s="101">
        <v>4.09</v>
      </c>
      <c r="Y60" s="99">
        <v>12.9</v>
      </c>
      <c r="Z60" s="101">
        <v>38.6</v>
      </c>
      <c r="AA60" s="99">
        <v>94.4</v>
      </c>
      <c r="AB60" s="101">
        <v>31.5</v>
      </c>
      <c r="AC60" s="99">
        <v>33.4</v>
      </c>
      <c r="AD60" s="101">
        <v>194</v>
      </c>
      <c r="AE60" s="99">
        <v>11.4</v>
      </c>
      <c r="AF60" s="10">
        <v>0</v>
      </c>
      <c r="AG60" s="99">
        <v>5.46</v>
      </c>
      <c r="AH60" s="101">
        <v>66</v>
      </c>
      <c r="AI60" s="99">
        <v>22</v>
      </c>
      <c r="AJ60" s="101">
        <v>10</v>
      </c>
      <c r="AK60" s="99">
        <v>2</v>
      </c>
      <c r="AL60" s="101">
        <v>0</v>
      </c>
      <c r="AM60" s="389"/>
      <c r="AN60" s="389"/>
      <c r="AO60" s="389"/>
      <c r="AP60" s="389"/>
      <c r="AQ60" s="389"/>
      <c r="AR60" s="389"/>
    </row>
    <row r="61" spans="1:44" ht="15.75">
      <c r="A61" s="51" t="s">
        <v>109</v>
      </c>
      <c r="B61" s="98">
        <v>1177</v>
      </c>
      <c r="C61" s="99">
        <v>0</v>
      </c>
      <c r="D61" s="10">
        <v>0</v>
      </c>
      <c r="E61" s="99">
        <v>0</v>
      </c>
      <c r="F61" s="100">
        <v>0</v>
      </c>
      <c r="G61" s="99">
        <v>0</v>
      </c>
      <c r="H61" s="100">
        <v>0</v>
      </c>
      <c r="I61" s="99">
        <v>0</v>
      </c>
      <c r="J61" s="101">
        <v>0</v>
      </c>
      <c r="K61" s="279">
        <v>71.099999999999994</v>
      </c>
      <c r="L61" s="101">
        <v>56</v>
      </c>
      <c r="M61" s="99">
        <v>1.4</v>
      </c>
      <c r="N61" s="101">
        <v>4.2</v>
      </c>
      <c r="O61" s="9">
        <v>0</v>
      </c>
      <c r="P61" s="101">
        <v>10</v>
      </c>
      <c r="Q61" s="103">
        <v>0</v>
      </c>
      <c r="R61" s="101">
        <v>4.4000000000000004</v>
      </c>
      <c r="S61" s="106">
        <v>107</v>
      </c>
      <c r="T61" s="99">
        <v>143</v>
      </c>
      <c r="U61" s="101">
        <v>2</v>
      </c>
      <c r="V61" s="99">
        <v>104</v>
      </c>
      <c r="W61" s="371">
        <v>304.33344444444447</v>
      </c>
      <c r="X61" s="101">
        <v>4.46</v>
      </c>
      <c r="Y61" s="99">
        <v>13.5</v>
      </c>
      <c r="Z61" s="101">
        <v>39.700000000000003</v>
      </c>
      <c r="AA61" s="99">
        <v>89</v>
      </c>
      <c r="AB61" s="101">
        <v>30.3</v>
      </c>
      <c r="AC61" s="99">
        <v>34</v>
      </c>
      <c r="AD61" s="101">
        <v>252</v>
      </c>
      <c r="AE61" s="99">
        <v>11.3</v>
      </c>
      <c r="AF61" s="10">
        <v>0</v>
      </c>
      <c r="AG61" s="99">
        <v>6.88</v>
      </c>
      <c r="AH61" s="101">
        <v>58</v>
      </c>
      <c r="AI61" s="99">
        <v>30</v>
      </c>
      <c r="AJ61" s="101">
        <v>11</v>
      </c>
      <c r="AK61" s="99">
        <v>1</v>
      </c>
      <c r="AL61" s="101">
        <v>0</v>
      </c>
      <c r="AM61" s="389"/>
      <c r="AN61" s="389"/>
      <c r="AO61" s="389"/>
      <c r="AP61" s="389"/>
      <c r="AQ61" s="389"/>
      <c r="AR61" s="389"/>
    </row>
    <row r="62" spans="1:44" ht="15.75">
      <c r="A62" s="51" t="s">
        <v>113</v>
      </c>
      <c r="B62" s="98">
        <v>2700</v>
      </c>
      <c r="C62" s="99">
        <v>40</v>
      </c>
      <c r="D62" s="10">
        <v>2.2999999999999998</v>
      </c>
      <c r="E62" s="99">
        <v>1451</v>
      </c>
      <c r="F62" s="100">
        <v>96</v>
      </c>
      <c r="G62" s="99">
        <v>4.2</v>
      </c>
      <c r="H62" s="100">
        <v>25</v>
      </c>
      <c r="I62" s="99">
        <v>23</v>
      </c>
      <c r="J62" s="101">
        <v>7.6</v>
      </c>
      <c r="K62" s="279">
        <v>73.900000000000006</v>
      </c>
      <c r="L62" s="101">
        <v>80</v>
      </c>
      <c r="M62" s="99">
        <v>1.3</v>
      </c>
      <c r="N62" s="101">
        <v>4.4000000000000004</v>
      </c>
      <c r="O62" s="9">
        <v>0</v>
      </c>
      <c r="P62" s="101">
        <v>9.8000000000000007</v>
      </c>
      <c r="Q62" s="99">
        <v>6.5</v>
      </c>
      <c r="R62" s="101">
        <v>5.0999999999999996</v>
      </c>
      <c r="S62" s="106">
        <v>92</v>
      </c>
      <c r="T62" s="99">
        <v>144</v>
      </c>
      <c r="U62" s="101">
        <v>2.2000000000000002</v>
      </c>
      <c r="V62" s="99">
        <v>108</v>
      </c>
      <c r="W62" s="371">
        <v>310.53711111111113</v>
      </c>
      <c r="X62" s="101">
        <v>3.43</v>
      </c>
      <c r="Y62" s="99">
        <v>10.7</v>
      </c>
      <c r="Z62" s="101">
        <v>32.799999999999997</v>
      </c>
      <c r="AA62" s="99">
        <v>95.6</v>
      </c>
      <c r="AB62" s="101">
        <v>31.2</v>
      </c>
      <c r="AC62" s="99">
        <v>32.6</v>
      </c>
      <c r="AD62" s="101">
        <v>168</v>
      </c>
      <c r="AE62" s="99">
        <v>11.5</v>
      </c>
      <c r="AF62" s="10">
        <v>0</v>
      </c>
      <c r="AG62" s="99">
        <v>6.93</v>
      </c>
      <c r="AH62" s="101">
        <v>60</v>
      </c>
      <c r="AI62" s="99">
        <v>24</v>
      </c>
      <c r="AJ62" s="101">
        <v>15</v>
      </c>
      <c r="AK62" s="99">
        <v>1</v>
      </c>
      <c r="AL62" s="101">
        <v>0</v>
      </c>
      <c r="AM62" s="389"/>
      <c r="AN62" s="389"/>
      <c r="AO62" s="389"/>
      <c r="AP62" s="389"/>
      <c r="AQ62" s="389"/>
      <c r="AR62" s="389"/>
    </row>
    <row r="63" spans="1:44" ht="15.75">
      <c r="A63" s="51" t="s">
        <v>114</v>
      </c>
      <c r="B63" s="98">
        <v>1417</v>
      </c>
      <c r="C63" s="99">
        <v>27</v>
      </c>
      <c r="D63" s="10">
        <v>1.9</v>
      </c>
      <c r="E63" s="99">
        <v>1326</v>
      </c>
      <c r="F63" s="100">
        <v>106</v>
      </c>
      <c r="G63" s="99">
        <v>4.0999999999999996</v>
      </c>
      <c r="H63" s="100">
        <v>22</v>
      </c>
      <c r="I63" s="99">
        <v>24</v>
      </c>
      <c r="J63" s="101">
        <v>10.1</v>
      </c>
      <c r="K63" s="279">
        <v>91.5</v>
      </c>
      <c r="L63" s="101">
        <v>46</v>
      </c>
      <c r="M63" s="99">
        <v>1.1000000000000001</v>
      </c>
      <c r="N63" s="101">
        <v>4.7</v>
      </c>
      <c r="O63" s="9">
        <v>0</v>
      </c>
      <c r="P63" s="101">
        <v>9.5</v>
      </c>
      <c r="Q63" s="103">
        <v>7.6</v>
      </c>
      <c r="R63" s="101">
        <v>5.2</v>
      </c>
      <c r="S63" s="106">
        <v>90</v>
      </c>
      <c r="T63" s="99">
        <v>140</v>
      </c>
      <c r="U63" s="101">
        <v>2.4</v>
      </c>
      <c r="V63" s="99">
        <v>108</v>
      </c>
      <c r="W63" s="371">
        <v>297.48866666666669</v>
      </c>
      <c r="X63" s="101">
        <v>4</v>
      </c>
      <c r="Y63" s="99">
        <v>12.2</v>
      </c>
      <c r="Z63" s="101">
        <v>36.1</v>
      </c>
      <c r="AA63" s="99">
        <v>90.3</v>
      </c>
      <c r="AB63" s="101">
        <v>30.5</v>
      </c>
      <c r="AC63" s="99">
        <v>33.799999999999997</v>
      </c>
      <c r="AD63" s="101">
        <v>226</v>
      </c>
      <c r="AE63" s="99">
        <v>12.9</v>
      </c>
      <c r="AF63" s="10">
        <v>0</v>
      </c>
      <c r="AG63" s="99">
        <v>8.74</v>
      </c>
      <c r="AH63" s="101">
        <v>69</v>
      </c>
      <c r="AI63" s="99">
        <v>20</v>
      </c>
      <c r="AJ63" s="101">
        <v>10</v>
      </c>
      <c r="AK63" s="99">
        <v>1</v>
      </c>
      <c r="AL63" s="101">
        <v>0</v>
      </c>
      <c r="AM63" s="389"/>
      <c r="AN63" s="389"/>
      <c r="AO63" s="389"/>
      <c r="AP63" s="389"/>
      <c r="AQ63" s="389"/>
      <c r="AR63" s="389"/>
    </row>
    <row r="64" spans="1:44" ht="15.75">
      <c r="A64" s="51" t="s">
        <v>115</v>
      </c>
      <c r="B64" s="98">
        <v>7093</v>
      </c>
      <c r="C64" s="99">
        <v>61</v>
      </c>
      <c r="D64" s="10">
        <v>2.6</v>
      </c>
      <c r="E64" s="99">
        <v>740</v>
      </c>
      <c r="F64" s="100">
        <v>156</v>
      </c>
      <c r="G64" s="99">
        <v>4.0999999999999996</v>
      </c>
      <c r="H64" s="100">
        <v>48</v>
      </c>
      <c r="I64" s="99">
        <v>23</v>
      </c>
      <c r="J64" s="101">
        <v>6.4</v>
      </c>
      <c r="K64" s="279">
        <v>91.5</v>
      </c>
      <c r="L64" s="101">
        <v>56</v>
      </c>
      <c r="M64" s="99">
        <v>1.1000000000000001</v>
      </c>
      <c r="N64" s="101">
        <v>3.8</v>
      </c>
      <c r="O64" s="9">
        <v>0</v>
      </c>
      <c r="P64" s="101">
        <v>9.9</v>
      </c>
      <c r="Q64" s="103">
        <v>7.3</v>
      </c>
      <c r="R64" s="101">
        <v>5</v>
      </c>
      <c r="S64" s="106">
        <v>112</v>
      </c>
      <c r="T64" s="99">
        <v>138</v>
      </c>
      <c r="U64" s="101">
        <v>2.2999999999999998</v>
      </c>
      <c r="V64" s="99">
        <v>109</v>
      </c>
      <c r="W64" s="371">
        <v>296.4688888888889</v>
      </c>
      <c r="X64" s="101">
        <v>4.2</v>
      </c>
      <c r="Y64" s="99">
        <v>12.9</v>
      </c>
      <c r="Z64" s="101">
        <v>38.799999999999997</v>
      </c>
      <c r="AA64" s="99">
        <v>92.4</v>
      </c>
      <c r="AB64" s="101">
        <v>30.7</v>
      </c>
      <c r="AC64" s="99">
        <v>33.200000000000003</v>
      </c>
      <c r="AD64" s="101">
        <v>149</v>
      </c>
      <c r="AE64" s="99">
        <v>11.6</v>
      </c>
      <c r="AF64" s="10">
        <v>0</v>
      </c>
      <c r="AG64" s="99">
        <v>7.47</v>
      </c>
      <c r="AH64" s="101">
        <v>58</v>
      </c>
      <c r="AI64" s="99">
        <v>2</v>
      </c>
      <c r="AJ64" s="101">
        <v>11</v>
      </c>
      <c r="AK64" s="99">
        <v>3</v>
      </c>
      <c r="AL64" s="101">
        <v>1</v>
      </c>
      <c r="AM64" s="389"/>
      <c r="AN64" s="389"/>
      <c r="AO64" s="389"/>
      <c r="AP64" s="389"/>
      <c r="AQ64" s="389"/>
      <c r="AR64" s="389"/>
    </row>
    <row r="65" spans="1:44" ht="15.75">
      <c r="A65" s="51" t="s">
        <v>117</v>
      </c>
      <c r="B65" s="98">
        <v>1374</v>
      </c>
      <c r="C65" s="99">
        <v>0</v>
      </c>
      <c r="D65" s="10">
        <v>0</v>
      </c>
      <c r="E65" s="99">
        <v>236</v>
      </c>
      <c r="F65" s="100">
        <v>0</v>
      </c>
      <c r="G65" s="99">
        <v>0</v>
      </c>
      <c r="H65" s="100">
        <v>0</v>
      </c>
      <c r="I65" s="99">
        <v>0</v>
      </c>
      <c r="J65" s="101">
        <v>0</v>
      </c>
      <c r="K65" s="279">
        <v>76.7</v>
      </c>
      <c r="L65" s="101">
        <v>45</v>
      </c>
      <c r="M65" s="99">
        <v>1.3</v>
      </c>
      <c r="N65" s="101">
        <v>3.7</v>
      </c>
      <c r="O65" s="9">
        <v>0</v>
      </c>
      <c r="P65" s="101">
        <v>10</v>
      </c>
      <c r="Q65" s="103">
        <v>0</v>
      </c>
      <c r="R65" s="101">
        <v>4.5</v>
      </c>
      <c r="S65" s="106">
        <v>93</v>
      </c>
      <c r="T65" s="99">
        <v>147</v>
      </c>
      <c r="U65" s="101">
        <v>2.1</v>
      </c>
      <c r="V65" s="99">
        <v>104</v>
      </c>
      <c r="W65" s="371">
        <v>309.23166666666668</v>
      </c>
      <c r="X65" s="101">
        <v>4.26</v>
      </c>
      <c r="Y65" s="99">
        <v>13.6</v>
      </c>
      <c r="Z65" s="101">
        <v>40.6</v>
      </c>
      <c r="AA65" s="99">
        <v>95.3</v>
      </c>
      <c r="AB65" s="101">
        <v>31.9</v>
      </c>
      <c r="AC65" s="99">
        <v>33.5</v>
      </c>
      <c r="AD65" s="101">
        <v>187</v>
      </c>
      <c r="AE65" s="99">
        <v>11.2</v>
      </c>
      <c r="AF65" s="10">
        <v>0</v>
      </c>
      <c r="AG65" s="99">
        <v>7.45</v>
      </c>
      <c r="AH65" s="101">
        <v>66</v>
      </c>
      <c r="AI65" s="99">
        <v>21</v>
      </c>
      <c r="AJ65" s="101">
        <v>12</v>
      </c>
      <c r="AK65" s="99">
        <v>1</v>
      </c>
      <c r="AL65" s="101">
        <v>0</v>
      </c>
      <c r="AM65" s="389"/>
      <c r="AN65" s="389"/>
      <c r="AO65" s="389"/>
      <c r="AP65" s="389"/>
      <c r="AQ65" s="389"/>
      <c r="AR65" s="389"/>
    </row>
    <row r="66" spans="1:44" ht="15.75">
      <c r="A66" s="51" t="s">
        <v>118</v>
      </c>
      <c r="B66" s="98">
        <v>3021</v>
      </c>
      <c r="C66" s="99">
        <v>25</v>
      </c>
      <c r="D66" s="10">
        <v>1.3</v>
      </c>
      <c r="E66" s="99">
        <v>784</v>
      </c>
      <c r="F66" s="100">
        <v>67</v>
      </c>
      <c r="G66" s="99">
        <v>2.9</v>
      </c>
      <c r="H66" s="100">
        <v>40</v>
      </c>
      <c r="I66" s="99">
        <v>17</v>
      </c>
      <c r="J66" s="101">
        <v>5.2</v>
      </c>
      <c r="K66" s="279">
        <v>120</v>
      </c>
      <c r="L66" s="101">
        <v>30</v>
      </c>
      <c r="M66" s="99">
        <v>0.9</v>
      </c>
      <c r="N66" s="101">
        <v>3.5</v>
      </c>
      <c r="O66" s="9">
        <v>0</v>
      </c>
      <c r="P66" s="101">
        <v>7.6</v>
      </c>
      <c r="Q66" s="103">
        <v>5.5</v>
      </c>
      <c r="R66" s="101">
        <v>3.8</v>
      </c>
      <c r="S66" s="106">
        <v>86</v>
      </c>
      <c r="T66" s="99">
        <v>125</v>
      </c>
      <c r="U66" s="101">
        <v>1.8</v>
      </c>
      <c r="V66" s="99">
        <v>97</v>
      </c>
      <c r="W66" s="371">
        <v>264.06244444444451</v>
      </c>
      <c r="X66" s="101">
        <v>3.83</v>
      </c>
      <c r="Y66" s="99">
        <v>11.8</v>
      </c>
      <c r="Z66" s="101">
        <v>35.1</v>
      </c>
      <c r="AA66" s="99">
        <v>91.6</v>
      </c>
      <c r="AB66" s="101">
        <v>30.8</v>
      </c>
      <c r="AC66" s="99">
        <v>33.6</v>
      </c>
      <c r="AD66" s="101">
        <v>220</v>
      </c>
      <c r="AE66" s="99">
        <v>11.8</v>
      </c>
      <c r="AF66" s="10">
        <v>0</v>
      </c>
      <c r="AG66" s="99">
        <v>7.66</v>
      </c>
      <c r="AH66" s="101">
        <v>62</v>
      </c>
      <c r="AI66" s="99">
        <v>25</v>
      </c>
      <c r="AJ66" s="101">
        <v>11</v>
      </c>
      <c r="AK66" s="99">
        <v>2</v>
      </c>
      <c r="AL66" s="101">
        <v>0</v>
      </c>
      <c r="AM66" s="389"/>
      <c r="AN66" s="389"/>
      <c r="AO66" s="389"/>
      <c r="AP66" s="389"/>
      <c r="AQ66" s="389"/>
      <c r="AR66" s="389"/>
    </row>
    <row r="67" spans="1:44" ht="15.75">
      <c r="A67" s="51" t="s">
        <v>122</v>
      </c>
      <c r="B67" s="98">
        <v>1593</v>
      </c>
      <c r="C67" s="99">
        <v>22</v>
      </c>
      <c r="D67" s="10">
        <v>1.7</v>
      </c>
      <c r="E67" s="99">
        <v>779</v>
      </c>
      <c r="F67" s="100">
        <v>78</v>
      </c>
      <c r="G67" s="99">
        <v>4.4000000000000004</v>
      </c>
      <c r="H67" s="100">
        <v>29</v>
      </c>
      <c r="I67" s="99">
        <v>39</v>
      </c>
      <c r="J67" s="101">
        <v>7</v>
      </c>
      <c r="K67" s="279">
        <v>94.9</v>
      </c>
      <c r="L67" s="101">
        <v>50</v>
      </c>
      <c r="M67" s="99">
        <v>1.1000000000000001</v>
      </c>
      <c r="N67" s="101">
        <v>3.9</v>
      </c>
      <c r="O67" s="9">
        <v>0</v>
      </c>
      <c r="P67" s="101">
        <v>10.4</v>
      </c>
      <c r="Q67" s="103">
        <v>7.5</v>
      </c>
      <c r="R67" s="101">
        <v>4.8</v>
      </c>
      <c r="S67" s="106">
        <v>89</v>
      </c>
      <c r="T67" s="99">
        <v>143</v>
      </c>
      <c r="U67" s="101">
        <v>2.5</v>
      </c>
      <c r="V67" s="99">
        <v>110</v>
      </c>
      <c r="W67" s="371">
        <v>302.92744444444446</v>
      </c>
      <c r="X67" s="101">
        <v>4.34</v>
      </c>
      <c r="Y67" s="99">
        <v>13.1</v>
      </c>
      <c r="Z67" s="101">
        <v>39.6</v>
      </c>
      <c r="AA67" s="99">
        <v>91.2</v>
      </c>
      <c r="AB67" s="101">
        <v>30.2</v>
      </c>
      <c r="AC67" s="99">
        <v>33.1</v>
      </c>
      <c r="AD67" s="101">
        <v>1243</v>
      </c>
      <c r="AE67" s="99">
        <v>12.7</v>
      </c>
      <c r="AF67" s="10">
        <v>0</v>
      </c>
      <c r="AG67" s="99">
        <v>7.54</v>
      </c>
      <c r="AH67" s="101">
        <v>55</v>
      </c>
      <c r="AI67" s="99">
        <v>31</v>
      </c>
      <c r="AJ67" s="101">
        <v>9</v>
      </c>
      <c r="AK67" s="99">
        <v>4</v>
      </c>
      <c r="AL67" s="101">
        <v>1</v>
      </c>
      <c r="AM67" s="389"/>
      <c r="AN67" s="389"/>
      <c r="AO67" s="389"/>
      <c r="AP67" s="389"/>
      <c r="AQ67" s="389"/>
      <c r="AR67" s="389"/>
    </row>
    <row r="68" spans="1:44" ht="15.75">
      <c r="A68" s="51" t="s">
        <v>123</v>
      </c>
      <c r="B68" s="98">
        <v>4520</v>
      </c>
      <c r="C68" s="99">
        <v>3</v>
      </c>
      <c r="D68" s="10">
        <v>2.2999999999999998</v>
      </c>
      <c r="E68" s="99">
        <v>1430</v>
      </c>
      <c r="F68" s="100">
        <v>121</v>
      </c>
      <c r="G68" s="99">
        <v>4.5999999999999996</v>
      </c>
      <c r="H68" s="100">
        <v>33</v>
      </c>
      <c r="I68" s="99">
        <v>37</v>
      </c>
      <c r="J68" s="101">
        <v>9.1</v>
      </c>
      <c r="K68" s="279">
        <v>84</v>
      </c>
      <c r="L68" s="101">
        <v>59</v>
      </c>
      <c r="M68" s="99">
        <v>1.2</v>
      </c>
      <c r="N68" s="101">
        <v>4.5</v>
      </c>
      <c r="O68" s="9">
        <v>0</v>
      </c>
      <c r="P68" s="101">
        <v>10.4</v>
      </c>
      <c r="Q68" s="103">
        <v>7.1</v>
      </c>
      <c r="R68" s="101">
        <v>5.3</v>
      </c>
      <c r="S68" s="106">
        <v>75</v>
      </c>
      <c r="T68" s="99">
        <v>145</v>
      </c>
      <c r="U68" s="101">
        <v>2.4</v>
      </c>
      <c r="V68" s="99">
        <v>110</v>
      </c>
      <c r="W68" s="371">
        <v>308.18300000000005</v>
      </c>
      <c r="X68" s="101">
        <v>4.0199999999999996</v>
      </c>
      <c r="Y68" s="99">
        <v>13.3</v>
      </c>
      <c r="Z68" s="101">
        <v>39</v>
      </c>
      <c r="AA68" s="99">
        <v>97</v>
      </c>
      <c r="AB68" s="101">
        <v>33.1</v>
      </c>
      <c r="AC68" s="99">
        <v>34.1</v>
      </c>
      <c r="AD68" s="101">
        <v>153</v>
      </c>
      <c r="AE68" s="99">
        <v>12.3</v>
      </c>
      <c r="AF68" s="10">
        <v>0</v>
      </c>
      <c r="AG68" s="99">
        <v>7.08</v>
      </c>
      <c r="AH68" s="101">
        <v>54</v>
      </c>
      <c r="AI68" s="99">
        <v>30</v>
      </c>
      <c r="AJ68" s="101">
        <v>14</v>
      </c>
      <c r="AK68" s="99">
        <v>2</v>
      </c>
      <c r="AL68" s="101">
        <v>0</v>
      </c>
      <c r="AM68" s="389"/>
      <c r="AN68" s="389"/>
      <c r="AO68" s="389"/>
      <c r="AP68" s="389"/>
      <c r="AQ68" s="389"/>
      <c r="AR68" s="389"/>
    </row>
    <row r="69" spans="1:44" ht="15.75">
      <c r="A69" s="51" t="s">
        <v>124</v>
      </c>
      <c r="B69" s="98">
        <v>6580</v>
      </c>
      <c r="C69" s="99">
        <v>98</v>
      </c>
      <c r="D69" s="10">
        <v>1.4</v>
      </c>
      <c r="E69" s="99">
        <v>1866</v>
      </c>
      <c r="F69" s="100">
        <v>177</v>
      </c>
      <c r="G69" s="99">
        <v>4.3</v>
      </c>
      <c r="H69" s="100">
        <v>42</v>
      </c>
      <c r="I69" s="99">
        <v>21</v>
      </c>
      <c r="J69" s="101">
        <v>6.6</v>
      </c>
      <c r="K69" s="279">
        <v>104.5</v>
      </c>
      <c r="L69" s="101">
        <v>54</v>
      </c>
      <c r="M69" s="99">
        <v>1</v>
      </c>
      <c r="N69" s="101">
        <v>5.0999999999999996</v>
      </c>
      <c r="O69" s="9">
        <v>0</v>
      </c>
      <c r="P69" s="101">
        <v>10.1</v>
      </c>
      <c r="Q69" s="103">
        <v>7.4</v>
      </c>
      <c r="R69" s="101">
        <v>5.3</v>
      </c>
      <c r="S69" s="106">
        <v>93</v>
      </c>
      <c r="T69" s="99">
        <v>146</v>
      </c>
      <c r="U69" s="101">
        <v>2.5</v>
      </c>
      <c r="V69" s="99">
        <v>112</v>
      </c>
      <c r="W69" s="371">
        <v>310.35966666666673</v>
      </c>
      <c r="X69" s="101">
        <v>4.1100000000000003</v>
      </c>
      <c r="Y69" s="99">
        <v>12.8</v>
      </c>
      <c r="Z69" s="101">
        <v>38.1</v>
      </c>
      <c r="AA69" s="99">
        <v>92.7</v>
      </c>
      <c r="AB69" s="101">
        <v>31.1</v>
      </c>
      <c r="AC69" s="99">
        <v>33.6</v>
      </c>
      <c r="AD69" s="101">
        <v>201</v>
      </c>
      <c r="AE69" s="99">
        <v>11.3</v>
      </c>
      <c r="AF69" s="10">
        <v>0</v>
      </c>
      <c r="AG69" s="99">
        <v>5.84</v>
      </c>
      <c r="AH69" s="101">
        <v>67</v>
      </c>
      <c r="AI69" s="99">
        <v>24</v>
      </c>
      <c r="AJ69" s="101">
        <v>8</v>
      </c>
      <c r="AK69" s="99">
        <v>1</v>
      </c>
      <c r="AL69" s="101">
        <v>0</v>
      </c>
      <c r="AM69" s="389"/>
      <c r="AN69" s="389"/>
      <c r="AO69" s="389"/>
      <c r="AP69" s="389"/>
      <c r="AQ69" s="389"/>
      <c r="AR69" s="389"/>
    </row>
    <row r="70" spans="1:44" ht="15.75">
      <c r="A70" s="51" t="s">
        <v>126</v>
      </c>
      <c r="B70" s="98">
        <v>916</v>
      </c>
      <c r="C70" s="99">
        <v>8</v>
      </c>
      <c r="D70" s="37">
        <v>0</v>
      </c>
      <c r="E70" s="99">
        <v>792</v>
      </c>
      <c r="F70" s="100">
        <v>59</v>
      </c>
      <c r="G70" s="99">
        <v>3.7</v>
      </c>
      <c r="H70" s="100">
        <v>28</v>
      </c>
      <c r="I70" s="99">
        <v>18</v>
      </c>
      <c r="J70" s="101">
        <v>6.4</v>
      </c>
      <c r="K70" s="279">
        <v>117.8</v>
      </c>
      <c r="L70" s="101">
        <v>32</v>
      </c>
      <c r="M70" s="99">
        <v>0.9</v>
      </c>
      <c r="N70" s="101">
        <v>4.5</v>
      </c>
      <c r="O70" s="9">
        <v>0</v>
      </c>
      <c r="P70" s="101">
        <v>8.9</v>
      </c>
      <c r="Q70" s="103">
        <v>6.6</v>
      </c>
      <c r="R70" s="101">
        <v>4.3</v>
      </c>
      <c r="S70" s="106">
        <v>92</v>
      </c>
      <c r="T70" s="99">
        <v>138</v>
      </c>
      <c r="U70" s="101">
        <v>2.4</v>
      </c>
      <c r="V70" s="99">
        <v>104</v>
      </c>
      <c r="W70" s="371">
        <v>289.88911111111116</v>
      </c>
      <c r="X70" s="101">
        <v>3.88</v>
      </c>
      <c r="Y70" s="99">
        <v>12.2</v>
      </c>
      <c r="Z70" s="101">
        <v>35.700000000000003</v>
      </c>
      <c r="AA70" s="99">
        <v>92</v>
      </c>
      <c r="AB70" s="101">
        <v>31.4</v>
      </c>
      <c r="AC70" s="99">
        <v>34.200000000000003</v>
      </c>
      <c r="AD70" s="101">
        <v>255</v>
      </c>
      <c r="AE70" s="99">
        <v>11.2</v>
      </c>
      <c r="AF70" s="10">
        <v>0</v>
      </c>
      <c r="AG70" s="99">
        <v>7.4</v>
      </c>
      <c r="AH70" s="101">
        <v>67</v>
      </c>
      <c r="AI70" s="99">
        <v>18</v>
      </c>
      <c r="AJ70" s="101">
        <v>12</v>
      </c>
      <c r="AK70" s="99">
        <v>2</v>
      </c>
      <c r="AL70" s="101">
        <v>1</v>
      </c>
      <c r="AM70" s="389"/>
      <c r="AN70" s="389"/>
      <c r="AO70" s="389"/>
      <c r="AP70" s="389"/>
      <c r="AQ70" s="389"/>
      <c r="AR70" s="389"/>
    </row>
    <row r="71" spans="1:44" ht="15.75">
      <c r="A71" s="51" t="s">
        <v>127</v>
      </c>
      <c r="B71" s="98">
        <v>2961</v>
      </c>
      <c r="C71" s="99">
        <v>46</v>
      </c>
      <c r="D71" s="37">
        <v>0</v>
      </c>
      <c r="E71" s="99">
        <v>1023</v>
      </c>
      <c r="F71" s="100">
        <v>110</v>
      </c>
      <c r="G71" s="99">
        <v>3.7</v>
      </c>
      <c r="H71" s="100">
        <v>30</v>
      </c>
      <c r="I71" s="99">
        <v>16</v>
      </c>
      <c r="J71" s="101">
        <v>6.3</v>
      </c>
      <c r="K71" s="279">
        <v>118.6</v>
      </c>
      <c r="L71" s="101">
        <v>38</v>
      </c>
      <c r="M71" s="99">
        <v>0.9</v>
      </c>
      <c r="N71" s="101">
        <v>4</v>
      </c>
      <c r="O71" s="9">
        <v>0</v>
      </c>
      <c r="P71" s="101">
        <v>9.1999999999999993</v>
      </c>
      <c r="Q71" s="103">
        <v>6.8</v>
      </c>
      <c r="R71" s="101">
        <v>4.7</v>
      </c>
      <c r="S71" s="106">
        <v>102</v>
      </c>
      <c r="T71" s="99">
        <v>137</v>
      </c>
      <c r="U71" s="101">
        <v>2.2999999999999998</v>
      </c>
      <c r="V71" s="99">
        <v>103</v>
      </c>
      <c r="W71" s="371">
        <v>290.41199999999998</v>
      </c>
      <c r="X71" s="101">
        <v>4.08</v>
      </c>
      <c r="Y71" s="99">
        <v>12.1</v>
      </c>
      <c r="Z71" s="101">
        <v>36.6</v>
      </c>
      <c r="AA71" s="99">
        <v>89.7</v>
      </c>
      <c r="AB71" s="101">
        <v>29.7</v>
      </c>
      <c r="AC71" s="99">
        <v>33.1</v>
      </c>
      <c r="AD71" s="101">
        <v>319</v>
      </c>
      <c r="AE71" s="99">
        <v>12.7</v>
      </c>
      <c r="AF71" s="10">
        <v>0</v>
      </c>
      <c r="AG71" s="99">
        <v>4.75</v>
      </c>
      <c r="AH71" s="101">
        <v>54</v>
      </c>
      <c r="AI71" s="99">
        <v>31</v>
      </c>
      <c r="AJ71" s="101">
        <v>13</v>
      </c>
      <c r="AK71" s="99">
        <v>2</v>
      </c>
      <c r="AL71" s="101">
        <v>0</v>
      </c>
      <c r="AM71" s="389"/>
      <c r="AN71" s="389"/>
      <c r="AO71" s="389"/>
      <c r="AP71" s="389"/>
      <c r="AQ71" s="389"/>
      <c r="AR71" s="389"/>
    </row>
    <row r="72" spans="1:44" ht="15.75">
      <c r="A72" s="51" t="s">
        <v>128</v>
      </c>
      <c r="B72" s="98">
        <v>1211</v>
      </c>
      <c r="C72" s="99">
        <v>26</v>
      </c>
      <c r="D72" s="37">
        <v>0</v>
      </c>
      <c r="E72" s="99">
        <v>1039</v>
      </c>
      <c r="F72" s="100">
        <v>77</v>
      </c>
      <c r="G72" s="99">
        <v>4.5</v>
      </c>
      <c r="H72" s="100">
        <v>27</v>
      </c>
      <c r="I72" s="99">
        <v>20</v>
      </c>
      <c r="J72" s="101">
        <v>6.2</v>
      </c>
      <c r="K72" s="279">
        <v>125.2</v>
      </c>
      <c r="L72" s="101">
        <v>50</v>
      </c>
      <c r="M72" s="99">
        <v>0.8</v>
      </c>
      <c r="N72" s="101">
        <v>4.4000000000000004</v>
      </c>
      <c r="O72" s="9">
        <v>0</v>
      </c>
      <c r="P72" s="101">
        <v>9.8000000000000007</v>
      </c>
      <c r="Q72" s="103">
        <v>7.6</v>
      </c>
      <c r="R72" s="101">
        <v>4.5999999999999996</v>
      </c>
      <c r="S72" s="106">
        <v>93</v>
      </c>
      <c r="T72" s="99">
        <v>138</v>
      </c>
      <c r="U72" s="101">
        <v>2.4</v>
      </c>
      <c r="V72" s="99">
        <v>102</v>
      </c>
      <c r="W72" s="371">
        <v>293.51099999999997</v>
      </c>
      <c r="X72" s="101">
        <v>4.22</v>
      </c>
      <c r="Y72" s="99">
        <v>13.8</v>
      </c>
      <c r="Z72" s="101">
        <v>39.5</v>
      </c>
      <c r="AA72" s="99">
        <v>93.6</v>
      </c>
      <c r="AB72" s="101">
        <v>32.700000000000003</v>
      </c>
      <c r="AC72" s="99">
        <v>34.9</v>
      </c>
      <c r="AD72" s="101">
        <v>240</v>
      </c>
      <c r="AE72" s="99">
        <v>13</v>
      </c>
      <c r="AF72" s="10">
        <v>0</v>
      </c>
      <c r="AG72" s="99">
        <v>6.99</v>
      </c>
      <c r="AH72" s="101">
        <v>59</v>
      </c>
      <c r="AI72" s="99">
        <v>26</v>
      </c>
      <c r="AJ72" s="101">
        <v>12</v>
      </c>
      <c r="AK72" s="99">
        <v>2</v>
      </c>
      <c r="AL72" s="101">
        <v>1</v>
      </c>
      <c r="AM72" s="389"/>
      <c r="AN72" s="389"/>
      <c r="AO72" s="389"/>
      <c r="AP72" s="389"/>
      <c r="AQ72" s="389"/>
      <c r="AR72" s="389"/>
    </row>
    <row r="73" spans="1:44" ht="15.75">
      <c r="A73" s="51" t="s">
        <v>129</v>
      </c>
      <c r="B73" s="98">
        <v>6479</v>
      </c>
      <c r="C73" s="99">
        <v>23</v>
      </c>
      <c r="D73" s="37">
        <v>0</v>
      </c>
      <c r="E73" s="99">
        <v>862</v>
      </c>
      <c r="F73" s="100">
        <v>82</v>
      </c>
      <c r="G73" s="99">
        <v>3.8</v>
      </c>
      <c r="H73" s="100">
        <v>29</v>
      </c>
      <c r="I73" s="99">
        <v>21</v>
      </c>
      <c r="J73" s="101">
        <v>7.9</v>
      </c>
      <c r="K73" s="279">
        <v>93.8</v>
      </c>
      <c r="L73" s="101">
        <v>51</v>
      </c>
      <c r="M73" s="99">
        <v>1.1000000000000001</v>
      </c>
      <c r="N73" s="101">
        <v>3.9</v>
      </c>
      <c r="O73" s="9">
        <v>0</v>
      </c>
      <c r="P73" s="101">
        <v>9.1999999999999993</v>
      </c>
      <c r="Q73" s="103">
        <v>6.8</v>
      </c>
      <c r="R73" s="101">
        <v>4.5</v>
      </c>
      <c r="S73" s="106">
        <v>91</v>
      </c>
      <c r="T73" s="99">
        <v>137</v>
      </c>
      <c r="U73" s="101">
        <v>2.2000000000000002</v>
      </c>
      <c r="V73" s="99">
        <v>103</v>
      </c>
      <c r="W73" s="371">
        <v>291.50388888888887</v>
      </c>
      <c r="X73" s="101">
        <v>4.5599999999999996</v>
      </c>
      <c r="Y73" s="99">
        <v>13.1</v>
      </c>
      <c r="Z73" s="101">
        <v>38.9</v>
      </c>
      <c r="AA73" s="99">
        <v>85.3</v>
      </c>
      <c r="AB73" s="101">
        <v>28.7</v>
      </c>
      <c r="AC73" s="99">
        <v>33.700000000000003</v>
      </c>
      <c r="AD73" s="101">
        <v>225</v>
      </c>
      <c r="AE73" s="99">
        <v>12.1</v>
      </c>
      <c r="AF73" s="10">
        <v>0</v>
      </c>
      <c r="AG73" s="99">
        <v>7.47</v>
      </c>
      <c r="AH73" s="101">
        <v>56</v>
      </c>
      <c r="AI73" s="99">
        <v>34</v>
      </c>
      <c r="AJ73" s="101">
        <v>8</v>
      </c>
      <c r="AK73" s="99">
        <v>2</v>
      </c>
      <c r="AL73" s="101">
        <v>0</v>
      </c>
      <c r="AM73" s="389"/>
      <c r="AN73" s="389"/>
      <c r="AO73" s="389"/>
      <c r="AP73" s="389"/>
      <c r="AQ73" s="389"/>
      <c r="AR73" s="389"/>
    </row>
    <row r="74" spans="1:44" ht="15.75">
      <c r="A74" s="51" t="s">
        <v>101</v>
      </c>
      <c r="B74" s="8">
        <v>429</v>
      </c>
      <c r="C74" s="9">
        <v>0</v>
      </c>
      <c r="D74" s="37">
        <v>0</v>
      </c>
      <c r="E74" s="40">
        <v>0</v>
      </c>
      <c r="F74" s="109">
        <v>0</v>
      </c>
      <c r="G74" s="9">
        <v>4</v>
      </c>
      <c r="H74" s="109">
        <v>0</v>
      </c>
      <c r="I74" s="40">
        <v>0</v>
      </c>
      <c r="J74" s="10">
        <v>6.2</v>
      </c>
      <c r="K74" s="387">
        <v>77.2</v>
      </c>
      <c r="L74" s="10">
        <v>39</v>
      </c>
      <c r="M74" s="9">
        <v>1.3</v>
      </c>
      <c r="N74" s="10">
        <v>5.6</v>
      </c>
      <c r="O74" s="40">
        <v>0</v>
      </c>
      <c r="P74" s="10">
        <v>9.5</v>
      </c>
      <c r="Q74" s="111">
        <v>0</v>
      </c>
      <c r="R74" s="37">
        <v>0</v>
      </c>
      <c r="S74" s="48">
        <v>107</v>
      </c>
      <c r="T74" s="40">
        <v>0</v>
      </c>
      <c r="U74" s="37">
        <v>0</v>
      </c>
      <c r="V74" s="40">
        <v>0</v>
      </c>
      <c r="W74" s="371">
        <v>27.336111111111112</v>
      </c>
      <c r="X74" s="10">
        <v>4.2</v>
      </c>
      <c r="Y74" s="9">
        <v>12.4</v>
      </c>
      <c r="Z74" s="10">
        <v>37.700000000000003</v>
      </c>
      <c r="AA74" s="9">
        <v>0</v>
      </c>
      <c r="AB74" s="10">
        <v>0</v>
      </c>
      <c r="AC74" s="9">
        <v>0</v>
      </c>
      <c r="AD74" s="10">
        <v>0</v>
      </c>
      <c r="AE74" s="9">
        <v>0</v>
      </c>
      <c r="AF74" s="10">
        <v>0</v>
      </c>
      <c r="AG74" s="9">
        <v>0</v>
      </c>
      <c r="AH74" s="10">
        <v>0</v>
      </c>
      <c r="AI74" s="9">
        <v>0</v>
      </c>
      <c r="AJ74" s="10">
        <v>0</v>
      </c>
      <c r="AK74" s="9">
        <v>0</v>
      </c>
      <c r="AL74" s="10">
        <v>0</v>
      </c>
      <c r="AM74" s="386"/>
      <c r="AN74" s="386"/>
      <c r="AO74" s="386"/>
      <c r="AP74" s="386"/>
      <c r="AQ74" s="386"/>
      <c r="AR74" s="386"/>
    </row>
    <row r="75" spans="1:44" ht="15.75">
      <c r="A75" s="51" t="s">
        <v>105</v>
      </c>
      <c r="B75" s="8">
        <v>356</v>
      </c>
      <c r="C75" s="9">
        <v>0</v>
      </c>
      <c r="D75" s="37">
        <v>0</v>
      </c>
      <c r="E75" s="40">
        <v>0</v>
      </c>
      <c r="F75" s="109">
        <v>0</v>
      </c>
      <c r="G75" s="9">
        <v>3.7</v>
      </c>
      <c r="H75" s="109">
        <v>0</v>
      </c>
      <c r="I75" s="40">
        <v>0</v>
      </c>
      <c r="J75" s="10">
        <v>3.5</v>
      </c>
      <c r="K75" s="387">
        <v>77.2</v>
      </c>
      <c r="L75" s="10">
        <v>43</v>
      </c>
      <c r="M75" s="9">
        <v>1.3</v>
      </c>
      <c r="N75" s="10">
        <v>4.4000000000000004</v>
      </c>
      <c r="O75" s="40">
        <v>0</v>
      </c>
      <c r="P75" s="10">
        <v>9</v>
      </c>
      <c r="Q75" s="40">
        <v>0</v>
      </c>
      <c r="R75" s="37">
        <v>0</v>
      </c>
      <c r="S75" s="48">
        <v>65</v>
      </c>
      <c r="T75" s="40">
        <v>0</v>
      </c>
      <c r="U75" s="37">
        <v>0</v>
      </c>
      <c r="V75" s="40">
        <v>0</v>
      </c>
      <c r="W75" s="371">
        <v>25.319444444444443</v>
      </c>
      <c r="X75" s="10">
        <v>4.5999999999999996</v>
      </c>
      <c r="Y75" s="9">
        <v>14.1</v>
      </c>
      <c r="Z75" s="10">
        <v>42.2</v>
      </c>
      <c r="AA75" s="9">
        <v>91.5</v>
      </c>
      <c r="AB75" s="10">
        <v>30.6</v>
      </c>
      <c r="AC75" s="9">
        <v>33.4</v>
      </c>
      <c r="AD75" s="10">
        <v>287</v>
      </c>
      <c r="AE75" s="9">
        <v>12.4</v>
      </c>
      <c r="AF75" s="10">
        <v>0</v>
      </c>
      <c r="AG75" s="9">
        <v>6.97</v>
      </c>
      <c r="AH75" s="10">
        <v>69</v>
      </c>
      <c r="AI75" s="9">
        <v>23</v>
      </c>
      <c r="AJ75" s="10">
        <v>7</v>
      </c>
      <c r="AK75" s="9">
        <v>0</v>
      </c>
      <c r="AL75" s="10">
        <v>0</v>
      </c>
      <c r="AM75" s="386"/>
      <c r="AN75" s="386"/>
      <c r="AO75" s="386"/>
      <c r="AP75" s="386"/>
      <c r="AQ75" s="386"/>
      <c r="AR75" s="386"/>
    </row>
    <row r="76" spans="1:44" ht="15.75">
      <c r="A76" s="51" t="s">
        <v>109</v>
      </c>
      <c r="B76" s="8">
        <v>356</v>
      </c>
      <c r="C76" s="9">
        <v>0</v>
      </c>
      <c r="D76" s="37">
        <v>0</v>
      </c>
      <c r="E76" s="40">
        <v>0</v>
      </c>
      <c r="F76" s="109">
        <v>0</v>
      </c>
      <c r="G76" s="9">
        <v>4.0999999999999996</v>
      </c>
      <c r="H76" s="109">
        <v>0</v>
      </c>
      <c r="I76" s="40">
        <v>0</v>
      </c>
      <c r="J76" s="10">
        <v>5.4</v>
      </c>
      <c r="K76" s="387">
        <v>85.5</v>
      </c>
      <c r="L76" s="10">
        <v>37</v>
      </c>
      <c r="M76" s="9">
        <v>1.2</v>
      </c>
      <c r="N76" s="10">
        <v>4.5999999999999996</v>
      </c>
      <c r="O76" s="40">
        <v>0</v>
      </c>
      <c r="P76" s="10">
        <v>10</v>
      </c>
      <c r="Q76" s="40">
        <v>0</v>
      </c>
      <c r="R76" s="37">
        <v>0</v>
      </c>
      <c r="S76" s="48">
        <v>99</v>
      </c>
      <c r="T76" s="40">
        <v>0</v>
      </c>
      <c r="U76" s="37">
        <v>0</v>
      </c>
      <c r="V76" s="40">
        <v>0</v>
      </c>
      <c r="W76" s="371">
        <v>26.491666666666667</v>
      </c>
      <c r="X76" s="10">
        <v>4.7</v>
      </c>
      <c r="Y76" s="9">
        <v>13.4</v>
      </c>
      <c r="Z76" s="10">
        <v>41</v>
      </c>
      <c r="AA76" s="9">
        <v>87.2</v>
      </c>
      <c r="AB76" s="10">
        <v>28.5</v>
      </c>
      <c r="AC76" s="9">
        <v>32.700000000000003</v>
      </c>
      <c r="AD76" s="10">
        <v>246</v>
      </c>
      <c r="AE76" s="9">
        <v>12.9</v>
      </c>
      <c r="AF76" s="10">
        <v>0</v>
      </c>
      <c r="AG76" s="9">
        <v>5.38</v>
      </c>
      <c r="AH76" s="10">
        <v>55</v>
      </c>
      <c r="AI76" s="9">
        <v>36</v>
      </c>
      <c r="AJ76" s="10">
        <v>7</v>
      </c>
      <c r="AK76" s="9">
        <v>0</v>
      </c>
      <c r="AL76" s="10">
        <v>0</v>
      </c>
      <c r="AM76" s="386"/>
      <c r="AN76" s="386"/>
      <c r="AO76" s="386"/>
      <c r="AP76" s="386"/>
      <c r="AQ76" s="386"/>
      <c r="AR76" s="386"/>
    </row>
    <row r="77" spans="1:44" ht="15.75">
      <c r="A77" s="51" t="s">
        <v>113</v>
      </c>
      <c r="B77" s="8">
        <v>0</v>
      </c>
      <c r="C77" s="9">
        <v>0</v>
      </c>
      <c r="D77" s="37">
        <v>0</v>
      </c>
      <c r="E77" s="40">
        <v>0</v>
      </c>
      <c r="F77" s="109">
        <v>0</v>
      </c>
      <c r="G77" s="9"/>
      <c r="H77" s="109">
        <v>0</v>
      </c>
      <c r="I77" s="40">
        <v>0</v>
      </c>
      <c r="J77" s="10">
        <v>0</v>
      </c>
      <c r="K77" s="387">
        <v>0</v>
      </c>
      <c r="L77" s="10">
        <v>0</v>
      </c>
      <c r="M77" s="9">
        <v>0</v>
      </c>
      <c r="N77" s="10">
        <v>0</v>
      </c>
      <c r="O77" s="40">
        <v>0</v>
      </c>
      <c r="P77" s="10">
        <v>0</v>
      </c>
      <c r="Q77" s="40">
        <v>0</v>
      </c>
      <c r="R77" s="37">
        <v>0</v>
      </c>
      <c r="S77" s="48" t="s">
        <v>130</v>
      </c>
      <c r="T77" s="40">
        <v>0</v>
      </c>
      <c r="U77" s="37">
        <v>0</v>
      </c>
      <c r="V77" s="40">
        <v>0</v>
      </c>
      <c r="W77" s="371">
        <v>14</v>
      </c>
      <c r="X77" s="10">
        <v>0</v>
      </c>
      <c r="Y77" s="9">
        <v>0</v>
      </c>
      <c r="Z77" s="10">
        <v>0</v>
      </c>
      <c r="AA77" s="9">
        <v>0</v>
      </c>
      <c r="AB77" s="10">
        <v>0</v>
      </c>
      <c r="AC77" s="9">
        <v>0</v>
      </c>
      <c r="AD77" s="10">
        <v>0</v>
      </c>
      <c r="AE77" s="9">
        <v>0</v>
      </c>
      <c r="AF77" s="10">
        <v>0</v>
      </c>
      <c r="AG77" s="9">
        <v>0</v>
      </c>
      <c r="AH77" s="10">
        <v>0</v>
      </c>
      <c r="AI77" s="9">
        <v>0</v>
      </c>
      <c r="AJ77" s="10">
        <v>0</v>
      </c>
      <c r="AK77" s="9">
        <v>0</v>
      </c>
      <c r="AL77" s="10">
        <v>0</v>
      </c>
      <c r="AM77" s="386"/>
      <c r="AN77" s="386"/>
      <c r="AO77" s="386"/>
      <c r="AP77" s="386"/>
      <c r="AQ77" s="386"/>
      <c r="AR77" s="386"/>
    </row>
    <row r="78" spans="1:44" ht="15.75">
      <c r="A78" s="51" t="s">
        <v>115</v>
      </c>
      <c r="B78" s="8">
        <v>1239</v>
      </c>
      <c r="C78" s="9">
        <v>0</v>
      </c>
      <c r="D78" s="37">
        <v>0</v>
      </c>
      <c r="E78" s="40">
        <v>0</v>
      </c>
      <c r="F78" s="109">
        <v>0</v>
      </c>
      <c r="G78" s="9">
        <v>4.2</v>
      </c>
      <c r="H78" s="109">
        <v>0</v>
      </c>
      <c r="I78" s="40">
        <v>0</v>
      </c>
      <c r="J78" s="10">
        <v>5.4</v>
      </c>
      <c r="K78" s="387">
        <v>0</v>
      </c>
      <c r="L78" s="10">
        <v>40</v>
      </c>
      <c r="M78" s="9">
        <v>0</v>
      </c>
      <c r="N78" s="10">
        <v>3.7</v>
      </c>
      <c r="O78" s="40">
        <v>0</v>
      </c>
      <c r="P78" s="10">
        <v>10.3</v>
      </c>
      <c r="Q78" s="40">
        <v>0</v>
      </c>
      <c r="R78" s="37">
        <v>0</v>
      </c>
      <c r="S78" s="48">
        <v>86</v>
      </c>
      <c r="T78" s="40">
        <v>0</v>
      </c>
      <c r="U78" s="37">
        <v>0</v>
      </c>
      <c r="V78" s="40">
        <v>0</v>
      </c>
      <c r="W78" s="371">
        <v>26.161111111111111</v>
      </c>
      <c r="X78" s="10">
        <v>4.4000000000000004</v>
      </c>
      <c r="Y78" s="9">
        <v>13.2</v>
      </c>
      <c r="Z78" s="10">
        <v>40.700000000000003</v>
      </c>
      <c r="AA78" s="9">
        <v>91.7</v>
      </c>
      <c r="AB78" s="10">
        <v>29.7</v>
      </c>
      <c r="AC78" s="9">
        <v>32.4</v>
      </c>
      <c r="AD78" s="10">
        <v>179</v>
      </c>
      <c r="AE78" s="9">
        <v>13</v>
      </c>
      <c r="AF78" s="10">
        <v>0</v>
      </c>
      <c r="AG78" s="9">
        <v>6.35</v>
      </c>
      <c r="AH78" s="10">
        <v>52</v>
      </c>
      <c r="AI78" s="9">
        <v>37</v>
      </c>
      <c r="AJ78" s="10">
        <v>8</v>
      </c>
      <c r="AK78" s="9">
        <v>0</v>
      </c>
      <c r="AL78" s="10">
        <v>0</v>
      </c>
      <c r="AM78" s="386"/>
      <c r="AN78" s="386"/>
      <c r="AO78" s="386"/>
      <c r="AP78" s="386"/>
      <c r="AQ78" s="386"/>
      <c r="AR78" s="386"/>
    </row>
    <row r="79" spans="1:44" ht="15.75">
      <c r="A79" s="51" t="s">
        <v>117</v>
      </c>
      <c r="B79" s="8">
        <v>1125</v>
      </c>
      <c r="C79" s="9">
        <v>0</v>
      </c>
      <c r="D79" s="37">
        <v>0</v>
      </c>
      <c r="E79" s="40">
        <v>0</v>
      </c>
      <c r="F79" s="109">
        <v>0</v>
      </c>
      <c r="G79" s="9">
        <v>3.5</v>
      </c>
      <c r="H79" s="109">
        <v>0</v>
      </c>
      <c r="I79" s="40">
        <v>0</v>
      </c>
      <c r="J79" s="10">
        <v>5.0999999999999996</v>
      </c>
      <c r="K79" s="387">
        <v>0</v>
      </c>
      <c r="L79" s="10">
        <v>43</v>
      </c>
      <c r="M79" s="9">
        <v>0</v>
      </c>
      <c r="N79" s="10">
        <v>2.6</v>
      </c>
      <c r="O79" s="40">
        <v>0</v>
      </c>
      <c r="P79" s="10">
        <v>10.1</v>
      </c>
      <c r="Q79" s="40">
        <v>0</v>
      </c>
      <c r="R79" s="37">
        <v>0</v>
      </c>
      <c r="S79" s="48">
        <v>82</v>
      </c>
      <c r="T79" s="40">
        <v>0</v>
      </c>
      <c r="U79" s="37">
        <v>0</v>
      </c>
      <c r="V79" s="40">
        <v>0</v>
      </c>
      <c r="W79" s="371">
        <v>26.405555555555555</v>
      </c>
      <c r="X79" s="10">
        <v>4.7</v>
      </c>
      <c r="Y79" s="4">
        <v>14.4</v>
      </c>
      <c r="Z79" s="10">
        <v>43.6</v>
      </c>
      <c r="AA79" s="9">
        <v>93.6</v>
      </c>
      <c r="AB79" s="10">
        <v>30.9</v>
      </c>
      <c r="AC79" s="4">
        <v>33</v>
      </c>
      <c r="AD79" s="10">
        <v>273</v>
      </c>
      <c r="AE79" s="4">
        <v>12.7</v>
      </c>
      <c r="AF79" s="10">
        <v>0</v>
      </c>
      <c r="AG79" s="9">
        <v>8.43</v>
      </c>
      <c r="AH79" s="10">
        <v>67</v>
      </c>
      <c r="AI79" s="12">
        <v>22</v>
      </c>
      <c r="AJ79" s="10">
        <v>9</v>
      </c>
      <c r="AK79" s="12">
        <v>0</v>
      </c>
      <c r="AL79" s="10">
        <v>0</v>
      </c>
      <c r="AM79" s="386"/>
      <c r="AN79" s="386"/>
      <c r="AO79" s="386"/>
      <c r="AP79" s="386"/>
      <c r="AQ79" s="386"/>
      <c r="AR79" s="386"/>
    </row>
    <row r="80" spans="1:44" ht="15.75">
      <c r="A80" s="51" t="s">
        <v>118</v>
      </c>
      <c r="B80" s="8">
        <v>971</v>
      </c>
      <c r="C80" s="9">
        <v>0</v>
      </c>
      <c r="D80" s="37">
        <v>0</v>
      </c>
      <c r="E80" s="40">
        <v>0</v>
      </c>
      <c r="F80" s="109">
        <v>0</v>
      </c>
      <c r="G80" s="9">
        <v>3.7</v>
      </c>
      <c r="H80" s="109">
        <v>0</v>
      </c>
      <c r="I80" s="40">
        <v>0</v>
      </c>
      <c r="J80" s="10">
        <v>6.1</v>
      </c>
      <c r="K80" s="387">
        <v>124.4</v>
      </c>
      <c r="L80" s="10">
        <v>29</v>
      </c>
      <c r="M80" s="9">
        <v>0.8</v>
      </c>
      <c r="N80" s="10">
        <v>5</v>
      </c>
      <c r="O80" s="40">
        <v>0</v>
      </c>
      <c r="P80" s="10">
        <v>9.6</v>
      </c>
      <c r="Q80" s="111">
        <v>0</v>
      </c>
      <c r="R80" s="37">
        <v>0</v>
      </c>
      <c r="S80" s="48">
        <v>90</v>
      </c>
      <c r="T80" s="40">
        <v>0</v>
      </c>
      <c r="U80" s="37">
        <v>0</v>
      </c>
      <c r="V80" s="40">
        <v>0</v>
      </c>
      <c r="W80" s="371">
        <v>24.583333333333332</v>
      </c>
      <c r="X80" s="10">
        <v>4.3</v>
      </c>
      <c r="Y80" s="4">
        <v>12.8</v>
      </c>
      <c r="Z80" s="10">
        <v>38.4</v>
      </c>
      <c r="AA80" s="4">
        <v>89.1</v>
      </c>
      <c r="AB80" s="10">
        <v>29.7</v>
      </c>
      <c r="AC80" s="4">
        <v>33.299999999999997</v>
      </c>
      <c r="AD80" s="10">
        <v>329</v>
      </c>
      <c r="AE80" s="4">
        <v>13.3</v>
      </c>
      <c r="AF80" s="10">
        <v>0</v>
      </c>
      <c r="AG80" s="12">
        <v>61</v>
      </c>
      <c r="AH80" s="10">
        <v>28</v>
      </c>
      <c r="AI80" s="12">
        <v>8</v>
      </c>
      <c r="AJ80" s="10">
        <v>0</v>
      </c>
      <c r="AK80" s="12">
        <v>0</v>
      </c>
      <c r="AL80" s="10">
        <v>0</v>
      </c>
      <c r="AM80" s="386"/>
      <c r="AN80" s="386"/>
      <c r="AO80" s="386"/>
      <c r="AP80" s="386"/>
      <c r="AQ80" s="386"/>
      <c r="AR80" s="386"/>
    </row>
    <row r="81" spans="1:44" ht="15.75">
      <c r="A81" s="51" t="s">
        <v>122</v>
      </c>
      <c r="B81" s="8">
        <v>3538</v>
      </c>
      <c r="C81" s="9">
        <v>0</v>
      </c>
      <c r="D81" s="37">
        <v>0</v>
      </c>
      <c r="E81" s="40">
        <v>0</v>
      </c>
      <c r="F81" s="109">
        <v>0</v>
      </c>
      <c r="G81" s="9">
        <v>4.0999999999999996</v>
      </c>
      <c r="H81" s="109">
        <v>0</v>
      </c>
      <c r="I81" s="40">
        <v>0</v>
      </c>
      <c r="J81" s="10">
        <v>6.6</v>
      </c>
      <c r="K81" s="387">
        <v>106.5</v>
      </c>
      <c r="L81" s="10">
        <v>37</v>
      </c>
      <c r="M81" s="9">
        <v>1</v>
      </c>
      <c r="N81" s="10">
        <v>2.8</v>
      </c>
      <c r="O81" s="40">
        <v>0</v>
      </c>
      <c r="P81" s="10">
        <v>9.6</v>
      </c>
      <c r="Q81" s="111">
        <v>0</v>
      </c>
      <c r="R81" s="37">
        <v>0</v>
      </c>
      <c r="S81" s="48">
        <v>83</v>
      </c>
      <c r="T81" s="40">
        <v>0</v>
      </c>
      <c r="U81" s="37">
        <v>0</v>
      </c>
      <c r="V81" s="40">
        <v>0</v>
      </c>
      <c r="W81" s="371">
        <v>25.469444444444445</v>
      </c>
      <c r="X81" s="10">
        <v>4.0999999999999996</v>
      </c>
      <c r="Y81" s="4">
        <v>12</v>
      </c>
      <c r="Z81" s="10">
        <v>36.299999999999997</v>
      </c>
      <c r="AA81" s="4">
        <v>88.8</v>
      </c>
      <c r="AB81" s="10">
        <v>29.3</v>
      </c>
      <c r="AC81" s="4">
        <v>33.1</v>
      </c>
      <c r="AD81" s="10">
        <v>250</v>
      </c>
      <c r="AE81" s="4">
        <v>13.4</v>
      </c>
      <c r="AF81" s="10">
        <v>0</v>
      </c>
      <c r="AG81" s="12">
        <v>7.67</v>
      </c>
      <c r="AH81" s="10">
        <v>64</v>
      </c>
      <c r="AI81" s="12">
        <v>23</v>
      </c>
      <c r="AJ81" s="10">
        <v>7</v>
      </c>
      <c r="AK81" s="12">
        <v>3</v>
      </c>
      <c r="AL81" s="10">
        <v>0</v>
      </c>
      <c r="AM81" s="386"/>
      <c r="AN81" s="386"/>
      <c r="AO81" s="386"/>
      <c r="AP81" s="386"/>
      <c r="AQ81" s="386"/>
      <c r="AR81" s="386"/>
    </row>
    <row r="82" spans="1:44" ht="15.75">
      <c r="A82" s="51" t="s">
        <v>123</v>
      </c>
      <c r="B82" s="8">
        <v>275</v>
      </c>
      <c r="C82" s="9">
        <v>0</v>
      </c>
      <c r="D82" s="37">
        <v>0</v>
      </c>
      <c r="E82" s="40">
        <v>0</v>
      </c>
      <c r="F82" s="109">
        <v>0</v>
      </c>
      <c r="G82" s="9">
        <v>4</v>
      </c>
      <c r="H82" s="109">
        <v>0</v>
      </c>
      <c r="I82" s="40">
        <v>0</v>
      </c>
      <c r="J82" s="10">
        <v>7.3</v>
      </c>
      <c r="K82" s="387">
        <v>93.2</v>
      </c>
      <c r="L82" s="10">
        <v>37</v>
      </c>
      <c r="M82" s="9">
        <v>1.1000000000000001</v>
      </c>
      <c r="N82" s="10">
        <v>4.4000000000000004</v>
      </c>
      <c r="O82" s="40">
        <v>0</v>
      </c>
      <c r="P82" s="10">
        <v>10</v>
      </c>
      <c r="Q82" s="111">
        <v>0</v>
      </c>
      <c r="R82" s="37">
        <v>0</v>
      </c>
      <c r="S82" s="48">
        <v>132</v>
      </c>
      <c r="T82" s="40">
        <v>0</v>
      </c>
      <c r="U82" s="37">
        <v>0</v>
      </c>
      <c r="V82" s="40">
        <v>0</v>
      </c>
      <c r="W82" s="371">
        <v>28.599999999999998</v>
      </c>
      <c r="X82" s="10">
        <v>4.5</v>
      </c>
      <c r="Y82" s="4">
        <v>14.3</v>
      </c>
      <c r="Z82" s="10">
        <v>42.4</v>
      </c>
      <c r="AA82" s="4">
        <v>93.6</v>
      </c>
      <c r="AB82" s="10">
        <v>31.6</v>
      </c>
      <c r="AC82" s="4">
        <v>33.700000000000003</v>
      </c>
      <c r="AD82" s="10">
        <v>192</v>
      </c>
      <c r="AE82" s="4">
        <v>13.7</v>
      </c>
      <c r="AF82" s="10">
        <v>0</v>
      </c>
      <c r="AG82" s="12">
        <v>9.15</v>
      </c>
      <c r="AH82" s="10">
        <v>73</v>
      </c>
      <c r="AI82" s="12">
        <v>18</v>
      </c>
      <c r="AJ82" s="10">
        <v>8</v>
      </c>
      <c r="AK82" s="12">
        <v>0</v>
      </c>
      <c r="AL82" s="10">
        <v>0</v>
      </c>
      <c r="AM82" s="386"/>
      <c r="AN82" s="386"/>
      <c r="AO82" s="386"/>
      <c r="AP82" s="386"/>
      <c r="AQ82" s="386"/>
      <c r="AR82" s="386"/>
    </row>
    <row r="83" spans="1:44" ht="15.75">
      <c r="A83" s="51" t="s">
        <v>124</v>
      </c>
      <c r="B83" s="8">
        <v>752</v>
      </c>
      <c r="C83" s="9">
        <v>0</v>
      </c>
      <c r="D83" s="37">
        <v>0</v>
      </c>
      <c r="E83" s="40">
        <v>0</v>
      </c>
      <c r="F83" s="109">
        <v>0</v>
      </c>
      <c r="G83" s="9">
        <v>3.9</v>
      </c>
      <c r="H83" s="109">
        <v>0</v>
      </c>
      <c r="I83" s="40">
        <v>0</v>
      </c>
      <c r="J83" s="10">
        <v>5.7</v>
      </c>
      <c r="K83" s="387">
        <v>0</v>
      </c>
      <c r="L83" s="10">
        <v>39</v>
      </c>
      <c r="M83" s="9">
        <v>0</v>
      </c>
      <c r="N83" s="10">
        <v>3.4</v>
      </c>
      <c r="O83" s="40">
        <v>0</v>
      </c>
      <c r="P83" s="10">
        <v>10.199999999999999</v>
      </c>
      <c r="Q83" s="111">
        <v>0</v>
      </c>
      <c r="R83" s="37">
        <v>0</v>
      </c>
      <c r="S83" s="48">
        <v>78</v>
      </c>
      <c r="T83" s="40">
        <v>0</v>
      </c>
      <c r="U83" s="37">
        <v>0</v>
      </c>
      <c r="V83" s="40">
        <v>0</v>
      </c>
      <c r="W83" s="371">
        <v>25.483333333333334</v>
      </c>
      <c r="X83" s="10">
        <v>4.2</v>
      </c>
      <c r="Y83" s="4">
        <v>12.5</v>
      </c>
      <c r="Z83" s="10">
        <v>38.9</v>
      </c>
      <c r="AA83" s="4">
        <v>93.5</v>
      </c>
      <c r="AB83" s="10">
        <v>30</v>
      </c>
      <c r="AC83" s="4">
        <v>32.1</v>
      </c>
      <c r="AD83" s="10">
        <v>241</v>
      </c>
      <c r="AE83" s="4">
        <v>14</v>
      </c>
      <c r="AF83" s="10">
        <v>0</v>
      </c>
      <c r="AG83" s="12">
        <v>6.33</v>
      </c>
      <c r="AH83" s="10">
        <v>69</v>
      </c>
      <c r="AI83" s="12">
        <v>24</v>
      </c>
      <c r="AJ83" s="10">
        <v>6</v>
      </c>
      <c r="AK83" s="12">
        <v>0</v>
      </c>
      <c r="AL83" s="10">
        <v>0</v>
      </c>
      <c r="AM83" s="386"/>
      <c r="AN83" s="386"/>
      <c r="AO83" s="386"/>
      <c r="AP83" s="386"/>
      <c r="AQ83" s="386"/>
      <c r="AR83" s="386"/>
    </row>
    <row r="84" spans="1:44" ht="15.75">
      <c r="A84" s="51" t="s">
        <v>126</v>
      </c>
      <c r="B84" s="8">
        <v>242</v>
      </c>
      <c r="C84" s="9">
        <v>0</v>
      </c>
      <c r="D84" s="37">
        <v>0</v>
      </c>
      <c r="E84" s="40">
        <v>0</v>
      </c>
      <c r="F84" s="109">
        <v>0</v>
      </c>
      <c r="G84" s="9">
        <v>3.8</v>
      </c>
      <c r="H84" s="109">
        <v>0</v>
      </c>
      <c r="I84" s="40">
        <v>0</v>
      </c>
      <c r="J84" s="10">
        <v>6</v>
      </c>
      <c r="K84" s="387">
        <v>83.4</v>
      </c>
      <c r="L84" s="10">
        <v>38</v>
      </c>
      <c r="M84" s="9">
        <v>1.2</v>
      </c>
      <c r="N84" s="10">
        <v>5</v>
      </c>
      <c r="O84" s="40">
        <v>0</v>
      </c>
      <c r="P84" s="10">
        <v>9.5</v>
      </c>
      <c r="Q84" s="111">
        <v>0</v>
      </c>
      <c r="R84" s="37">
        <v>0</v>
      </c>
      <c r="S84" s="48">
        <v>111</v>
      </c>
      <c r="T84" s="40">
        <v>0</v>
      </c>
      <c r="U84" s="37">
        <v>0</v>
      </c>
      <c r="V84" s="40">
        <v>0</v>
      </c>
      <c r="W84" s="371">
        <v>27.425000000000001</v>
      </c>
      <c r="X84" s="10">
        <v>4.0999999999999996</v>
      </c>
      <c r="Y84" s="4">
        <v>12.5</v>
      </c>
      <c r="Z84" s="10">
        <v>37.4</v>
      </c>
      <c r="AA84" s="4">
        <v>90.8</v>
      </c>
      <c r="AB84" s="10">
        <v>30.3</v>
      </c>
      <c r="AC84" s="4">
        <v>33.4</v>
      </c>
      <c r="AD84" s="10">
        <v>279</v>
      </c>
      <c r="AE84" s="4">
        <v>13.2</v>
      </c>
      <c r="AF84" s="10">
        <v>0</v>
      </c>
      <c r="AG84" s="12">
        <v>8.3000000000000007</v>
      </c>
      <c r="AH84" s="10">
        <v>72</v>
      </c>
      <c r="AI84" s="12">
        <v>20</v>
      </c>
      <c r="AJ84" s="10">
        <v>7</v>
      </c>
      <c r="AK84" s="12">
        <v>0</v>
      </c>
      <c r="AL84" s="10">
        <v>0</v>
      </c>
      <c r="AM84" s="386"/>
      <c r="AN84" s="386"/>
      <c r="AO84" s="386"/>
      <c r="AP84" s="386"/>
      <c r="AQ84" s="386"/>
      <c r="AR84" s="386"/>
    </row>
    <row r="85" spans="1:44" ht="15.75">
      <c r="A85" s="51" t="s">
        <v>127</v>
      </c>
      <c r="B85" s="8">
        <v>396</v>
      </c>
      <c r="C85" s="9">
        <v>0</v>
      </c>
      <c r="D85" s="37">
        <v>0</v>
      </c>
      <c r="E85" s="40">
        <v>0</v>
      </c>
      <c r="F85" s="109">
        <v>0</v>
      </c>
      <c r="G85" s="9">
        <v>3.5</v>
      </c>
      <c r="H85" s="109">
        <v>0</v>
      </c>
      <c r="I85" s="40">
        <v>0</v>
      </c>
      <c r="J85" s="10">
        <v>6.5</v>
      </c>
      <c r="K85" s="387">
        <v>122.9</v>
      </c>
      <c r="L85" s="10">
        <v>25</v>
      </c>
      <c r="M85" s="9">
        <v>0.8</v>
      </c>
      <c r="N85" s="10">
        <v>10.5</v>
      </c>
      <c r="O85" s="40">
        <v>0</v>
      </c>
      <c r="P85" s="10">
        <v>10</v>
      </c>
      <c r="Q85" s="111">
        <v>0</v>
      </c>
      <c r="R85" s="37">
        <v>0</v>
      </c>
      <c r="S85" s="48">
        <v>100</v>
      </c>
      <c r="T85" s="40">
        <v>0</v>
      </c>
      <c r="U85" s="37">
        <v>0</v>
      </c>
      <c r="V85" s="40">
        <v>0</v>
      </c>
      <c r="W85" s="371">
        <v>24.555555555555557</v>
      </c>
      <c r="X85" s="10">
        <v>4.0999999999999996</v>
      </c>
      <c r="Y85" s="4">
        <v>11.9</v>
      </c>
      <c r="Z85" s="10">
        <v>36.700000000000003</v>
      </c>
      <c r="AA85" s="4">
        <v>90</v>
      </c>
      <c r="AB85" s="10">
        <v>29.2</v>
      </c>
      <c r="AC85" s="4">
        <v>32.4</v>
      </c>
      <c r="AD85" s="10">
        <v>273</v>
      </c>
      <c r="AE85" s="4">
        <v>13.9</v>
      </c>
      <c r="AF85" s="10">
        <v>0</v>
      </c>
      <c r="AG85" s="12">
        <v>5.82</v>
      </c>
      <c r="AH85" s="10">
        <v>65</v>
      </c>
      <c r="AI85" s="12">
        <v>25</v>
      </c>
      <c r="AJ85" s="10">
        <v>9</v>
      </c>
      <c r="AK85" s="12">
        <v>0</v>
      </c>
      <c r="AL85" s="10">
        <v>0</v>
      </c>
      <c r="AM85" s="386"/>
      <c r="AN85" s="386"/>
      <c r="AO85" s="386"/>
      <c r="AP85" s="386"/>
      <c r="AQ85" s="386"/>
      <c r="AR85" s="386"/>
    </row>
    <row r="86" spans="1:44" ht="15.75">
      <c r="A86" s="51" t="s">
        <v>128</v>
      </c>
      <c r="B86" s="8">
        <v>291</v>
      </c>
      <c r="C86" s="9">
        <v>0</v>
      </c>
      <c r="D86" s="37">
        <v>0</v>
      </c>
      <c r="E86" s="40">
        <v>0</v>
      </c>
      <c r="F86" s="109">
        <v>0</v>
      </c>
      <c r="G86" s="9">
        <v>4.8</v>
      </c>
      <c r="H86" s="109">
        <v>0</v>
      </c>
      <c r="I86" s="40">
        <v>0</v>
      </c>
      <c r="J86" s="10">
        <v>6.2</v>
      </c>
      <c r="K86" s="387">
        <v>85.5</v>
      </c>
      <c r="L86" s="10">
        <v>46</v>
      </c>
      <c r="M86" s="9">
        <v>1.2</v>
      </c>
      <c r="N86" s="10">
        <v>3.8</v>
      </c>
      <c r="O86" s="40">
        <v>0</v>
      </c>
      <c r="P86" s="10">
        <v>10.3</v>
      </c>
      <c r="Q86" s="111">
        <v>0</v>
      </c>
      <c r="R86" s="37">
        <v>0</v>
      </c>
      <c r="S86" s="48">
        <v>85</v>
      </c>
      <c r="T86" s="40">
        <v>0</v>
      </c>
      <c r="U86" s="37">
        <v>0</v>
      </c>
      <c r="V86" s="40">
        <v>0</v>
      </c>
      <c r="W86" s="371">
        <v>27.097222222222221</v>
      </c>
      <c r="X86" s="10">
        <v>4.5999999999999996</v>
      </c>
      <c r="Y86" s="4">
        <v>14.3</v>
      </c>
      <c r="Z86" s="10">
        <v>43.4</v>
      </c>
      <c r="AA86" s="4">
        <v>95.2</v>
      </c>
      <c r="AB86" s="10">
        <v>31.4</v>
      </c>
      <c r="AC86" s="4">
        <v>32.9</v>
      </c>
      <c r="AD86" s="10">
        <v>279</v>
      </c>
      <c r="AE86" s="4">
        <v>13.3</v>
      </c>
      <c r="AF86" s="10">
        <v>0</v>
      </c>
      <c r="AG86" s="12">
        <v>8.52</v>
      </c>
      <c r="AH86" s="10">
        <v>72</v>
      </c>
      <c r="AI86" s="12">
        <v>19</v>
      </c>
      <c r="AJ86" s="10">
        <v>8</v>
      </c>
      <c r="AK86" s="12">
        <v>0</v>
      </c>
      <c r="AL86" s="10">
        <v>0</v>
      </c>
      <c r="AM86" s="386"/>
      <c r="AN86" s="386"/>
      <c r="AO86" s="386"/>
      <c r="AP86" s="386"/>
      <c r="AQ86" s="386"/>
      <c r="AR86" s="386"/>
    </row>
    <row r="87" spans="1:44" ht="15.75">
      <c r="A87" s="51" t="s">
        <v>129</v>
      </c>
      <c r="B87" s="8">
        <v>542</v>
      </c>
      <c r="C87" s="9">
        <v>0</v>
      </c>
      <c r="D87" s="37">
        <v>0</v>
      </c>
      <c r="E87" s="40">
        <v>0</v>
      </c>
      <c r="F87" s="109">
        <v>0</v>
      </c>
      <c r="G87" s="9">
        <v>3.5</v>
      </c>
      <c r="H87" s="109">
        <v>0</v>
      </c>
      <c r="I87" s="40">
        <v>0</v>
      </c>
      <c r="J87" s="10">
        <v>8</v>
      </c>
      <c r="K87" s="387">
        <v>93.8</v>
      </c>
      <c r="L87" s="10">
        <v>40</v>
      </c>
      <c r="M87" s="9">
        <v>1.1000000000000001</v>
      </c>
      <c r="N87" s="10">
        <v>2.6</v>
      </c>
      <c r="O87" s="40">
        <v>0</v>
      </c>
      <c r="P87" s="10">
        <v>9.1</v>
      </c>
      <c r="Q87" s="111">
        <v>0</v>
      </c>
      <c r="R87" s="37">
        <v>0</v>
      </c>
      <c r="S87" s="22">
        <v>95</v>
      </c>
      <c r="T87" s="40">
        <v>0</v>
      </c>
      <c r="U87" s="37">
        <v>0</v>
      </c>
      <c r="V87" s="40">
        <v>0</v>
      </c>
      <c r="W87" s="371">
        <v>26.736111111111111</v>
      </c>
      <c r="X87" s="10">
        <v>5</v>
      </c>
      <c r="Y87" s="4">
        <v>13.8</v>
      </c>
      <c r="Z87" s="10">
        <v>41.1</v>
      </c>
      <c r="AA87" s="4">
        <v>82.4</v>
      </c>
      <c r="AB87" s="10">
        <v>27.7</v>
      </c>
      <c r="AC87" s="4">
        <v>33.6</v>
      </c>
      <c r="AD87" s="10">
        <v>110</v>
      </c>
      <c r="AE87" s="4">
        <v>13.5</v>
      </c>
      <c r="AF87" s="10">
        <v>0</v>
      </c>
      <c r="AG87" s="12">
        <v>7.15</v>
      </c>
      <c r="AH87" s="10">
        <v>67</v>
      </c>
      <c r="AI87" s="12">
        <v>26</v>
      </c>
      <c r="AJ87" s="10">
        <v>6</v>
      </c>
      <c r="AK87" s="12">
        <v>0</v>
      </c>
      <c r="AL87" s="10">
        <v>0</v>
      </c>
      <c r="AM87" s="386"/>
      <c r="AN87" s="386"/>
      <c r="AO87" s="386"/>
      <c r="AP87" s="386"/>
      <c r="AQ87" s="386"/>
      <c r="AR87" s="386"/>
    </row>
    <row r="88" spans="1:44" ht="15.75">
      <c r="A88" s="51" t="s">
        <v>101</v>
      </c>
      <c r="B88" s="8">
        <v>117</v>
      </c>
      <c r="C88" s="9">
        <v>3</v>
      </c>
      <c r="D88" s="37">
        <v>0</v>
      </c>
      <c r="E88" s="9">
        <v>486</v>
      </c>
      <c r="F88" s="11">
        <v>24</v>
      </c>
      <c r="G88" s="9">
        <v>4.3</v>
      </c>
      <c r="H88" s="11">
        <v>37</v>
      </c>
      <c r="I88" s="9">
        <v>35</v>
      </c>
      <c r="J88" s="10">
        <v>5.0999999999999996</v>
      </c>
      <c r="K88" s="387">
        <v>105.8</v>
      </c>
      <c r="L88" s="10">
        <v>47</v>
      </c>
      <c r="M88" s="9">
        <v>1</v>
      </c>
      <c r="N88" s="10">
        <v>5.4</v>
      </c>
      <c r="O88" s="9">
        <v>90</v>
      </c>
      <c r="P88" s="10">
        <v>10.3</v>
      </c>
      <c r="Q88" s="4">
        <v>7.8</v>
      </c>
      <c r="R88" s="10">
        <v>4.4000000000000004</v>
      </c>
      <c r="S88" s="74">
        <v>90</v>
      </c>
      <c r="T88" s="4">
        <v>139</v>
      </c>
      <c r="U88" s="10">
        <v>2.2000000000000002</v>
      </c>
      <c r="V88" s="9">
        <v>101</v>
      </c>
      <c r="W88" s="371">
        <v>294.30733333333336</v>
      </c>
      <c r="X88" s="10">
        <v>4.68</v>
      </c>
      <c r="Y88" s="4">
        <v>13.2</v>
      </c>
      <c r="Z88" s="10">
        <v>41.7</v>
      </c>
      <c r="AA88" s="4">
        <v>89.1</v>
      </c>
      <c r="AB88" s="10">
        <v>28.2</v>
      </c>
      <c r="AC88" s="4">
        <v>31.7</v>
      </c>
      <c r="AD88" s="10">
        <v>285</v>
      </c>
      <c r="AE88" s="4">
        <v>13.7</v>
      </c>
      <c r="AF88" s="10">
        <v>1.68</v>
      </c>
      <c r="AG88" s="4">
        <v>7.55</v>
      </c>
      <c r="AH88" s="10">
        <v>57.7</v>
      </c>
      <c r="AI88" s="4">
        <v>31.9</v>
      </c>
      <c r="AJ88" s="10">
        <v>9.1</v>
      </c>
      <c r="AK88" s="4">
        <v>1.2</v>
      </c>
      <c r="AL88" s="10">
        <v>0.1</v>
      </c>
      <c r="AM88" s="386"/>
      <c r="AN88" s="386"/>
      <c r="AO88" s="386"/>
      <c r="AP88" s="386"/>
      <c r="AQ88" s="386"/>
      <c r="AR88" s="386"/>
    </row>
    <row r="89" spans="1:44" ht="15.75">
      <c r="A89" s="51" t="s">
        <v>105</v>
      </c>
      <c r="B89" s="8">
        <v>0</v>
      </c>
      <c r="C89" s="9">
        <v>0</v>
      </c>
      <c r="D89" s="37">
        <v>0</v>
      </c>
      <c r="E89" s="9">
        <v>0</v>
      </c>
      <c r="F89" s="11">
        <v>0</v>
      </c>
      <c r="G89" s="9">
        <v>0</v>
      </c>
      <c r="H89" s="11">
        <v>0</v>
      </c>
      <c r="I89" s="9">
        <v>0</v>
      </c>
      <c r="J89" s="10">
        <v>0</v>
      </c>
      <c r="K89" s="387">
        <v>0</v>
      </c>
      <c r="L89" s="10">
        <v>0</v>
      </c>
      <c r="M89" s="9">
        <v>0</v>
      </c>
      <c r="N89" s="10">
        <v>0</v>
      </c>
      <c r="O89" s="9">
        <v>0</v>
      </c>
      <c r="P89" s="10">
        <v>0</v>
      </c>
      <c r="Q89" s="4">
        <v>0</v>
      </c>
      <c r="R89" s="10">
        <v>0</v>
      </c>
      <c r="S89" s="74">
        <v>82</v>
      </c>
      <c r="T89" s="4">
        <v>0</v>
      </c>
      <c r="U89" s="10">
        <v>0</v>
      </c>
      <c r="V89" s="9">
        <v>0</v>
      </c>
      <c r="W89" s="371">
        <v>19.238888888888887</v>
      </c>
      <c r="X89" s="10">
        <v>5.19</v>
      </c>
      <c r="Y89" s="4">
        <v>15.4</v>
      </c>
      <c r="Z89" s="10">
        <v>47.6</v>
      </c>
      <c r="AA89" s="4">
        <v>91.7</v>
      </c>
      <c r="AB89" s="10">
        <v>29.7</v>
      </c>
      <c r="AC89" s="4">
        <v>32.4</v>
      </c>
      <c r="AD89" s="10">
        <v>248</v>
      </c>
      <c r="AE89" s="4">
        <v>11.9</v>
      </c>
      <c r="AF89" s="10">
        <v>0</v>
      </c>
      <c r="AG89" s="4">
        <v>5.71</v>
      </c>
      <c r="AH89" s="10">
        <v>51.6</v>
      </c>
      <c r="AI89" s="4">
        <v>37.799999999999997</v>
      </c>
      <c r="AJ89" s="10">
        <v>7.9</v>
      </c>
      <c r="AK89" s="4">
        <v>2.2999999999999998</v>
      </c>
      <c r="AL89" s="10">
        <v>0.4</v>
      </c>
      <c r="AM89" s="386"/>
      <c r="AN89" s="386"/>
      <c r="AO89" s="386"/>
      <c r="AP89" s="386"/>
      <c r="AQ89" s="386"/>
      <c r="AR89" s="386"/>
    </row>
    <row r="90" spans="1:44" ht="15.75">
      <c r="A90" s="51" t="s">
        <v>109</v>
      </c>
      <c r="B90" s="8">
        <v>148</v>
      </c>
      <c r="C90" s="9">
        <v>4</v>
      </c>
      <c r="D90" s="37">
        <v>0</v>
      </c>
      <c r="E90" s="9">
        <v>203</v>
      </c>
      <c r="F90" s="11">
        <v>30</v>
      </c>
      <c r="G90" s="9">
        <v>4.2</v>
      </c>
      <c r="H90" s="11">
        <v>37</v>
      </c>
      <c r="I90" s="9">
        <v>18</v>
      </c>
      <c r="J90" s="10">
        <v>5.4</v>
      </c>
      <c r="K90" s="387">
        <v>94.9</v>
      </c>
      <c r="L90" s="10">
        <v>41</v>
      </c>
      <c r="M90" s="9">
        <v>1.1000000000000001</v>
      </c>
      <c r="N90" s="10">
        <v>4.8</v>
      </c>
      <c r="O90" s="9">
        <v>96</v>
      </c>
      <c r="P90" s="10">
        <v>10</v>
      </c>
      <c r="Q90" s="4">
        <v>7.3</v>
      </c>
      <c r="R90" s="10">
        <v>4.5</v>
      </c>
      <c r="S90" s="74">
        <v>88</v>
      </c>
      <c r="T90" s="4">
        <v>139</v>
      </c>
      <c r="U90" s="10">
        <v>2.1</v>
      </c>
      <c r="V90" s="9">
        <v>104</v>
      </c>
      <c r="W90" s="371">
        <v>293.36555555555555</v>
      </c>
      <c r="X90" s="10">
        <v>5.1100000000000003</v>
      </c>
      <c r="Y90" s="4">
        <v>14.3</v>
      </c>
      <c r="Z90" s="10">
        <v>45.2</v>
      </c>
      <c r="AA90" s="4">
        <v>88.5</v>
      </c>
      <c r="AB90" s="10">
        <v>28</v>
      </c>
      <c r="AC90" s="4">
        <v>31.6</v>
      </c>
      <c r="AD90" s="10">
        <v>246</v>
      </c>
      <c r="AE90" s="4">
        <v>12.6</v>
      </c>
      <c r="AF90" s="10">
        <v>0</v>
      </c>
      <c r="AG90" s="4">
        <v>5.48</v>
      </c>
      <c r="AH90" s="10">
        <v>34.200000000000003</v>
      </c>
      <c r="AI90" s="4">
        <v>51.8</v>
      </c>
      <c r="AJ90" s="10">
        <v>9.1</v>
      </c>
      <c r="AK90" s="4">
        <v>3.6</v>
      </c>
      <c r="AL90" s="10">
        <v>1.3</v>
      </c>
      <c r="AM90" s="386"/>
      <c r="AN90" s="386"/>
      <c r="AO90" s="386"/>
      <c r="AP90" s="386"/>
      <c r="AQ90" s="386"/>
      <c r="AR90" s="386"/>
    </row>
    <row r="91" spans="1:44" ht="15.75">
      <c r="A91" s="51" t="s">
        <v>114</v>
      </c>
      <c r="B91" s="8">
        <v>181</v>
      </c>
      <c r="C91" s="9">
        <v>3</v>
      </c>
      <c r="D91" s="37">
        <v>0</v>
      </c>
      <c r="E91" s="9">
        <v>510</v>
      </c>
      <c r="F91" s="11">
        <v>37</v>
      </c>
      <c r="G91" s="9">
        <v>4.4000000000000004</v>
      </c>
      <c r="H91" s="11">
        <v>43</v>
      </c>
      <c r="I91" s="9">
        <v>20</v>
      </c>
      <c r="J91" s="10">
        <v>7.4</v>
      </c>
      <c r="K91" s="387">
        <v>116.4</v>
      </c>
      <c r="L91" s="10">
        <v>42</v>
      </c>
      <c r="M91" s="9">
        <v>0.9</v>
      </c>
      <c r="N91" s="10">
        <v>5.6</v>
      </c>
      <c r="O91" s="9">
        <v>94</v>
      </c>
      <c r="P91" s="10">
        <v>9.9</v>
      </c>
      <c r="Q91" s="4">
        <v>8.3000000000000007</v>
      </c>
      <c r="R91" s="10">
        <v>4.7</v>
      </c>
      <c r="S91" s="74">
        <v>91</v>
      </c>
      <c r="T91" s="4">
        <v>142</v>
      </c>
      <c r="U91" s="10">
        <v>2.2000000000000002</v>
      </c>
      <c r="V91" s="9">
        <v>103</v>
      </c>
      <c r="W91" s="371">
        <v>299.67588888888884</v>
      </c>
      <c r="X91" s="10">
        <v>4.75</v>
      </c>
      <c r="Y91" s="4">
        <v>13.3</v>
      </c>
      <c r="Z91" s="10">
        <v>43.7</v>
      </c>
      <c r="AA91" s="4">
        <v>92</v>
      </c>
      <c r="AB91" s="10">
        <v>28</v>
      </c>
      <c r="AC91" s="4">
        <v>30.4</v>
      </c>
      <c r="AD91" s="10">
        <v>279</v>
      </c>
      <c r="AE91" s="4">
        <v>13.7</v>
      </c>
      <c r="AF91" s="10">
        <v>0</v>
      </c>
      <c r="AG91" s="4">
        <v>9.77</v>
      </c>
      <c r="AH91" s="10">
        <v>63.5</v>
      </c>
      <c r="AI91" s="4">
        <v>24.9</v>
      </c>
      <c r="AJ91" s="10">
        <v>9.6</v>
      </c>
      <c r="AK91" s="4">
        <v>1.3</v>
      </c>
      <c r="AL91" s="10">
        <v>0.7</v>
      </c>
      <c r="AM91" s="386"/>
      <c r="AN91" s="386"/>
      <c r="AO91" s="386"/>
      <c r="AP91" s="386"/>
      <c r="AQ91" s="386"/>
      <c r="AR91" s="386"/>
    </row>
    <row r="92" spans="1:44" ht="15.75">
      <c r="A92" s="51" t="s">
        <v>115</v>
      </c>
      <c r="B92" s="8">
        <v>514</v>
      </c>
      <c r="C92" s="9">
        <v>10</v>
      </c>
      <c r="D92" s="37">
        <v>0</v>
      </c>
      <c r="E92" s="9">
        <v>534</v>
      </c>
      <c r="F92" s="11">
        <v>42</v>
      </c>
      <c r="G92" s="9">
        <v>4.3</v>
      </c>
      <c r="H92" s="11">
        <v>51</v>
      </c>
      <c r="I92" s="9">
        <v>23</v>
      </c>
      <c r="J92" s="10">
        <v>4.2</v>
      </c>
      <c r="K92" s="387">
        <v>102.6</v>
      </c>
      <c r="L92" s="10">
        <v>38</v>
      </c>
      <c r="M92" s="9">
        <v>1</v>
      </c>
      <c r="N92" s="10">
        <v>5.3</v>
      </c>
      <c r="O92" s="9">
        <v>106</v>
      </c>
      <c r="P92" s="10">
        <v>10.3</v>
      </c>
      <c r="Q92" s="113">
        <v>7.8</v>
      </c>
      <c r="R92" s="10">
        <v>4.3</v>
      </c>
      <c r="S92" s="74">
        <v>87</v>
      </c>
      <c r="T92" s="4">
        <v>138</v>
      </c>
      <c r="U92" s="10">
        <v>1.8</v>
      </c>
      <c r="V92" s="9">
        <v>103</v>
      </c>
      <c r="W92" s="371">
        <v>290.56966666666671</v>
      </c>
      <c r="X92" s="10">
        <v>4.9000000000000004</v>
      </c>
      <c r="Y92" s="4">
        <v>14</v>
      </c>
      <c r="Z92" s="10">
        <v>44.3</v>
      </c>
      <c r="AA92" s="4">
        <v>90.4</v>
      </c>
      <c r="AB92" s="10">
        <v>28.6</v>
      </c>
      <c r="AC92" s="4">
        <v>31.6</v>
      </c>
      <c r="AD92" s="10">
        <v>191</v>
      </c>
      <c r="AE92" s="4">
        <v>12.6</v>
      </c>
      <c r="AF92" s="10">
        <v>0</v>
      </c>
      <c r="AG92" s="4">
        <v>8.1</v>
      </c>
      <c r="AH92" s="10">
        <v>40</v>
      </c>
      <c r="AI92" s="4">
        <v>50.5</v>
      </c>
      <c r="AJ92" s="10">
        <v>6.9</v>
      </c>
      <c r="AK92" s="4">
        <v>2.2000000000000002</v>
      </c>
      <c r="AL92" s="10">
        <v>0.4</v>
      </c>
      <c r="AM92" s="386"/>
      <c r="AN92" s="386"/>
      <c r="AO92" s="386"/>
      <c r="AP92" s="386"/>
      <c r="AQ92" s="386"/>
      <c r="AR92" s="386"/>
    </row>
    <row r="93" spans="1:44" ht="15.75">
      <c r="A93" s="51" t="s">
        <v>117</v>
      </c>
      <c r="B93" s="8">
        <v>188</v>
      </c>
      <c r="C93" s="9">
        <v>3</v>
      </c>
      <c r="D93" s="37">
        <v>0</v>
      </c>
      <c r="E93" s="9">
        <v>462</v>
      </c>
      <c r="F93" s="11">
        <v>28</v>
      </c>
      <c r="G93" s="9">
        <v>4.0999999999999996</v>
      </c>
      <c r="H93" s="11">
        <v>35</v>
      </c>
      <c r="I93" s="9">
        <v>20</v>
      </c>
      <c r="J93" s="10">
        <v>4.3</v>
      </c>
      <c r="K93" s="387">
        <v>93.8</v>
      </c>
      <c r="L93" s="10">
        <v>53</v>
      </c>
      <c r="M93" s="9">
        <v>1.1000000000000001</v>
      </c>
      <c r="N93" s="10">
        <v>4.4000000000000004</v>
      </c>
      <c r="O93" s="9">
        <v>126</v>
      </c>
      <c r="P93" s="10">
        <v>10.1</v>
      </c>
      <c r="Q93" s="113">
        <v>7.2</v>
      </c>
      <c r="R93" s="10">
        <v>4.7</v>
      </c>
      <c r="S93" s="74">
        <v>94</v>
      </c>
      <c r="T93" s="4">
        <v>139</v>
      </c>
      <c r="U93" s="10">
        <v>1.8</v>
      </c>
      <c r="V93" s="9">
        <v>102</v>
      </c>
      <c r="W93" s="371">
        <v>296.12088888888883</v>
      </c>
      <c r="X93" s="10">
        <v>5.0199999999999996</v>
      </c>
      <c r="Y93" s="4">
        <v>15</v>
      </c>
      <c r="Z93" s="10">
        <v>47</v>
      </c>
      <c r="AA93" s="4">
        <v>93.6</v>
      </c>
      <c r="AB93" s="10">
        <v>29.9</v>
      </c>
      <c r="AC93" s="4">
        <v>31.9</v>
      </c>
      <c r="AD93" s="10">
        <v>236</v>
      </c>
      <c r="AE93" s="4">
        <v>12.5</v>
      </c>
      <c r="AF93" s="10">
        <v>1.21</v>
      </c>
      <c r="AG93" s="4">
        <v>6.37</v>
      </c>
      <c r="AH93" s="10">
        <v>50.8</v>
      </c>
      <c r="AI93" s="4">
        <v>33</v>
      </c>
      <c r="AJ93" s="10">
        <v>11.9</v>
      </c>
      <c r="AK93" s="4">
        <v>3.8</v>
      </c>
      <c r="AL93" s="10">
        <v>0.5</v>
      </c>
      <c r="AM93" s="386"/>
      <c r="AN93" s="386"/>
      <c r="AO93" s="386"/>
      <c r="AP93" s="386"/>
      <c r="AQ93" s="386"/>
      <c r="AR93" s="386"/>
    </row>
    <row r="94" spans="1:44" ht="15.75">
      <c r="A94" s="51" t="s">
        <v>118</v>
      </c>
      <c r="B94" s="8">
        <v>151</v>
      </c>
      <c r="C94" s="9">
        <v>9</v>
      </c>
      <c r="D94" s="37">
        <v>0</v>
      </c>
      <c r="E94" s="9">
        <v>466</v>
      </c>
      <c r="F94" s="11">
        <v>23</v>
      </c>
      <c r="G94" s="9">
        <v>4.2</v>
      </c>
      <c r="H94" s="11">
        <v>34</v>
      </c>
      <c r="I94" s="9">
        <v>21</v>
      </c>
      <c r="J94" s="10">
        <v>4.5999999999999996</v>
      </c>
      <c r="K94" s="387">
        <v>124.4</v>
      </c>
      <c r="L94" s="10">
        <v>29</v>
      </c>
      <c r="M94" s="9">
        <v>0.8</v>
      </c>
      <c r="N94" s="10">
        <v>5.8</v>
      </c>
      <c r="O94" s="9">
        <v>97</v>
      </c>
      <c r="P94" s="10">
        <v>9.6999999999999993</v>
      </c>
      <c r="Q94" s="4">
        <v>7.5</v>
      </c>
      <c r="R94" s="10">
        <v>4.4000000000000004</v>
      </c>
      <c r="S94" s="18">
        <v>84</v>
      </c>
      <c r="T94" s="4">
        <v>140</v>
      </c>
      <c r="U94" s="10">
        <v>2.1</v>
      </c>
      <c r="V94" s="9">
        <v>104</v>
      </c>
      <c r="W94" s="371">
        <v>292.78399999999999</v>
      </c>
      <c r="X94" s="10">
        <v>4.8499999999999996</v>
      </c>
      <c r="Y94" s="4">
        <v>14</v>
      </c>
      <c r="Z94" s="10">
        <v>43.5</v>
      </c>
      <c r="AA94" s="4">
        <v>89.7</v>
      </c>
      <c r="AB94" s="10">
        <v>28.9</v>
      </c>
      <c r="AC94" s="4">
        <v>32.200000000000003</v>
      </c>
      <c r="AD94" s="10">
        <v>255</v>
      </c>
      <c r="AE94" s="4">
        <v>12.9</v>
      </c>
      <c r="AF94" s="10">
        <v>1.58</v>
      </c>
      <c r="AG94" s="4">
        <v>7.41</v>
      </c>
      <c r="AH94" s="10">
        <v>44.6</v>
      </c>
      <c r="AI94" s="4">
        <v>36.200000000000003</v>
      </c>
      <c r="AJ94" s="10">
        <v>10.8</v>
      </c>
      <c r="AK94" s="4">
        <v>8</v>
      </c>
      <c r="AL94" s="10">
        <v>0.4</v>
      </c>
      <c r="AM94" s="386"/>
      <c r="AN94" s="386"/>
      <c r="AO94" s="386"/>
      <c r="AP94" s="386"/>
      <c r="AQ94" s="386"/>
      <c r="AR94" s="386"/>
    </row>
    <row r="95" spans="1:44" ht="15.75">
      <c r="A95" s="51" t="s">
        <v>122</v>
      </c>
      <c r="B95" s="8">
        <v>116</v>
      </c>
      <c r="C95" s="9">
        <v>3</v>
      </c>
      <c r="D95" s="37">
        <v>0</v>
      </c>
      <c r="E95" s="9">
        <v>360</v>
      </c>
      <c r="F95" s="11">
        <v>29</v>
      </c>
      <c r="G95" s="9">
        <v>4.0999999999999996</v>
      </c>
      <c r="H95" s="11">
        <v>41</v>
      </c>
      <c r="I95" s="9">
        <v>29</v>
      </c>
      <c r="J95" s="10">
        <v>4.8</v>
      </c>
      <c r="K95" s="387">
        <v>106.5</v>
      </c>
      <c r="L95" s="10">
        <v>30</v>
      </c>
      <c r="M95" s="9">
        <v>1</v>
      </c>
      <c r="N95" s="10">
        <v>5</v>
      </c>
      <c r="O95" s="9">
        <v>54</v>
      </c>
      <c r="P95" s="10">
        <v>9.9</v>
      </c>
      <c r="Q95" s="113">
        <v>7.4</v>
      </c>
      <c r="R95" s="10">
        <v>4.5</v>
      </c>
      <c r="S95" s="74">
        <v>90</v>
      </c>
      <c r="T95" s="4">
        <v>140</v>
      </c>
      <c r="U95" s="10">
        <v>2.2000000000000002</v>
      </c>
      <c r="V95" s="9">
        <v>101</v>
      </c>
      <c r="W95" s="371">
        <v>293.52000000000004</v>
      </c>
      <c r="X95" s="10">
        <v>4.62</v>
      </c>
      <c r="Y95" s="4">
        <v>13.3</v>
      </c>
      <c r="Z95" s="10">
        <v>40.5</v>
      </c>
      <c r="AA95" s="4">
        <v>87.7</v>
      </c>
      <c r="AB95" s="10">
        <v>28.8</v>
      </c>
      <c r="AC95" s="4">
        <v>32.799999999999997</v>
      </c>
      <c r="AD95" s="10">
        <v>293</v>
      </c>
      <c r="AE95" s="4">
        <v>12.8</v>
      </c>
      <c r="AF95" s="10">
        <v>1.25</v>
      </c>
      <c r="AG95" s="4">
        <v>8.9</v>
      </c>
      <c r="AH95" s="10">
        <v>59.8</v>
      </c>
      <c r="AI95" s="4">
        <v>29.7</v>
      </c>
      <c r="AJ95" s="10">
        <v>6.7</v>
      </c>
      <c r="AK95" s="4">
        <v>3.6</v>
      </c>
      <c r="AL95" s="10">
        <v>0.2</v>
      </c>
      <c r="AM95" s="386"/>
      <c r="AN95" s="386"/>
      <c r="AO95" s="386"/>
      <c r="AP95" s="386"/>
      <c r="AQ95" s="386"/>
      <c r="AR95" s="386"/>
    </row>
    <row r="96" spans="1:44" ht="15.75">
      <c r="A96" s="51" t="s">
        <v>123</v>
      </c>
      <c r="B96" s="8">
        <v>113</v>
      </c>
      <c r="C96" s="9">
        <v>3</v>
      </c>
      <c r="D96" s="37">
        <v>0</v>
      </c>
      <c r="E96" s="9">
        <v>415</v>
      </c>
      <c r="F96" s="11">
        <v>32</v>
      </c>
      <c r="G96" s="9">
        <v>4.2</v>
      </c>
      <c r="H96" s="11">
        <v>49</v>
      </c>
      <c r="I96" s="9">
        <v>52</v>
      </c>
      <c r="J96" s="10">
        <v>5</v>
      </c>
      <c r="K96" s="387">
        <v>122.9</v>
      </c>
      <c r="L96" s="10">
        <v>45</v>
      </c>
      <c r="M96" s="9">
        <v>0.8</v>
      </c>
      <c r="N96" s="10">
        <v>4.4000000000000004</v>
      </c>
      <c r="O96" s="9">
        <v>150</v>
      </c>
      <c r="P96" s="10">
        <v>10.199999999999999</v>
      </c>
      <c r="Q96" s="4">
        <v>7.1</v>
      </c>
      <c r="R96" s="10">
        <v>4.4000000000000004</v>
      </c>
      <c r="S96" s="74">
        <v>99</v>
      </c>
      <c r="T96" s="4">
        <v>140</v>
      </c>
      <c r="U96" s="10">
        <v>1.9</v>
      </c>
      <c r="V96" s="9">
        <v>104</v>
      </c>
      <c r="W96" s="371">
        <v>296.40899999999999</v>
      </c>
      <c r="X96" s="10">
        <v>4.5</v>
      </c>
      <c r="Y96" s="4">
        <v>13.6</v>
      </c>
      <c r="Z96" s="10">
        <v>42</v>
      </c>
      <c r="AA96" s="4">
        <v>93.3</v>
      </c>
      <c r="AB96" s="10">
        <v>30.2</v>
      </c>
      <c r="AC96" s="4">
        <v>32.4</v>
      </c>
      <c r="AD96" s="10">
        <v>197</v>
      </c>
      <c r="AE96" s="4">
        <v>12.9</v>
      </c>
      <c r="AF96" s="10">
        <v>1.58</v>
      </c>
      <c r="AG96" s="4">
        <v>15.11</v>
      </c>
      <c r="AH96" s="10">
        <v>77.3</v>
      </c>
      <c r="AI96" s="4">
        <v>15.1</v>
      </c>
      <c r="AJ96" s="10">
        <v>7.4</v>
      </c>
      <c r="AK96" s="4">
        <v>0.1</v>
      </c>
      <c r="AL96" s="10">
        <v>0.1</v>
      </c>
      <c r="AM96" s="386"/>
      <c r="AN96" s="386"/>
      <c r="AO96" s="386"/>
      <c r="AP96" s="386"/>
      <c r="AQ96" s="386"/>
      <c r="AR96" s="386"/>
    </row>
    <row r="97" spans="1:44" ht="15.75">
      <c r="A97" s="51" t="s">
        <v>124</v>
      </c>
      <c r="B97" s="8">
        <v>195</v>
      </c>
      <c r="C97" s="9">
        <v>3</v>
      </c>
      <c r="D97" s="37">
        <v>0</v>
      </c>
      <c r="E97" s="9">
        <v>552</v>
      </c>
      <c r="F97" s="11">
        <v>34</v>
      </c>
      <c r="G97" s="9">
        <v>4.2</v>
      </c>
      <c r="H97" s="11">
        <v>30</v>
      </c>
      <c r="I97" s="9">
        <v>21</v>
      </c>
      <c r="J97" s="10">
        <v>4.5999999999999996</v>
      </c>
      <c r="K97" s="387">
        <v>118.6</v>
      </c>
      <c r="L97" s="10">
        <v>43</v>
      </c>
      <c r="M97" s="9">
        <v>0.9</v>
      </c>
      <c r="N97" s="10">
        <v>4.5</v>
      </c>
      <c r="O97" s="9">
        <v>98</v>
      </c>
      <c r="P97" s="10">
        <v>9.8000000000000007</v>
      </c>
      <c r="Q97" s="4">
        <v>7.2</v>
      </c>
      <c r="R97" s="10">
        <v>4.0999999999999996</v>
      </c>
      <c r="S97" s="74">
        <v>91</v>
      </c>
      <c r="T97" s="4">
        <v>139</v>
      </c>
      <c r="U97" s="10">
        <v>2</v>
      </c>
      <c r="V97" s="9">
        <v>101</v>
      </c>
      <c r="W97" s="371">
        <v>293.14655555555555</v>
      </c>
      <c r="X97" s="10">
        <v>4.63</v>
      </c>
      <c r="Y97" s="4">
        <v>13.5</v>
      </c>
      <c r="Z97" s="10">
        <v>43.4</v>
      </c>
      <c r="AA97" s="4">
        <v>93.7</v>
      </c>
      <c r="AB97" s="10">
        <v>29.2</v>
      </c>
      <c r="AC97" s="4">
        <v>31.1</v>
      </c>
      <c r="AD97" s="10">
        <v>250</v>
      </c>
      <c r="AE97" s="4">
        <v>13.6</v>
      </c>
      <c r="AF97" s="10">
        <v>0.91</v>
      </c>
      <c r="AG97" s="4">
        <v>6.62</v>
      </c>
      <c r="AH97" s="10">
        <v>63.5</v>
      </c>
      <c r="AI97" s="4">
        <v>26.4</v>
      </c>
      <c r="AJ97" s="10">
        <v>8</v>
      </c>
      <c r="AK97" s="4">
        <v>1.8</v>
      </c>
      <c r="AL97" s="10">
        <v>0.3</v>
      </c>
      <c r="AM97" s="386"/>
      <c r="AN97" s="386"/>
      <c r="AO97" s="386"/>
      <c r="AP97" s="386"/>
      <c r="AQ97" s="386"/>
      <c r="AR97" s="386"/>
    </row>
    <row r="98" spans="1:44" ht="15.75">
      <c r="A98" s="51" t="s">
        <v>126</v>
      </c>
      <c r="B98" s="8">
        <v>82</v>
      </c>
      <c r="C98" s="9">
        <v>3</v>
      </c>
      <c r="D98" s="37">
        <v>0</v>
      </c>
      <c r="E98" s="9">
        <v>318</v>
      </c>
      <c r="F98" s="11">
        <v>18</v>
      </c>
      <c r="G98" s="9">
        <v>4.3</v>
      </c>
      <c r="H98" s="11">
        <v>28</v>
      </c>
      <c r="I98" s="9">
        <v>24</v>
      </c>
      <c r="J98" s="10">
        <v>5.0999999999999996</v>
      </c>
      <c r="K98" s="387">
        <v>117.8</v>
      </c>
      <c r="L98" s="10">
        <v>38</v>
      </c>
      <c r="M98" s="9">
        <v>0.9</v>
      </c>
      <c r="N98" s="10">
        <v>5.3</v>
      </c>
      <c r="O98" s="9">
        <v>119</v>
      </c>
      <c r="P98" s="10">
        <v>10.3</v>
      </c>
      <c r="Q98" s="4">
        <v>7.6</v>
      </c>
      <c r="R98" s="10">
        <v>4.9000000000000004</v>
      </c>
      <c r="S98" s="18">
        <v>90</v>
      </c>
      <c r="T98" s="4">
        <v>141</v>
      </c>
      <c r="U98" s="10">
        <v>2.2000000000000002</v>
      </c>
      <c r="V98" s="9">
        <v>101</v>
      </c>
      <c r="W98" s="371">
        <v>297.45733333333334</v>
      </c>
      <c r="X98" s="10">
        <v>4.76</v>
      </c>
      <c r="Y98" s="4">
        <v>13.9</v>
      </c>
      <c r="Z98" s="10">
        <v>43.1</v>
      </c>
      <c r="AA98" s="4">
        <v>90.5</v>
      </c>
      <c r="AB98" s="10">
        <v>29.2</v>
      </c>
      <c r="AC98" s="4">
        <v>32.299999999999997</v>
      </c>
      <c r="AD98" s="10">
        <v>303</v>
      </c>
      <c r="AE98" s="4">
        <v>12.6</v>
      </c>
      <c r="AF98" s="10">
        <v>1.1599999999999999</v>
      </c>
      <c r="AG98" s="4">
        <v>8.4</v>
      </c>
      <c r="AH98" s="10">
        <v>54.5</v>
      </c>
      <c r="AI98" s="4">
        <v>35.1</v>
      </c>
      <c r="AJ98" s="10">
        <v>8.3000000000000007</v>
      </c>
      <c r="AK98" s="4">
        <v>1.7</v>
      </c>
      <c r="AL98" s="10">
        <v>0.4</v>
      </c>
      <c r="AM98" s="386"/>
      <c r="AN98" s="386"/>
      <c r="AO98" s="386"/>
      <c r="AP98" s="386"/>
      <c r="AQ98" s="386"/>
      <c r="AR98" s="386"/>
    </row>
    <row r="99" spans="1:44" ht="15.75">
      <c r="A99" s="51" t="s">
        <v>127</v>
      </c>
      <c r="B99" s="8">
        <v>110</v>
      </c>
      <c r="C99" s="9">
        <v>3</v>
      </c>
      <c r="D99" s="37">
        <v>0</v>
      </c>
      <c r="E99" s="9">
        <v>437</v>
      </c>
      <c r="F99" s="11">
        <v>27</v>
      </c>
      <c r="G99" s="9">
        <v>4.2</v>
      </c>
      <c r="H99" s="11">
        <v>22</v>
      </c>
      <c r="I99" s="9">
        <v>16</v>
      </c>
      <c r="J99" s="10">
        <v>6.6</v>
      </c>
      <c r="K99" s="387">
        <v>104.5</v>
      </c>
      <c r="L99" s="10">
        <v>42</v>
      </c>
      <c r="M99" s="9">
        <v>1</v>
      </c>
      <c r="N99" s="10">
        <v>4.5</v>
      </c>
      <c r="O99" s="9">
        <v>107</v>
      </c>
      <c r="P99" s="10">
        <v>10</v>
      </c>
      <c r="Q99" s="4">
        <v>7.9</v>
      </c>
      <c r="R99" s="10">
        <v>4.5999999999999996</v>
      </c>
      <c r="S99" s="74">
        <v>95</v>
      </c>
      <c r="T99" s="4">
        <v>140</v>
      </c>
      <c r="U99" s="10">
        <v>2.2000000000000002</v>
      </c>
      <c r="V99" s="9">
        <v>102</v>
      </c>
      <c r="W99" s="371">
        <v>296.02544444444447</v>
      </c>
      <c r="X99" s="10">
        <v>4.76</v>
      </c>
      <c r="Y99" s="4">
        <v>13.4</v>
      </c>
      <c r="Z99" s="10">
        <v>42.7</v>
      </c>
      <c r="AA99" s="4">
        <v>89.7</v>
      </c>
      <c r="AB99" s="10">
        <v>28.2</v>
      </c>
      <c r="AC99" s="4">
        <v>31.4</v>
      </c>
      <c r="AD99" s="10">
        <v>283</v>
      </c>
      <c r="AE99" s="4">
        <v>13.8</v>
      </c>
      <c r="AF99" s="10">
        <v>1.37</v>
      </c>
      <c r="AG99" s="4">
        <v>7.39</v>
      </c>
      <c r="AH99" s="10">
        <v>59.2</v>
      </c>
      <c r="AI99" s="4">
        <v>30.9</v>
      </c>
      <c r="AJ99" s="10">
        <v>8.4</v>
      </c>
      <c r="AK99" s="4">
        <v>1.2</v>
      </c>
      <c r="AL99" s="10">
        <v>0.3</v>
      </c>
      <c r="AM99" s="386"/>
      <c r="AN99" s="386"/>
      <c r="AO99" s="386"/>
      <c r="AP99" s="386"/>
      <c r="AQ99" s="386"/>
      <c r="AR99" s="386"/>
    </row>
    <row r="100" spans="1:44" ht="15.75">
      <c r="A100" s="51" t="s">
        <v>128</v>
      </c>
      <c r="B100" s="8">
        <v>312</v>
      </c>
      <c r="C100" s="9">
        <v>3</v>
      </c>
      <c r="D100" s="37">
        <v>0</v>
      </c>
      <c r="E100" s="9">
        <v>421</v>
      </c>
      <c r="F100" s="11">
        <v>39</v>
      </c>
      <c r="G100" s="9">
        <v>4.5999999999999996</v>
      </c>
      <c r="H100" s="11">
        <v>49</v>
      </c>
      <c r="I100" s="9">
        <v>19</v>
      </c>
      <c r="J100" s="90">
        <v>5</v>
      </c>
      <c r="K100" s="387">
        <v>120.8</v>
      </c>
      <c r="L100" s="10">
        <v>40</v>
      </c>
      <c r="M100" s="9">
        <v>0.9</v>
      </c>
      <c r="N100" s="10">
        <v>5.6</v>
      </c>
      <c r="O100" s="9">
        <v>105</v>
      </c>
      <c r="P100" s="10">
        <v>10.3</v>
      </c>
      <c r="Q100" s="4">
        <v>8.1</v>
      </c>
      <c r="R100" s="10">
        <v>4.5999999999999996</v>
      </c>
      <c r="S100" s="74">
        <v>98</v>
      </c>
      <c r="T100" s="4">
        <v>141</v>
      </c>
      <c r="U100" s="10">
        <v>2.1</v>
      </c>
      <c r="V100" s="9">
        <v>100</v>
      </c>
      <c r="W100" s="371">
        <v>297.74377777777784</v>
      </c>
      <c r="X100" s="10">
        <v>4.75</v>
      </c>
      <c r="Y100" s="4">
        <v>14.5</v>
      </c>
      <c r="Z100" s="10">
        <v>45.1</v>
      </c>
      <c r="AA100" s="4">
        <v>94.9</v>
      </c>
      <c r="AB100" s="10">
        <v>30.5</v>
      </c>
      <c r="AC100" s="4">
        <v>32.200000000000003</v>
      </c>
      <c r="AD100" s="10">
        <v>259</v>
      </c>
      <c r="AE100" s="4">
        <v>12.9</v>
      </c>
      <c r="AF100" s="10">
        <v>1.1000000000000001</v>
      </c>
      <c r="AG100" s="4">
        <v>7.67</v>
      </c>
      <c r="AH100" s="10">
        <v>48.6</v>
      </c>
      <c r="AI100" s="4">
        <v>33.4</v>
      </c>
      <c r="AJ100" s="10">
        <v>14</v>
      </c>
      <c r="AK100" s="4">
        <v>3.3</v>
      </c>
      <c r="AL100" s="10">
        <v>0.7</v>
      </c>
      <c r="AM100" s="386"/>
      <c r="AN100" s="386"/>
      <c r="AO100" s="386"/>
      <c r="AP100" s="386"/>
      <c r="AQ100" s="386"/>
      <c r="AR100" s="386"/>
    </row>
    <row r="101" spans="1:44" ht="15.75">
      <c r="A101" s="51" t="s">
        <v>129</v>
      </c>
      <c r="B101" s="8">
        <v>164</v>
      </c>
      <c r="C101" s="9">
        <v>3</v>
      </c>
      <c r="D101" s="37">
        <v>0</v>
      </c>
      <c r="E101" s="9">
        <v>532</v>
      </c>
      <c r="F101" s="11">
        <v>25</v>
      </c>
      <c r="G101" s="9">
        <v>4.4000000000000004</v>
      </c>
      <c r="H101" s="11">
        <v>43</v>
      </c>
      <c r="I101" s="9">
        <v>33</v>
      </c>
      <c r="J101" s="10">
        <v>6.7</v>
      </c>
      <c r="K101" s="387">
        <v>93.8</v>
      </c>
      <c r="L101" s="10">
        <v>38</v>
      </c>
      <c r="M101" s="9">
        <v>1.1000000000000001</v>
      </c>
      <c r="N101" s="10">
        <v>5.0999999999999996</v>
      </c>
      <c r="O101" s="9">
        <v>95</v>
      </c>
      <c r="P101" s="10">
        <v>10.199999999999999</v>
      </c>
      <c r="Q101" s="4">
        <v>8</v>
      </c>
      <c r="R101" s="10">
        <v>4.5</v>
      </c>
      <c r="S101" s="74">
        <v>95</v>
      </c>
      <c r="T101" s="4">
        <v>141</v>
      </c>
      <c r="U101" s="10">
        <v>2.1</v>
      </c>
      <c r="V101" s="9">
        <v>101</v>
      </c>
      <c r="W101" s="371">
        <v>297.03277777777777</v>
      </c>
      <c r="X101" s="10">
        <v>5.57</v>
      </c>
      <c r="Y101" s="4">
        <v>14.8</v>
      </c>
      <c r="Z101" s="10">
        <v>47.1</v>
      </c>
      <c r="AA101" s="4">
        <v>84.6</v>
      </c>
      <c r="AB101" s="10">
        <v>26.6</v>
      </c>
      <c r="AC101" s="4">
        <v>31.4</v>
      </c>
      <c r="AD101" s="10">
        <v>288</v>
      </c>
      <c r="AE101" s="4">
        <v>12.8</v>
      </c>
      <c r="AF101" s="10">
        <v>1.1299999999999999</v>
      </c>
      <c r="AG101" s="4">
        <v>9.8000000000000007</v>
      </c>
      <c r="AH101" s="10">
        <v>49.7</v>
      </c>
      <c r="AI101" s="4">
        <v>41.1</v>
      </c>
      <c r="AJ101" s="10">
        <v>7.1</v>
      </c>
      <c r="AK101" s="4">
        <v>1.7</v>
      </c>
      <c r="AL101" s="10">
        <v>0.4</v>
      </c>
      <c r="AM101" s="386"/>
      <c r="AN101" s="386"/>
      <c r="AO101" s="386"/>
      <c r="AP101" s="386"/>
      <c r="AQ101" s="386"/>
      <c r="AR101" s="386"/>
    </row>
    <row r="102" spans="1:44" ht="15.75">
      <c r="A102" s="51" t="s">
        <v>101</v>
      </c>
      <c r="B102" s="8">
        <v>517</v>
      </c>
      <c r="C102" s="9">
        <v>22</v>
      </c>
      <c r="D102" s="37">
        <v>0</v>
      </c>
      <c r="E102" s="40">
        <v>0</v>
      </c>
      <c r="F102" s="11">
        <v>36</v>
      </c>
      <c r="G102" s="9">
        <v>3.9</v>
      </c>
      <c r="H102" s="11">
        <v>37</v>
      </c>
      <c r="I102" s="9">
        <v>0</v>
      </c>
      <c r="J102" s="10">
        <v>5.3</v>
      </c>
      <c r="K102" s="387">
        <v>124.4</v>
      </c>
      <c r="L102" s="10">
        <v>44</v>
      </c>
      <c r="M102" s="9">
        <v>0.8</v>
      </c>
      <c r="N102" s="37">
        <v>0</v>
      </c>
      <c r="O102" s="40">
        <v>0</v>
      </c>
      <c r="P102" s="10">
        <v>9.1999999999999993</v>
      </c>
      <c r="Q102" s="4">
        <v>6.6</v>
      </c>
      <c r="R102" s="10">
        <v>3.8</v>
      </c>
      <c r="S102" s="63">
        <v>86</v>
      </c>
      <c r="T102" s="4">
        <v>137</v>
      </c>
      <c r="U102" s="37">
        <v>0</v>
      </c>
      <c r="V102" s="40">
        <v>0</v>
      </c>
      <c r="W102" s="371">
        <v>288.71577777777782</v>
      </c>
      <c r="X102" s="10">
        <v>4.45</v>
      </c>
      <c r="Y102" s="4">
        <v>12.7</v>
      </c>
      <c r="Z102" s="10">
        <v>38.9</v>
      </c>
      <c r="AA102" s="4">
        <v>87.4</v>
      </c>
      <c r="AB102" s="10">
        <v>28.5</v>
      </c>
      <c r="AC102" s="4">
        <v>32.6</v>
      </c>
      <c r="AD102" s="10">
        <v>232</v>
      </c>
      <c r="AE102" s="4">
        <v>13.4</v>
      </c>
      <c r="AF102" s="10">
        <v>1.4</v>
      </c>
      <c r="AG102" s="12">
        <v>6.63</v>
      </c>
      <c r="AH102" s="10">
        <v>64.5</v>
      </c>
      <c r="AI102" s="4">
        <v>25.9</v>
      </c>
      <c r="AJ102" s="10">
        <v>8.4</v>
      </c>
      <c r="AK102" s="4">
        <v>1.2</v>
      </c>
      <c r="AL102" s="10">
        <v>0</v>
      </c>
      <c r="AM102" s="386"/>
      <c r="AN102" s="386"/>
      <c r="AO102" s="386"/>
      <c r="AP102" s="386"/>
      <c r="AQ102" s="386"/>
      <c r="AR102" s="386"/>
    </row>
    <row r="103" spans="1:44" ht="15.75">
      <c r="A103" s="51" t="s">
        <v>105</v>
      </c>
      <c r="B103" s="8">
        <v>978</v>
      </c>
      <c r="C103" s="9">
        <v>27</v>
      </c>
      <c r="D103" s="37">
        <v>0</v>
      </c>
      <c r="E103" s="40">
        <v>0</v>
      </c>
      <c r="F103" s="11">
        <v>49</v>
      </c>
      <c r="G103" s="9">
        <v>4.4000000000000004</v>
      </c>
      <c r="H103" s="11">
        <v>39</v>
      </c>
      <c r="I103" s="9">
        <v>0</v>
      </c>
      <c r="J103" s="10">
        <v>4.9000000000000004</v>
      </c>
      <c r="K103" s="387">
        <v>105.8</v>
      </c>
      <c r="L103" s="10">
        <v>48</v>
      </c>
      <c r="M103" s="9">
        <v>1</v>
      </c>
      <c r="N103" s="37">
        <v>0</v>
      </c>
      <c r="O103" s="40">
        <v>0</v>
      </c>
      <c r="P103" s="10">
        <v>9.6999999999999993</v>
      </c>
      <c r="Q103" s="4">
        <v>7.2</v>
      </c>
      <c r="R103" s="10">
        <v>4.0999999999999996</v>
      </c>
      <c r="S103" s="63">
        <v>87</v>
      </c>
      <c r="T103" s="4">
        <v>137</v>
      </c>
      <c r="U103" s="37">
        <v>0</v>
      </c>
      <c r="V103" s="40">
        <v>0</v>
      </c>
      <c r="W103" s="371">
        <v>290.00433333333336</v>
      </c>
      <c r="X103" s="10">
        <v>4.8899999999999997</v>
      </c>
      <c r="Y103" s="4">
        <v>14.6</v>
      </c>
      <c r="Z103" s="10">
        <v>43.6</v>
      </c>
      <c r="AA103" s="4">
        <v>89.2</v>
      </c>
      <c r="AB103" s="10">
        <v>29.9</v>
      </c>
      <c r="AC103" s="4">
        <v>33.5</v>
      </c>
      <c r="AD103" s="10">
        <v>205</v>
      </c>
      <c r="AE103" s="4">
        <v>11.8</v>
      </c>
      <c r="AF103" s="10">
        <v>1.31</v>
      </c>
      <c r="AG103" s="12">
        <v>3.95</v>
      </c>
      <c r="AH103" s="10">
        <v>60.7</v>
      </c>
      <c r="AI103" s="4">
        <v>29.6</v>
      </c>
      <c r="AJ103" s="10">
        <v>8.4</v>
      </c>
      <c r="AK103" s="4">
        <v>1.3</v>
      </c>
      <c r="AL103" s="10">
        <v>0</v>
      </c>
      <c r="AM103" s="386"/>
      <c r="AN103" s="386"/>
      <c r="AO103" s="386"/>
      <c r="AP103" s="386"/>
      <c r="AQ103" s="386"/>
      <c r="AR103" s="386"/>
    </row>
    <row r="104" spans="1:44" ht="15.75">
      <c r="A104" s="51" t="s">
        <v>109</v>
      </c>
      <c r="B104" s="8">
        <v>497</v>
      </c>
      <c r="C104" s="9">
        <v>20</v>
      </c>
      <c r="D104" s="37">
        <v>0</v>
      </c>
      <c r="E104" s="40">
        <v>0</v>
      </c>
      <c r="F104" s="11">
        <v>36</v>
      </c>
      <c r="G104" s="9">
        <v>4</v>
      </c>
      <c r="H104" s="11">
        <v>37</v>
      </c>
      <c r="I104" s="9">
        <v>0</v>
      </c>
      <c r="J104" s="10">
        <v>6.2</v>
      </c>
      <c r="K104" s="387">
        <v>94.9</v>
      </c>
      <c r="L104" s="10">
        <v>53</v>
      </c>
      <c r="M104" s="9">
        <v>1.1000000000000001</v>
      </c>
      <c r="N104" s="37">
        <v>0</v>
      </c>
      <c r="O104" s="40">
        <v>0</v>
      </c>
      <c r="P104" s="10">
        <v>9.5</v>
      </c>
      <c r="Q104" s="4">
        <v>6.9</v>
      </c>
      <c r="R104" s="10">
        <v>4.2</v>
      </c>
      <c r="S104" s="63">
        <v>84</v>
      </c>
      <c r="T104" s="4">
        <v>135</v>
      </c>
      <c r="U104" s="37">
        <v>0</v>
      </c>
      <c r="V104" s="40">
        <v>0</v>
      </c>
      <c r="W104" s="371">
        <v>287.11199999999997</v>
      </c>
      <c r="X104" s="10">
        <v>5.07</v>
      </c>
      <c r="Y104" s="4">
        <v>13.9</v>
      </c>
      <c r="Z104" s="10">
        <v>43.5</v>
      </c>
      <c r="AA104" s="4">
        <v>85.8</v>
      </c>
      <c r="AB104" s="10">
        <v>27.4</v>
      </c>
      <c r="AC104" s="4">
        <v>32</v>
      </c>
      <c r="AD104" s="10">
        <v>237</v>
      </c>
      <c r="AE104" s="4">
        <v>12.3</v>
      </c>
      <c r="AF104" s="10">
        <v>1.08</v>
      </c>
      <c r="AG104" s="12">
        <v>4.41</v>
      </c>
      <c r="AH104" s="10">
        <v>47.4</v>
      </c>
      <c r="AI104" s="4">
        <v>42.9</v>
      </c>
      <c r="AJ104" s="10">
        <v>7.9</v>
      </c>
      <c r="AK104" s="4">
        <v>1.8</v>
      </c>
      <c r="AL104" s="10">
        <v>0</v>
      </c>
      <c r="AM104" s="386"/>
      <c r="AN104" s="386"/>
      <c r="AO104" s="386"/>
      <c r="AP104" s="386"/>
      <c r="AQ104" s="386"/>
      <c r="AR104" s="386"/>
    </row>
    <row r="105" spans="1:44" ht="15.75">
      <c r="A105" s="51" t="s">
        <v>114</v>
      </c>
      <c r="B105" s="8">
        <v>787</v>
      </c>
      <c r="C105" s="9">
        <v>19</v>
      </c>
      <c r="D105" s="37">
        <v>0</v>
      </c>
      <c r="E105" s="40">
        <v>0</v>
      </c>
      <c r="F105" s="11">
        <v>50</v>
      </c>
      <c r="G105" s="9">
        <v>3.9</v>
      </c>
      <c r="H105" s="11">
        <v>36</v>
      </c>
      <c r="I105" s="9">
        <v>0</v>
      </c>
      <c r="J105" s="10">
        <v>7.9</v>
      </c>
      <c r="K105" s="387">
        <v>116.4</v>
      </c>
      <c r="L105" s="10">
        <v>44</v>
      </c>
      <c r="M105" s="9">
        <v>0.9</v>
      </c>
      <c r="N105" s="37">
        <v>0</v>
      </c>
      <c r="O105" s="40">
        <v>0</v>
      </c>
      <c r="P105" s="10">
        <v>9.1999999999999993</v>
      </c>
      <c r="Q105" s="4">
        <v>7.3</v>
      </c>
      <c r="R105" s="10">
        <v>4.2</v>
      </c>
      <c r="S105" s="63">
        <v>0</v>
      </c>
      <c r="T105" s="4">
        <v>138</v>
      </c>
      <c r="U105" s="37">
        <v>0</v>
      </c>
      <c r="V105" s="40">
        <v>0</v>
      </c>
      <c r="W105" s="371">
        <v>285.82533333333333</v>
      </c>
      <c r="X105" s="10">
        <v>4.41</v>
      </c>
      <c r="Y105" s="4">
        <v>12.4</v>
      </c>
      <c r="Z105" s="10">
        <v>39.5</v>
      </c>
      <c r="AA105" s="4">
        <v>89.6</v>
      </c>
      <c r="AB105" s="10">
        <v>28.1</v>
      </c>
      <c r="AC105" s="4">
        <v>31.4</v>
      </c>
      <c r="AD105" s="10">
        <v>240</v>
      </c>
      <c r="AE105" s="4">
        <v>13.5</v>
      </c>
      <c r="AF105" s="10">
        <v>1.06</v>
      </c>
      <c r="AG105" s="12">
        <v>7.66</v>
      </c>
      <c r="AH105" s="10">
        <v>74.3</v>
      </c>
      <c r="AI105" s="4">
        <v>16.100000000000001</v>
      </c>
      <c r="AJ105" s="10">
        <v>8.4</v>
      </c>
      <c r="AK105" s="4">
        <v>1.2</v>
      </c>
      <c r="AL105" s="10">
        <v>0</v>
      </c>
      <c r="AM105" s="386"/>
      <c r="AN105" s="386"/>
      <c r="AO105" s="386"/>
      <c r="AP105" s="386"/>
      <c r="AQ105" s="386"/>
      <c r="AR105" s="386"/>
    </row>
    <row r="106" spans="1:44" ht="15.75">
      <c r="A106" s="51" t="s">
        <v>115</v>
      </c>
      <c r="B106" s="8">
        <v>989</v>
      </c>
      <c r="C106" s="9">
        <v>29</v>
      </c>
      <c r="D106" s="37">
        <v>0</v>
      </c>
      <c r="E106" s="40">
        <v>0</v>
      </c>
      <c r="F106" s="11">
        <v>47</v>
      </c>
      <c r="G106" s="9">
        <v>4.0999999999999996</v>
      </c>
      <c r="H106" s="11">
        <v>44</v>
      </c>
      <c r="I106" s="9">
        <v>0</v>
      </c>
      <c r="J106" s="10">
        <v>5.0999999999999996</v>
      </c>
      <c r="K106" s="387">
        <v>105.1</v>
      </c>
      <c r="L106" s="10">
        <v>48</v>
      </c>
      <c r="M106" s="9">
        <v>0.9</v>
      </c>
      <c r="N106" s="37">
        <v>0</v>
      </c>
      <c r="O106" s="40">
        <v>0</v>
      </c>
      <c r="P106" s="10">
        <v>9.6</v>
      </c>
      <c r="Q106" s="4">
        <v>7.4</v>
      </c>
      <c r="R106" s="10">
        <v>3.9</v>
      </c>
      <c r="S106" s="63">
        <v>0</v>
      </c>
      <c r="T106" s="4">
        <v>136</v>
      </c>
      <c r="U106" s="37">
        <v>0</v>
      </c>
      <c r="V106" s="40">
        <v>0</v>
      </c>
      <c r="W106" s="371">
        <v>282.214</v>
      </c>
      <c r="X106" s="10">
        <v>4.67</v>
      </c>
      <c r="Y106" s="4">
        <v>13.2</v>
      </c>
      <c r="Z106" s="10">
        <v>41.7</v>
      </c>
      <c r="AA106" s="4">
        <v>89.3</v>
      </c>
      <c r="AB106" s="10">
        <v>28.3</v>
      </c>
      <c r="AC106" s="4">
        <v>31.7</v>
      </c>
      <c r="AD106" s="10">
        <v>165</v>
      </c>
      <c r="AE106" s="4">
        <v>12.4</v>
      </c>
      <c r="AF106" s="10">
        <v>0.98</v>
      </c>
      <c r="AG106" s="12">
        <v>5.2</v>
      </c>
      <c r="AH106" s="10">
        <v>47.7</v>
      </c>
      <c r="AI106" s="4">
        <v>41.5</v>
      </c>
      <c r="AJ106" s="10">
        <v>8.5</v>
      </c>
      <c r="AK106" s="4">
        <v>2.2999999999999998</v>
      </c>
      <c r="AL106" s="10">
        <v>0</v>
      </c>
      <c r="AM106" s="386"/>
      <c r="AN106" s="386"/>
      <c r="AO106" s="386"/>
      <c r="AP106" s="386"/>
      <c r="AQ106" s="386"/>
      <c r="AR106" s="386"/>
    </row>
    <row r="107" spans="1:44" ht="15.75">
      <c r="A107" s="51" t="s">
        <v>117</v>
      </c>
      <c r="B107" s="8">
        <v>871</v>
      </c>
      <c r="C107" s="9">
        <v>26</v>
      </c>
      <c r="D107" s="37">
        <v>0</v>
      </c>
      <c r="E107" s="40">
        <v>0</v>
      </c>
      <c r="F107" s="11">
        <v>44</v>
      </c>
      <c r="G107" s="9">
        <v>3.7</v>
      </c>
      <c r="H107" s="11">
        <v>37</v>
      </c>
      <c r="I107" s="9">
        <v>0</v>
      </c>
      <c r="J107" s="10">
        <v>4</v>
      </c>
      <c r="K107" s="387">
        <v>119.3</v>
      </c>
      <c r="L107" s="10">
        <v>43</v>
      </c>
      <c r="M107" s="9">
        <v>0.9</v>
      </c>
      <c r="N107" s="37">
        <v>0</v>
      </c>
      <c r="O107" s="40">
        <v>0</v>
      </c>
      <c r="P107" s="10">
        <v>9.4</v>
      </c>
      <c r="Q107" s="4">
        <v>6.7</v>
      </c>
      <c r="R107" s="10">
        <v>4.2</v>
      </c>
      <c r="S107" s="63">
        <v>0</v>
      </c>
      <c r="T107" s="4">
        <v>136</v>
      </c>
      <c r="U107" s="37">
        <v>0</v>
      </c>
      <c r="V107" s="40">
        <v>0</v>
      </c>
      <c r="W107" s="371">
        <v>281.93866666666668</v>
      </c>
      <c r="X107" s="10">
        <v>4.75</v>
      </c>
      <c r="Y107" s="4">
        <v>14.1</v>
      </c>
      <c r="Z107" s="10">
        <v>42.9</v>
      </c>
      <c r="AA107" s="4">
        <v>90.3</v>
      </c>
      <c r="AB107" s="10">
        <v>2.7</v>
      </c>
      <c r="AC107" s="4">
        <v>32.9</v>
      </c>
      <c r="AD107" s="10">
        <v>213</v>
      </c>
      <c r="AE107" s="4">
        <v>11.8</v>
      </c>
      <c r="AF107" s="10">
        <v>1.1399999999999999</v>
      </c>
      <c r="AG107" s="12">
        <v>4.97</v>
      </c>
      <c r="AH107" s="10">
        <v>59.7</v>
      </c>
      <c r="AI107" s="4">
        <v>27.8</v>
      </c>
      <c r="AJ107" s="10">
        <v>9.3000000000000007</v>
      </c>
      <c r="AK107" s="4">
        <v>3.2</v>
      </c>
      <c r="AL107" s="10">
        <v>0</v>
      </c>
      <c r="AM107" s="386"/>
      <c r="AN107" s="386"/>
      <c r="AO107" s="386"/>
      <c r="AP107" s="386"/>
      <c r="AQ107" s="386"/>
      <c r="AR107" s="386"/>
    </row>
    <row r="108" spans="1:44" ht="15.75">
      <c r="A108" s="51" t="s">
        <v>118</v>
      </c>
      <c r="B108" s="8">
        <v>804</v>
      </c>
      <c r="C108" s="9">
        <v>25</v>
      </c>
      <c r="D108" s="37">
        <v>0</v>
      </c>
      <c r="E108" s="40">
        <v>0</v>
      </c>
      <c r="F108" s="11">
        <v>40</v>
      </c>
      <c r="G108" s="9">
        <v>3.9</v>
      </c>
      <c r="H108" s="11">
        <v>36</v>
      </c>
      <c r="I108" s="9">
        <v>0</v>
      </c>
      <c r="J108" s="10">
        <v>4.9000000000000004</v>
      </c>
      <c r="K108" s="387">
        <v>124.4</v>
      </c>
      <c r="L108" s="10">
        <v>37</v>
      </c>
      <c r="M108" s="9">
        <v>0.8</v>
      </c>
      <c r="N108" s="37">
        <v>0</v>
      </c>
      <c r="O108" s="40">
        <v>0</v>
      </c>
      <c r="P108" s="10">
        <v>9</v>
      </c>
      <c r="Q108" s="4">
        <v>7.1</v>
      </c>
      <c r="R108" s="10">
        <v>3.9</v>
      </c>
      <c r="S108" s="63">
        <v>0</v>
      </c>
      <c r="T108" s="4">
        <v>135</v>
      </c>
      <c r="U108" s="37">
        <v>0</v>
      </c>
      <c r="V108" s="40">
        <v>0</v>
      </c>
      <c r="W108" s="371">
        <v>278.52066666666673</v>
      </c>
      <c r="X108" s="10">
        <v>4.43</v>
      </c>
      <c r="Y108" s="4">
        <v>12.8</v>
      </c>
      <c r="Z108" s="10">
        <v>38.700000000000003</v>
      </c>
      <c r="AA108" s="4">
        <v>87.4</v>
      </c>
      <c r="AB108" s="10">
        <v>28.9</v>
      </c>
      <c r="AC108" s="4">
        <v>33.1</v>
      </c>
      <c r="AD108" s="10">
        <v>230</v>
      </c>
      <c r="AE108" s="4">
        <v>12.6</v>
      </c>
      <c r="AF108" s="10">
        <v>1.23</v>
      </c>
      <c r="AG108" s="12">
        <v>7.13</v>
      </c>
      <c r="AH108" s="10">
        <v>59.4</v>
      </c>
      <c r="AI108" s="4">
        <v>25.9</v>
      </c>
      <c r="AJ108" s="10">
        <v>9.6999999999999993</v>
      </c>
      <c r="AK108" s="4">
        <v>5</v>
      </c>
      <c r="AL108" s="10">
        <v>0</v>
      </c>
      <c r="AM108" s="386"/>
      <c r="AN108" s="386"/>
      <c r="AO108" s="386"/>
      <c r="AP108" s="386"/>
      <c r="AQ108" s="386"/>
      <c r="AR108" s="386"/>
    </row>
    <row r="109" spans="1:44" ht="15.75">
      <c r="A109" s="51" t="s">
        <v>122</v>
      </c>
      <c r="B109" s="8">
        <v>530</v>
      </c>
      <c r="C109" s="9">
        <v>19</v>
      </c>
      <c r="D109" s="37">
        <v>0</v>
      </c>
      <c r="E109" s="40">
        <v>0</v>
      </c>
      <c r="F109" s="11">
        <v>43</v>
      </c>
      <c r="G109" s="9">
        <v>3.9</v>
      </c>
      <c r="H109" s="11">
        <v>53</v>
      </c>
      <c r="I109" s="9">
        <v>0</v>
      </c>
      <c r="J109" s="10">
        <v>5.5</v>
      </c>
      <c r="K109" s="387">
        <v>120.8</v>
      </c>
      <c r="L109" s="10">
        <v>42</v>
      </c>
      <c r="M109" s="9">
        <v>0.9</v>
      </c>
      <c r="N109" s="37">
        <v>0</v>
      </c>
      <c r="O109" s="40">
        <v>0</v>
      </c>
      <c r="P109" s="10">
        <v>9.4</v>
      </c>
      <c r="Q109" s="4">
        <v>7.2</v>
      </c>
      <c r="R109" s="10">
        <v>3.9</v>
      </c>
      <c r="S109" s="63">
        <v>0</v>
      </c>
      <c r="T109" s="4">
        <v>138</v>
      </c>
      <c r="U109" s="37">
        <v>0</v>
      </c>
      <c r="V109" s="40">
        <v>0</v>
      </c>
      <c r="W109" s="371">
        <v>284.93400000000003</v>
      </c>
      <c r="X109" s="10">
        <v>4.51</v>
      </c>
      <c r="Y109" s="4">
        <v>12.7</v>
      </c>
      <c r="Z109" s="10">
        <v>39</v>
      </c>
      <c r="AA109" s="4">
        <v>86.5</v>
      </c>
      <c r="AB109" s="10">
        <v>28.2</v>
      </c>
      <c r="AC109" s="4">
        <v>32.6</v>
      </c>
      <c r="AD109" s="10">
        <v>272</v>
      </c>
      <c r="AE109" s="4">
        <v>12.5</v>
      </c>
      <c r="AF109" s="10">
        <v>1.1299999999999999</v>
      </c>
      <c r="AG109" s="12">
        <v>5.55</v>
      </c>
      <c r="AH109" s="10">
        <v>52.2</v>
      </c>
      <c r="AI109" s="4">
        <v>33.200000000000003</v>
      </c>
      <c r="AJ109" s="10">
        <v>8.3000000000000007</v>
      </c>
      <c r="AK109" s="4">
        <v>6.3</v>
      </c>
      <c r="AL109" s="10">
        <v>0</v>
      </c>
      <c r="AM109" s="386"/>
      <c r="AN109" s="386"/>
      <c r="AO109" s="386"/>
      <c r="AP109" s="386"/>
      <c r="AQ109" s="386"/>
      <c r="AR109" s="386"/>
    </row>
    <row r="110" spans="1:44" ht="15.75">
      <c r="A110" s="51" t="s">
        <v>123</v>
      </c>
      <c r="B110" s="8">
        <v>3032</v>
      </c>
      <c r="C110" s="9">
        <v>34</v>
      </c>
      <c r="D110" s="37">
        <v>0</v>
      </c>
      <c r="E110" s="40">
        <v>0</v>
      </c>
      <c r="F110" s="11">
        <v>78</v>
      </c>
      <c r="G110" s="9">
        <v>4.4000000000000004</v>
      </c>
      <c r="H110" s="11">
        <v>40</v>
      </c>
      <c r="I110" s="9">
        <v>0</v>
      </c>
      <c r="J110" s="10">
        <v>7.8</v>
      </c>
      <c r="K110" s="387">
        <v>122.9</v>
      </c>
      <c r="L110" s="10">
        <v>48</v>
      </c>
      <c r="M110" s="9">
        <v>0.8</v>
      </c>
      <c r="N110" s="37">
        <v>0</v>
      </c>
      <c r="O110" s="40">
        <v>0</v>
      </c>
      <c r="P110" s="10">
        <v>9.6999999999999993</v>
      </c>
      <c r="Q110" s="4">
        <v>7.2</v>
      </c>
      <c r="R110" s="10">
        <v>4.8</v>
      </c>
      <c r="S110" s="63">
        <v>0</v>
      </c>
      <c r="T110" s="4">
        <v>133</v>
      </c>
      <c r="U110" s="37">
        <v>0</v>
      </c>
      <c r="V110" s="40">
        <v>0</v>
      </c>
      <c r="W110" s="371">
        <v>278.30800000000005</v>
      </c>
      <c r="X110" s="10">
        <v>4.83</v>
      </c>
      <c r="Y110" s="4">
        <v>14.7</v>
      </c>
      <c r="Z110" s="10">
        <v>43.5</v>
      </c>
      <c r="AA110" s="4">
        <v>90.1</v>
      </c>
      <c r="AB110" s="10">
        <v>30.4</v>
      </c>
      <c r="AC110" s="4">
        <v>33.799999999999997</v>
      </c>
      <c r="AD110" s="10">
        <v>186</v>
      </c>
      <c r="AE110" s="4">
        <v>12.5</v>
      </c>
      <c r="AF110" s="10">
        <v>1.72</v>
      </c>
      <c r="AG110" s="12">
        <v>7.86</v>
      </c>
      <c r="AH110" s="10">
        <v>62.9</v>
      </c>
      <c r="AI110" s="4">
        <v>25.3</v>
      </c>
      <c r="AJ110" s="10">
        <v>10.8</v>
      </c>
      <c r="AK110" s="4">
        <v>1</v>
      </c>
      <c r="AL110" s="10">
        <v>0</v>
      </c>
      <c r="AM110" s="386"/>
      <c r="AN110" s="386"/>
      <c r="AO110" s="386"/>
      <c r="AP110" s="386"/>
      <c r="AQ110" s="386"/>
      <c r="AR110" s="386"/>
    </row>
    <row r="111" spans="1:44" ht="15.75">
      <c r="A111" s="51" t="s">
        <v>124</v>
      </c>
      <c r="B111" s="8">
        <v>3646</v>
      </c>
      <c r="C111" s="9">
        <v>47</v>
      </c>
      <c r="D111" s="37">
        <v>0</v>
      </c>
      <c r="E111" s="40">
        <v>0</v>
      </c>
      <c r="F111" s="11">
        <v>92</v>
      </c>
      <c r="G111" s="9">
        <v>4.2</v>
      </c>
      <c r="H111" s="11">
        <v>45</v>
      </c>
      <c r="I111" s="9">
        <v>0</v>
      </c>
      <c r="J111" s="10">
        <v>4.5</v>
      </c>
      <c r="K111" s="387">
        <v>127.9</v>
      </c>
      <c r="L111" s="10">
        <v>43</v>
      </c>
      <c r="M111" s="9">
        <v>0.7</v>
      </c>
      <c r="N111" s="37">
        <v>0</v>
      </c>
      <c r="O111" s="40">
        <v>0</v>
      </c>
      <c r="P111" s="10">
        <v>9.5</v>
      </c>
      <c r="Q111" s="4">
        <v>7.1</v>
      </c>
      <c r="R111" s="10">
        <v>4.5999999999999996</v>
      </c>
      <c r="S111" s="63">
        <v>87</v>
      </c>
      <c r="T111" s="4">
        <v>138</v>
      </c>
      <c r="U111" s="37">
        <v>0</v>
      </c>
      <c r="V111" s="40">
        <v>0</v>
      </c>
      <c r="W111" s="371">
        <v>291.96100000000001</v>
      </c>
      <c r="X111" s="10">
        <v>4.46</v>
      </c>
      <c r="Y111" s="4">
        <v>12.9</v>
      </c>
      <c r="Z111" s="10">
        <v>40.4</v>
      </c>
      <c r="AA111" s="4">
        <v>90.6</v>
      </c>
      <c r="AB111" s="10">
        <v>28.9</v>
      </c>
      <c r="AC111" s="4">
        <v>31.9</v>
      </c>
      <c r="AD111" s="10">
        <v>214</v>
      </c>
      <c r="AE111" s="4">
        <v>13.6</v>
      </c>
      <c r="AF111" s="10">
        <v>1</v>
      </c>
      <c r="AG111" s="12">
        <v>5.24</v>
      </c>
      <c r="AH111" s="10">
        <v>56.7</v>
      </c>
      <c r="AI111" s="4">
        <v>32.4</v>
      </c>
      <c r="AJ111" s="10">
        <v>8.4</v>
      </c>
      <c r="AK111" s="4">
        <v>2.5</v>
      </c>
      <c r="AL111" s="10">
        <v>0</v>
      </c>
      <c r="AM111" s="386"/>
      <c r="AN111" s="386"/>
      <c r="AO111" s="386"/>
      <c r="AP111" s="386"/>
      <c r="AQ111" s="386"/>
      <c r="AR111" s="386"/>
    </row>
    <row r="112" spans="1:44" ht="15.75">
      <c r="A112" s="51" t="s">
        <v>126</v>
      </c>
      <c r="B112" s="8">
        <v>437</v>
      </c>
      <c r="C112" s="9">
        <v>17</v>
      </c>
      <c r="D112" s="37">
        <v>0</v>
      </c>
      <c r="E112" s="40">
        <v>0</v>
      </c>
      <c r="F112" s="11">
        <v>33</v>
      </c>
      <c r="G112" s="9">
        <v>3.9</v>
      </c>
      <c r="H112" s="11">
        <v>25</v>
      </c>
      <c r="I112" s="9">
        <v>0</v>
      </c>
      <c r="J112" s="10">
        <v>5.7</v>
      </c>
      <c r="K112" s="387">
        <v>122.1</v>
      </c>
      <c r="L112" s="10">
        <v>36</v>
      </c>
      <c r="M112" s="9">
        <v>0.8</v>
      </c>
      <c r="N112" s="37">
        <v>0</v>
      </c>
      <c r="O112" s="40">
        <v>0</v>
      </c>
      <c r="P112" s="10">
        <v>9.1999999999999993</v>
      </c>
      <c r="Q112" s="4">
        <v>6.9</v>
      </c>
      <c r="R112" s="10">
        <v>4.2</v>
      </c>
      <c r="S112" s="63">
        <v>88</v>
      </c>
      <c r="T112" s="4">
        <v>138</v>
      </c>
      <c r="U112" s="37">
        <v>0</v>
      </c>
      <c r="V112" s="40">
        <v>0</v>
      </c>
      <c r="W112" s="371">
        <v>290.11422222222222</v>
      </c>
      <c r="X112" s="10">
        <v>4.1900000000000004</v>
      </c>
      <c r="Y112" s="4">
        <v>12.3</v>
      </c>
      <c r="Z112" s="10">
        <v>37.700000000000003</v>
      </c>
      <c r="AA112" s="4">
        <v>90</v>
      </c>
      <c r="AB112" s="10">
        <v>29.4</v>
      </c>
      <c r="AC112" s="4">
        <v>32.6</v>
      </c>
      <c r="AD112" s="10">
        <v>258</v>
      </c>
      <c r="AE112" s="4">
        <v>12.6</v>
      </c>
      <c r="AF112" s="10">
        <v>0.95</v>
      </c>
      <c r="AG112" s="12">
        <v>6.29</v>
      </c>
      <c r="AH112" s="10">
        <v>62.2</v>
      </c>
      <c r="AI112" s="4">
        <v>25.8</v>
      </c>
      <c r="AJ112" s="10">
        <v>10.3</v>
      </c>
      <c r="AK112" s="4">
        <v>1.7</v>
      </c>
      <c r="AL112" s="10">
        <v>0</v>
      </c>
      <c r="AM112" s="386"/>
      <c r="AN112" s="386"/>
      <c r="AO112" s="386"/>
      <c r="AP112" s="386"/>
      <c r="AQ112" s="386"/>
      <c r="AR112" s="386"/>
    </row>
    <row r="113" spans="1:44" ht="15.75">
      <c r="A113" s="51" t="s">
        <v>127</v>
      </c>
      <c r="B113" s="8">
        <v>489</v>
      </c>
      <c r="C113" s="9">
        <v>19</v>
      </c>
      <c r="D113" s="37">
        <v>0</v>
      </c>
      <c r="E113" s="40">
        <v>0</v>
      </c>
      <c r="F113" s="11">
        <v>38</v>
      </c>
      <c r="G113" s="9">
        <v>4.0999999999999996</v>
      </c>
      <c r="H113" s="11">
        <v>20</v>
      </c>
      <c r="I113" s="9">
        <v>0</v>
      </c>
      <c r="J113" s="10">
        <v>6.3</v>
      </c>
      <c r="K113" s="387">
        <v>122.9</v>
      </c>
      <c r="L113" s="10">
        <v>34</v>
      </c>
      <c r="M113" s="9">
        <v>0.8</v>
      </c>
      <c r="N113" s="37">
        <v>0</v>
      </c>
      <c r="O113" s="40">
        <v>0</v>
      </c>
      <c r="P113" s="10">
        <v>9.5</v>
      </c>
      <c r="Q113" s="4">
        <v>7.3</v>
      </c>
      <c r="R113" s="10">
        <v>4.4000000000000004</v>
      </c>
      <c r="S113" s="63">
        <v>54</v>
      </c>
      <c r="T113" s="4">
        <v>138</v>
      </c>
      <c r="U113" s="37">
        <v>0</v>
      </c>
      <c r="V113" s="40">
        <v>0</v>
      </c>
      <c r="W113" s="371">
        <v>287.98066666666671</v>
      </c>
      <c r="X113" s="10">
        <v>4.53</v>
      </c>
      <c r="Y113" s="4">
        <v>12.8</v>
      </c>
      <c r="Z113" s="10">
        <v>40.1</v>
      </c>
      <c r="AA113" s="4">
        <v>88.5</v>
      </c>
      <c r="AB113" s="10">
        <v>28.3</v>
      </c>
      <c r="AC113" s="4">
        <v>31.9</v>
      </c>
      <c r="AD113" s="10">
        <v>244</v>
      </c>
      <c r="AE113" s="4">
        <v>13.5</v>
      </c>
      <c r="AF113" s="10">
        <v>1.1499999999999999</v>
      </c>
      <c r="AG113" s="12">
        <v>3.93</v>
      </c>
      <c r="AH113" s="10">
        <v>54.9</v>
      </c>
      <c r="AI113" s="4">
        <v>32.6</v>
      </c>
      <c r="AJ113" s="10">
        <v>11.2</v>
      </c>
      <c r="AK113" s="4">
        <v>1.3</v>
      </c>
      <c r="AL113" s="10">
        <v>0</v>
      </c>
      <c r="AM113" s="386"/>
      <c r="AN113" s="386"/>
      <c r="AO113" s="386"/>
      <c r="AP113" s="386"/>
      <c r="AQ113" s="386"/>
      <c r="AR113" s="386"/>
    </row>
    <row r="114" spans="1:44" ht="15.75">
      <c r="A114" s="51" t="s">
        <v>128</v>
      </c>
      <c r="B114" s="8">
        <v>460</v>
      </c>
      <c r="C114" s="9">
        <v>22</v>
      </c>
      <c r="D114" s="37">
        <v>0</v>
      </c>
      <c r="E114" s="40">
        <v>0</v>
      </c>
      <c r="F114" s="11">
        <v>35</v>
      </c>
      <c r="G114" s="9">
        <v>4.3</v>
      </c>
      <c r="H114" s="11">
        <v>41</v>
      </c>
      <c r="I114" s="9">
        <v>0</v>
      </c>
      <c r="J114" s="10">
        <v>5.2</v>
      </c>
      <c r="K114" s="387">
        <v>130.30000000000001</v>
      </c>
      <c r="L114" s="10">
        <v>36</v>
      </c>
      <c r="M114" s="9">
        <v>0.7</v>
      </c>
      <c r="N114" s="37">
        <v>0</v>
      </c>
      <c r="O114" s="40">
        <v>0</v>
      </c>
      <c r="P114" s="10">
        <v>9.6999999999999993</v>
      </c>
      <c r="Q114" s="4">
        <v>7.4</v>
      </c>
      <c r="R114" s="10">
        <v>3.9</v>
      </c>
      <c r="S114" s="63">
        <v>84</v>
      </c>
      <c r="T114" s="4">
        <v>140</v>
      </c>
      <c r="U114" s="37">
        <v>0</v>
      </c>
      <c r="V114" s="40">
        <v>0</v>
      </c>
      <c r="W114" s="371">
        <v>293.02066666666667</v>
      </c>
      <c r="X114" s="10">
        <v>4.58</v>
      </c>
      <c r="Y114" s="4">
        <v>13.8</v>
      </c>
      <c r="Z114" s="10">
        <v>42.6</v>
      </c>
      <c r="AA114" s="4">
        <v>93</v>
      </c>
      <c r="AB114" s="10">
        <v>30.1</v>
      </c>
      <c r="AC114" s="4">
        <v>32.4</v>
      </c>
      <c r="AD114" s="10">
        <v>251</v>
      </c>
      <c r="AE114" s="4">
        <v>12.5</v>
      </c>
      <c r="AF114" s="10">
        <v>1.03</v>
      </c>
      <c r="AG114" s="12">
        <v>8.2200000000000006</v>
      </c>
      <c r="AH114" s="10">
        <v>71.599999999999994</v>
      </c>
      <c r="AI114" s="4">
        <v>18.7</v>
      </c>
      <c r="AJ114" s="10">
        <v>8.4</v>
      </c>
      <c r="AK114" s="4">
        <v>1.3</v>
      </c>
      <c r="AL114" s="10">
        <v>0</v>
      </c>
      <c r="AM114" s="386"/>
      <c r="AN114" s="386"/>
      <c r="AO114" s="386"/>
      <c r="AP114" s="386"/>
      <c r="AQ114" s="386"/>
      <c r="AR114" s="386"/>
    </row>
    <row r="115" spans="1:44" ht="15.75">
      <c r="A115" s="51" t="s">
        <v>129</v>
      </c>
      <c r="B115" s="8">
        <v>4663</v>
      </c>
      <c r="C115" s="9">
        <v>38</v>
      </c>
      <c r="D115" s="10">
        <v>0</v>
      </c>
      <c r="E115" s="40">
        <v>0</v>
      </c>
      <c r="F115" s="11">
        <v>104</v>
      </c>
      <c r="G115" s="9">
        <v>4.4000000000000004</v>
      </c>
      <c r="H115" s="11">
        <v>61</v>
      </c>
      <c r="I115" s="9">
        <v>0</v>
      </c>
      <c r="J115" s="10">
        <v>7.3</v>
      </c>
      <c r="K115" s="387">
        <v>93.8</v>
      </c>
      <c r="L115" s="10">
        <v>66</v>
      </c>
      <c r="M115" s="9">
        <v>1.1000000000000001</v>
      </c>
      <c r="N115" s="37">
        <v>0</v>
      </c>
      <c r="O115" s="40">
        <v>0</v>
      </c>
      <c r="P115" s="10">
        <v>9.6999999999999993</v>
      </c>
      <c r="Q115" s="4">
        <v>7.6</v>
      </c>
      <c r="R115" s="10">
        <v>4.5999999999999996</v>
      </c>
      <c r="S115" s="63">
        <v>94</v>
      </c>
      <c r="T115" s="4">
        <v>140</v>
      </c>
      <c r="U115" s="37">
        <v>0</v>
      </c>
      <c r="V115" s="40">
        <v>0</v>
      </c>
      <c r="W115" s="371">
        <v>299.96155555555555</v>
      </c>
      <c r="X115" s="10">
        <v>5.35</v>
      </c>
      <c r="Y115" s="4">
        <v>14.1</v>
      </c>
      <c r="Z115" s="10">
        <v>43.5</v>
      </c>
      <c r="AA115" s="4">
        <v>81.3</v>
      </c>
      <c r="AB115" s="10">
        <v>26.4</v>
      </c>
      <c r="AC115" s="4">
        <v>32.4</v>
      </c>
      <c r="AD115" s="10">
        <v>0</v>
      </c>
      <c r="AE115" s="4">
        <v>12.5</v>
      </c>
      <c r="AF115" s="10">
        <v>0.79</v>
      </c>
      <c r="AG115" s="12">
        <v>6.39</v>
      </c>
      <c r="AH115" s="10">
        <v>51</v>
      </c>
      <c r="AI115" s="4">
        <v>34.6</v>
      </c>
      <c r="AJ115" s="10">
        <v>9.1999999999999993</v>
      </c>
      <c r="AK115" s="4">
        <v>2.2000000000000002</v>
      </c>
      <c r="AL115" s="10">
        <v>0</v>
      </c>
      <c r="AM115" s="386"/>
      <c r="AN115" s="386"/>
      <c r="AO115" s="386"/>
      <c r="AP115" s="386"/>
      <c r="AQ115" s="386"/>
      <c r="AR115" s="386"/>
    </row>
    <row r="116" spans="1:44" ht="15.75">
      <c r="A116" s="51" t="s">
        <v>101</v>
      </c>
      <c r="B116" s="8">
        <v>7068</v>
      </c>
      <c r="C116" s="9">
        <v>103</v>
      </c>
      <c r="D116" s="10">
        <v>5.7</v>
      </c>
      <c r="E116" s="9">
        <v>1410</v>
      </c>
      <c r="F116" s="11">
        <v>168</v>
      </c>
      <c r="G116" s="9">
        <v>5</v>
      </c>
      <c r="H116" s="11">
        <v>65</v>
      </c>
      <c r="I116" s="9">
        <v>29</v>
      </c>
      <c r="J116" s="10">
        <v>6.8</v>
      </c>
      <c r="K116" s="279">
        <v>105.8</v>
      </c>
      <c r="L116" s="10">
        <v>66</v>
      </c>
      <c r="M116" s="92">
        <v>1</v>
      </c>
      <c r="N116" s="10">
        <v>6.1</v>
      </c>
      <c r="O116" s="9">
        <v>76</v>
      </c>
      <c r="P116" s="10">
        <v>10.1</v>
      </c>
      <c r="Q116" s="4">
        <v>7.7</v>
      </c>
      <c r="R116" s="10">
        <v>4.5</v>
      </c>
      <c r="S116" s="63">
        <v>65</v>
      </c>
      <c r="T116" s="4">
        <v>140</v>
      </c>
      <c r="U116" s="10">
        <v>2.2000000000000002</v>
      </c>
      <c r="V116" s="9">
        <v>102</v>
      </c>
      <c r="W116" s="371">
        <v>297.92277777777781</v>
      </c>
      <c r="X116" s="10">
        <v>4.71</v>
      </c>
      <c r="Y116" s="4">
        <v>13.7</v>
      </c>
      <c r="Z116" s="10">
        <v>40.5</v>
      </c>
      <c r="AA116" s="4">
        <v>86</v>
      </c>
      <c r="AB116" s="10">
        <v>29.1</v>
      </c>
      <c r="AC116" s="4">
        <v>33.799999999999997</v>
      </c>
      <c r="AD116" s="10">
        <v>281</v>
      </c>
      <c r="AE116" s="4">
        <v>14.2</v>
      </c>
      <c r="AF116" s="10">
        <v>1.01</v>
      </c>
      <c r="AG116" s="4">
        <v>14.8</v>
      </c>
      <c r="AH116" s="10">
        <v>0</v>
      </c>
      <c r="AI116" s="4">
        <v>0</v>
      </c>
      <c r="AJ116" s="10">
        <v>2.2000000000000002</v>
      </c>
      <c r="AK116" s="4">
        <v>0.4</v>
      </c>
      <c r="AL116" s="10">
        <v>0.1</v>
      </c>
      <c r="AM116" s="386"/>
      <c r="AN116" s="386"/>
      <c r="AO116" s="386"/>
      <c r="AP116" s="386"/>
      <c r="AQ116" s="386"/>
      <c r="AR116" s="386"/>
    </row>
    <row r="117" spans="1:44" ht="15.75">
      <c r="A117" s="51" t="s">
        <v>105</v>
      </c>
      <c r="B117" s="8">
        <v>5962</v>
      </c>
      <c r="C117" s="9">
        <v>95</v>
      </c>
      <c r="D117" s="10">
        <v>7.6</v>
      </c>
      <c r="E117" s="9">
        <v>1317</v>
      </c>
      <c r="F117" s="11">
        <v>148</v>
      </c>
      <c r="G117" s="9">
        <v>5.2</v>
      </c>
      <c r="H117" s="11">
        <v>58</v>
      </c>
      <c r="I117" s="9">
        <v>24</v>
      </c>
      <c r="J117" s="10">
        <v>4.0999999999999996</v>
      </c>
      <c r="K117" s="279">
        <v>120</v>
      </c>
      <c r="L117" s="10">
        <v>40</v>
      </c>
      <c r="M117" s="92">
        <v>0.9</v>
      </c>
      <c r="N117" s="10">
        <v>5</v>
      </c>
      <c r="O117" s="9">
        <v>95</v>
      </c>
      <c r="P117" s="10">
        <v>10.5</v>
      </c>
      <c r="Q117" s="4">
        <v>8.1</v>
      </c>
      <c r="R117" s="10">
        <v>4.2</v>
      </c>
      <c r="S117" s="63">
        <v>109</v>
      </c>
      <c r="T117" s="4">
        <v>140</v>
      </c>
      <c r="U117" s="10">
        <v>2.1</v>
      </c>
      <c r="V117" s="9">
        <v>96</v>
      </c>
      <c r="W117" s="371">
        <v>295.84255555555558</v>
      </c>
      <c r="X117" s="10">
        <v>5.21</v>
      </c>
      <c r="Y117" s="4">
        <v>16.100000000000001</v>
      </c>
      <c r="Z117" s="10">
        <v>45.7</v>
      </c>
      <c r="AA117" s="4">
        <v>87.7</v>
      </c>
      <c r="AB117" s="10">
        <v>30.9</v>
      </c>
      <c r="AC117" s="4">
        <v>35.200000000000003</v>
      </c>
      <c r="AD117" s="10">
        <v>279</v>
      </c>
      <c r="AE117" s="4">
        <v>12.3</v>
      </c>
      <c r="AF117" s="10">
        <v>0.94</v>
      </c>
      <c r="AG117" s="4">
        <v>8.7200000000000006</v>
      </c>
      <c r="AH117" s="10">
        <v>93.6</v>
      </c>
      <c r="AI117" s="4">
        <v>4.8</v>
      </c>
      <c r="AJ117" s="10">
        <v>0.9</v>
      </c>
      <c r="AK117" s="4">
        <v>0.6</v>
      </c>
      <c r="AL117" s="10">
        <v>0.1</v>
      </c>
      <c r="AM117" s="386"/>
      <c r="AN117" s="386"/>
      <c r="AO117" s="386"/>
      <c r="AP117" s="386"/>
      <c r="AQ117" s="386"/>
      <c r="AR117" s="386"/>
    </row>
    <row r="118" spans="1:44" ht="15.75">
      <c r="A118" s="51" t="s">
        <v>109</v>
      </c>
      <c r="B118" s="8">
        <v>2280</v>
      </c>
      <c r="C118" s="9">
        <v>60</v>
      </c>
      <c r="D118" s="10">
        <v>6.6</v>
      </c>
      <c r="E118" s="9">
        <v>840</v>
      </c>
      <c r="F118" s="11">
        <v>109</v>
      </c>
      <c r="G118" s="9">
        <v>4.9000000000000004</v>
      </c>
      <c r="H118" s="11">
        <v>56</v>
      </c>
      <c r="I118" s="9">
        <v>20</v>
      </c>
      <c r="J118" s="10">
        <v>5.0999999999999996</v>
      </c>
      <c r="K118" s="279">
        <v>94.9</v>
      </c>
      <c r="L118" s="10">
        <v>60</v>
      </c>
      <c r="M118" s="92">
        <v>1.1000000000000001</v>
      </c>
      <c r="N118" s="10">
        <v>4.7</v>
      </c>
      <c r="O118" s="9">
        <v>103</v>
      </c>
      <c r="P118" s="10">
        <v>9.8000000000000007</v>
      </c>
      <c r="Q118" s="4">
        <v>7.8</v>
      </c>
      <c r="R118" s="10">
        <v>4.4000000000000004</v>
      </c>
      <c r="S118" s="63">
        <v>75</v>
      </c>
      <c r="T118" s="4">
        <v>141</v>
      </c>
      <c r="U118" s="10">
        <v>1.9</v>
      </c>
      <c r="V118" s="9">
        <v>101</v>
      </c>
      <c r="W118" s="371">
        <v>299.2356666666667</v>
      </c>
      <c r="X118" s="10">
        <v>5.2</v>
      </c>
      <c r="Y118" s="4">
        <v>15</v>
      </c>
      <c r="Z118" s="10">
        <v>44.4</v>
      </c>
      <c r="AA118" s="4">
        <v>85.4</v>
      </c>
      <c r="AB118" s="10">
        <v>28.8</v>
      </c>
      <c r="AC118" s="4">
        <v>33.799999999999997</v>
      </c>
      <c r="AD118" s="10">
        <v>270</v>
      </c>
      <c r="AE118" s="4">
        <v>13</v>
      </c>
      <c r="AF118" s="10">
        <v>1.1499999999999999</v>
      </c>
      <c r="AG118" s="4">
        <v>10</v>
      </c>
      <c r="AH118" s="10">
        <v>75.2</v>
      </c>
      <c r="AI118" s="4">
        <v>16.3</v>
      </c>
      <c r="AJ118" s="10">
        <v>8</v>
      </c>
      <c r="AK118" s="4">
        <v>0.1</v>
      </c>
      <c r="AL118" s="10">
        <v>0.4</v>
      </c>
      <c r="AM118" s="386"/>
      <c r="AN118" s="386"/>
      <c r="AO118" s="386"/>
      <c r="AP118" s="386"/>
      <c r="AQ118" s="386"/>
      <c r="AR118" s="386"/>
    </row>
    <row r="119" spans="1:44" ht="15.75">
      <c r="A119" s="51" t="s">
        <v>114</v>
      </c>
      <c r="B119" s="8">
        <v>6864</v>
      </c>
      <c r="C119" s="9">
        <v>71</v>
      </c>
      <c r="D119" s="10">
        <v>4.5</v>
      </c>
      <c r="E119" s="9">
        <v>1341</v>
      </c>
      <c r="F119" s="11">
        <v>179</v>
      </c>
      <c r="G119" s="9">
        <v>4.7</v>
      </c>
      <c r="H119" s="11">
        <v>75</v>
      </c>
      <c r="I119" s="9">
        <v>20</v>
      </c>
      <c r="J119" s="10">
        <v>9.1</v>
      </c>
      <c r="K119" s="279">
        <v>91.5</v>
      </c>
      <c r="L119" s="10">
        <v>52</v>
      </c>
      <c r="M119" s="92">
        <v>1.1000000000000001</v>
      </c>
      <c r="N119" s="10">
        <v>6.2</v>
      </c>
      <c r="O119" s="9">
        <v>87</v>
      </c>
      <c r="P119" s="10">
        <v>9.4</v>
      </c>
      <c r="Q119" s="4">
        <v>8</v>
      </c>
      <c r="R119" s="10">
        <v>5.0999999999999996</v>
      </c>
      <c r="S119" s="63">
        <v>91</v>
      </c>
      <c r="T119" s="4">
        <v>141</v>
      </c>
      <c r="U119" s="10">
        <v>2</v>
      </c>
      <c r="V119" s="9">
        <v>100</v>
      </c>
      <c r="W119" s="371">
        <v>300.22655555555554</v>
      </c>
      <c r="X119" s="10">
        <v>4.66</v>
      </c>
      <c r="Y119" s="4">
        <v>13.7</v>
      </c>
      <c r="Z119" s="10">
        <v>41.2</v>
      </c>
      <c r="AA119" s="4">
        <v>88.4</v>
      </c>
      <c r="AB119" s="10">
        <v>29.4</v>
      </c>
      <c r="AC119" s="4">
        <v>33.299999999999997</v>
      </c>
      <c r="AD119" s="10">
        <v>326</v>
      </c>
      <c r="AE119" s="4">
        <v>14.1</v>
      </c>
      <c r="AF119" s="10">
        <v>1.44</v>
      </c>
      <c r="AG119" s="4">
        <v>13.6</v>
      </c>
      <c r="AH119" s="10">
        <v>78.599999999999994</v>
      </c>
      <c r="AI119" s="4">
        <v>13.5</v>
      </c>
      <c r="AJ119" s="10">
        <v>7.4</v>
      </c>
      <c r="AK119" s="4">
        <v>0.1</v>
      </c>
      <c r="AL119" s="10">
        <v>0.4</v>
      </c>
      <c r="AM119" s="386"/>
      <c r="AN119" s="386"/>
      <c r="AO119" s="386"/>
      <c r="AP119" s="386"/>
      <c r="AQ119" s="386"/>
      <c r="AR119" s="386"/>
    </row>
    <row r="120" spans="1:44" ht="15.75">
      <c r="A120" s="51" t="s">
        <v>115</v>
      </c>
      <c r="B120" s="8">
        <v>3194</v>
      </c>
      <c r="C120" s="9">
        <v>92</v>
      </c>
      <c r="D120" s="10">
        <v>5.7</v>
      </c>
      <c r="E120" s="9">
        <v>1438</v>
      </c>
      <c r="F120" s="11">
        <v>124</v>
      </c>
      <c r="G120" s="9">
        <v>5</v>
      </c>
      <c r="H120" s="11">
        <v>67</v>
      </c>
      <c r="I120" s="9">
        <v>27</v>
      </c>
      <c r="J120" s="10">
        <v>4.5999999999999996</v>
      </c>
      <c r="K120" s="279">
        <v>102.6</v>
      </c>
      <c r="L120" s="10">
        <v>68</v>
      </c>
      <c r="M120" s="92">
        <v>1</v>
      </c>
      <c r="N120" s="10">
        <v>6.5</v>
      </c>
      <c r="O120" s="9">
        <v>78</v>
      </c>
      <c r="P120" s="10">
        <v>10.3</v>
      </c>
      <c r="Q120" s="4">
        <v>8.5</v>
      </c>
      <c r="R120" s="10">
        <v>4.5999999999999996</v>
      </c>
      <c r="S120" s="63">
        <v>81</v>
      </c>
      <c r="T120" s="4">
        <v>142</v>
      </c>
      <c r="U120" s="10">
        <v>2.1</v>
      </c>
      <c r="V120" s="9">
        <v>103</v>
      </c>
      <c r="W120" s="371">
        <v>303.18433333333331</v>
      </c>
      <c r="X120" s="10">
        <v>4.97</v>
      </c>
      <c r="Y120" s="4">
        <v>14.9</v>
      </c>
      <c r="Z120" s="10">
        <v>43.7</v>
      </c>
      <c r="AA120" s="4">
        <v>87.9</v>
      </c>
      <c r="AB120" s="10">
        <v>30</v>
      </c>
      <c r="AC120" s="4">
        <v>34.1</v>
      </c>
      <c r="AD120" s="10">
        <v>188</v>
      </c>
      <c r="AE120" s="4">
        <v>13</v>
      </c>
      <c r="AF120" s="10">
        <v>0.88</v>
      </c>
      <c r="AG120" s="4">
        <v>12.31</v>
      </c>
      <c r="AH120" s="10">
        <v>62.9</v>
      </c>
      <c r="AI120" s="4">
        <v>26.7</v>
      </c>
      <c r="AJ120" s="10">
        <v>9.1</v>
      </c>
      <c r="AK120" s="4">
        <v>1.1000000000000001</v>
      </c>
      <c r="AL120" s="10">
        <v>0.2</v>
      </c>
      <c r="AM120" s="386"/>
      <c r="AN120" s="386"/>
      <c r="AO120" s="386"/>
      <c r="AP120" s="386"/>
      <c r="AQ120" s="386"/>
      <c r="AR120" s="386"/>
    </row>
    <row r="121" spans="1:44" ht="15.75">
      <c r="A121" s="51" t="s">
        <v>117</v>
      </c>
      <c r="B121" s="8">
        <v>1894</v>
      </c>
      <c r="C121" s="9">
        <v>57</v>
      </c>
      <c r="D121" s="10">
        <v>5.3</v>
      </c>
      <c r="E121" s="9">
        <v>1198</v>
      </c>
      <c r="F121" s="11">
        <v>93</v>
      </c>
      <c r="G121" s="9">
        <v>5</v>
      </c>
      <c r="H121" s="11">
        <v>53</v>
      </c>
      <c r="I121" s="9">
        <v>21</v>
      </c>
      <c r="J121" s="10">
        <v>5</v>
      </c>
      <c r="K121" s="279">
        <v>76.7</v>
      </c>
      <c r="L121" s="10">
        <v>60</v>
      </c>
      <c r="M121" s="92">
        <v>1.3</v>
      </c>
      <c r="N121" s="10">
        <v>5.2</v>
      </c>
      <c r="O121" s="9">
        <v>85</v>
      </c>
      <c r="P121" s="10">
        <v>9.8000000000000007</v>
      </c>
      <c r="Q121" s="4">
        <v>7.6</v>
      </c>
      <c r="R121" s="10">
        <v>4.5</v>
      </c>
      <c r="S121" s="63">
        <v>82</v>
      </c>
      <c r="T121" s="4">
        <v>141</v>
      </c>
      <c r="U121" s="10">
        <v>1.9</v>
      </c>
      <c r="V121" s="9">
        <v>100</v>
      </c>
      <c r="W121" s="371">
        <v>299.86888888888888</v>
      </c>
      <c r="X121" s="10">
        <v>4.8899999999999997</v>
      </c>
      <c r="Y121" s="4">
        <v>15.5</v>
      </c>
      <c r="Z121" s="10">
        <v>44.6</v>
      </c>
      <c r="AA121" s="4">
        <v>91.2</v>
      </c>
      <c r="AB121" s="10">
        <v>31.7</v>
      </c>
      <c r="AC121" s="4">
        <v>34.799999999999997</v>
      </c>
      <c r="AD121" s="10">
        <v>214</v>
      </c>
      <c r="AE121" s="4">
        <v>13</v>
      </c>
      <c r="AF121" s="10">
        <v>0.79</v>
      </c>
      <c r="AG121" s="4">
        <v>14.19</v>
      </c>
      <c r="AH121" s="10">
        <v>82.4</v>
      </c>
      <c r="AI121" s="4">
        <v>7.9</v>
      </c>
      <c r="AJ121" s="10">
        <v>9.4</v>
      </c>
      <c r="AK121" s="4">
        <v>0.2</v>
      </c>
      <c r="AL121" s="10">
        <v>0.1</v>
      </c>
      <c r="AM121" s="386"/>
      <c r="AN121" s="386"/>
      <c r="AO121" s="386"/>
      <c r="AP121" s="386"/>
      <c r="AQ121" s="386"/>
      <c r="AR121" s="386"/>
    </row>
    <row r="122" spans="1:44" ht="15.75">
      <c r="A122" s="51" t="s">
        <v>118</v>
      </c>
      <c r="B122" s="8">
        <v>3072</v>
      </c>
      <c r="C122" s="9">
        <v>69</v>
      </c>
      <c r="D122" s="10">
        <v>5</v>
      </c>
      <c r="E122" s="9">
        <v>1148</v>
      </c>
      <c r="F122" s="11">
        <v>122</v>
      </c>
      <c r="G122" s="9">
        <v>5.0999999999999996</v>
      </c>
      <c r="H122" s="11">
        <v>51</v>
      </c>
      <c r="I122" s="9">
        <v>24</v>
      </c>
      <c r="J122" s="10">
        <v>4.5999999999999996</v>
      </c>
      <c r="K122" s="279">
        <v>124.4</v>
      </c>
      <c r="L122" s="10">
        <v>39</v>
      </c>
      <c r="M122" s="92">
        <v>0.8</v>
      </c>
      <c r="N122" s="10">
        <v>5.4</v>
      </c>
      <c r="O122" s="9">
        <v>99</v>
      </c>
      <c r="P122" s="10">
        <v>9.9</v>
      </c>
      <c r="Q122" s="4">
        <v>8.4</v>
      </c>
      <c r="R122" s="10">
        <v>4.5</v>
      </c>
      <c r="S122" s="63">
        <v>72</v>
      </c>
      <c r="T122" s="4">
        <v>141</v>
      </c>
      <c r="U122" s="10">
        <v>2</v>
      </c>
      <c r="V122" s="9">
        <v>100</v>
      </c>
      <c r="W122" s="371">
        <v>295.73</v>
      </c>
      <c r="X122" s="10">
        <v>5.05</v>
      </c>
      <c r="Y122" s="4">
        <v>15.1</v>
      </c>
      <c r="Z122" s="10">
        <v>43.7</v>
      </c>
      <c r="AA122" s="4">
        <v>86.5</v>
      </c>
      <c r="AB122" s="10">
        <v>29.9</v>
      </c>
      <c r="AC122" s="4">
        <v>34.6</v>
      </c>
      <c r="AD122" s="10">
        <v>309</v>
      </c>
      <c r="AE122" s="4">
        <v>13.2</v>
      </c>
      <c r="AF122" s="10">
        <v>1.3</v>
      </c>
      <c r="AG122" s="4">
        <v>13.03</v>
      </c>
      <c r="AH122" s="10">
        <v>80.3</v>
      </c>
      <c r="AI122" s="4">
        <v>12.7</v>
      </c>
      <c r="AJ122" s="10">
        <v>6.3</v>
      </c>
      <c r="AK122" s="4">
        <v>0.5</v>
      </c>
      <c r="AL122" s="10">
        <v>0.2</v>
      </c>
      <c r="AM122" s="386"/>
      <c r="AN122" s="386"/>
      <c r="AO122" s="386"/>
      <c r="AP122" s="386"/>
      <c r="AQ122" s="386"/>
      <c r="AR122" s="386"/>
    </row>
    <row r="123" spans="1:44" ht="15.75">
      <c r="A123" s="51" t="s">
        <v>122</v>
      </c>
      <c r="B123" s="8">
        <v>6101</v>
      </c>
      <c r="C123" s="9">
        <v>82</v>
      </c>
      <c r="D123" s="10">
        <v>6.2</v>
      </c>
      <c r="E123" s="9">
        <v>919</v>
      </c>
      <c r="F123" s="11">
        <v>143</v>
      </c>
      <c r="G123" s="9">
        <v>5</v>
      </c>
      <c r="H123" s="11">
        <v>61</v>
      </c>
      <c r="I123" s="9">
        <v>33</v>
      </c>
      <c r="J123" s="10">
        <v>5.8</v>
      </c>
      <c r="K123" s="279">
        <v>94.9</v>
      </c>
      <c r="L123" s="10">
        <v>45</v>
      </c>
      <c r="M123" s="92">
        <v>1.1000000000000001</v>
      </c>
      <c r="N123" s="10">
        <v>5.2</v>
      </c>
      <c r="O123" s="9">
        <v>148</v>
      </c>
      <c r="P123" s="10">
        <v>10.1</v>
      </c>
      <c r="Q123" s="4">
        <v>8.3000000000000007</v>
      </c>
      <c r="R123" s="10">
        <v>4.3</v>
      </c>
      <c r="S123" s="63">
        <v>72</v>
      </c>
      <c r="T123" s="4">
        <v>142</v>
      </c>
      <c r="U123" s="10">
        <v>2.1</v>
      </c>
      <c r="V123" s="9">
        <v>100</v>
      </c>
      <c r="W123" s="371">
        <v>298.21800000000007</v>
      </c>
      <c r="X123" s="10">
        <v>4.8499999999999996</v>
      </c>
      <c r="Y123" s="4">
        <v>14.2</v>
      </c>
      <c r="Z123" s="10">
        <v>41.8</v>
      </c>
      <c r="AA123" s="4">
        <v>86.2</v>
      </c>
      <c r="AB123" s="10">
        <v>29.3</v>
      </c>
      <c r="AC123" s="4">
        <v>34</v>
      </c>
      <c r="AD123" s="10">
        <v>311</v>
      </c>
      <c r="AE123" s="4">
        <v>13.4</v>
      </c>
      <c r="AF123" s="10">
        <v>1.1499999999999999</v>
      </c>
      <c r="AG123" s="4">
        <v>14.35</v>
      </c>
      <c r="AH123" s="10">
        <v>72.900000000000006</v>
      </c>
      <c r="AI123" s="4">
        <v>19</v>
      </c>
      <c r="AJ123" s="10">
        <v>7</v>
      </c>
      <c r="AK123" s="4">
        <v>0.8</v>
      </c>
      <c r="AL123" s="10">
        <v>0.3</v>
      </c>
      <c r="AM123" s="386"/>
      <c r="AN123" s="386"/>
      <c r="AO123" s="386"/>
      <c r="AP123" s="386"/>
      <c r="AQ123" s="386"/>
      <c r="AR123" s="386"/>
    </row>
    <row r="124" spans="1:44" ht="15.75">
      <c r="A124" s="51" t="s">
        <v>123</v>
      </c>
      <c r="B124" s="8">
        <v>19751</v>
      </c>
      <c r="C124" s="9">
        <v>219</v>
      </c>
      <c r="D124" s="10">
        <v>5.8</v>
      </c>
      <c r="E124" s="9">
        <v>2835</v>
      </c>
      <c r="F124" s="11">
        <v>398</v>
      </c>
      <c r="G124" s="9">
        <v>5.4</v>
      </c>
      <c r="H124" s="11">
        <v>115</v>
      </c>
      <c r="I124" s="9">
        <v>35</v>
      </c>
      <c r="J124" s="10">
        <v>7</v>
      </c>
      <c r="K124" s="279">
        <v>104.5</v>
      </c>
      <c r="L124" s="10">
        <v>49</v>
      </c>
      <c r="M124" s="92">
        <v>1</v>
      </c>
      <c r="N124" s="10">
        <v>6.2</v>
      </c>
      <c r="O124" s="9">
        <v>95</v>
      </c>
      <c r="P124" s="10">
        <v>9.6</v>
      </c>
      <c r="Q124" s="4">
        <v>7.8</v>
      </c>
      <c r="R124" s="10">
        <v>4.2</v>
      </c>
      <c r="S124" s="63">
        <v>82</v>
      </c>
      <c r="T124" s="4">
        <v>142</v>
      </c>
      <c r="U124" s="10">
        <v>2.2999999999999998</v>
      </c>
      <c r="V124" s="9">
        <v>99</v>
      </c>
      <c r="W124" s="371">
        <v>299.33755555555558</v>
      </c>
      <c r="X124" s="10">
        <v>4.5999999999999996</v>
      </c>
      <c r="Y124" s="4">
        <v>14.4</v>
      </c>
      <c r="Z124" s="10">
        <v>41.8</v>
      </c>
      <c r="AA124" s="4">
        <v>90.9</v>
      </c>
      <c r="AB124" s="10">
        <v>31.3</v>
      </c>
      <c r="AC124" s="4">
        <v>34.4</v>
      </c>
      <c r="AD124" s="10">
        <v>223</v>
      </c>
      <c r="AE124" s="4">
        <v>13.3</v>
      </c>
      <c r="AF124" s="10">
        <v>1.57</v>
      </c>
      <c r="AG124" s="4">
        <v>17.25</v>
      </c>
      <c r="AH124" s="10">
        <v>86.8</v>
      </c>
      <c r="AI124" s="4">
        <v>6.7</v>
      </c>
      <c r="AJ124" s="10">
        <v>6.4</v>
      </c>
      <c r="AK124" s="4">
        <v>0</v>
      </c>
      <c r="AL124" s="10">
        <v>0.1</v>
      </c>
      <c r="AM124" s="386"/>
      <c r="AN124" s="386"/>
      <c r="AO124" s="386"/>
      <c r="AP124" s="386"/>
      <c r="AQ124" s="386"/>
      <c r="AR124" s="386"/>
    </row>
    <row r="125" spans="1:44" ht="15.75">
      <c r="A125" s="51" t="s">
        <v>124</v>
      </c>
      <c r="B125" s="8">
        <v>11142</v>
      </c>
      <c r="C125" s="9">
        <v>165</v>
      </c>
      <c r="D125" s="10">
        <v>10</v>
      </c>
      <c r="E125" s="9">
        <v>2333</v>
      </c>
      <c r="F125" s="11">
        <v>231</v>
      </c>
      <c r="G125" s="9">
        <v>5.2</v>
      </c>
      <c r="H125" s="11">
        <v>67</v>
      </c>
      <c r="I125" s="9">
        <v>29</v>
      </c>
      <c r="J125" s="10">
        <v>5.2</v>
      </c>
      <c r="K125" s="279">
        <v>118.6</v>
      </c>
      <c r="L125" s="10">
        <v>45</v>
      </c>
      <c r="M125" s="92">
        <v>0.9</v>
      </c>
      <c r="N125" s="10">
        <v>5.3</v>
      </c>
      <c r="O125" s="9">
        <v>70</v>
      </c>
      <c r="P125" s="10">
        <v>9.8000000000000007</v>
      </c>
      <c r="Q125" s="4">
        <v>8.3000000000000007</v>
      </c>
      <c r="R125" s="10">
        <v>4.4000000000000004</v>
      </c>
      <c r="S125" s="63">
        <v>82</v>
      </c>
      <c r="T125" s="4">
        <v>140</v>
      </c>
      <c r="U125" s="10">
        <v>2.2000000000000002</v>
      </c>
      <c r="V125" s="9">
        <v>96</v>
      </c>
      <c r="W125" s="371">
        <v>295.32288888888888</v>
      </c>
      <c r="X125" s="10">
        <v>4.72</v>
      </c>
      <c r="Y125" s="4">
        <v>14.5</v>
      </c>
      <c r="Z125" s="10">
        <v>42.6</v>
      </c>
      <c r="AA125" s="4">
        <v>90.3</v>
      </c>
      <c r="AB125" s="10">
        <v>30.7</v>
      </c>
      <c r="AC125" s="4">
        <v>34</v>
      </c>
      <c r="AD125" s="10">
        <v>271</v>
      </c>
      <c r="AE125" s="4">
        <v>14.4</v>
      </c>
      <c r="AF125" s="10">
        <v>0.98</v>
      </c>
      <c r="AG125" s="4">
        <v>16.09</v>
      </c>
      <c r="AH125" s="10">
        <v>87.1</v>
      </c>
      <c r="AI125" s="4">
        <v>7.5</v>
      </c>
      <c r="AJ125" s="10">
        <v>5.2</v>
      </c>
      <c r="AK125" s="4">
        <v>0.1</v>
      </c>
      <c r="AL125" s="10">
        <v>0.1</v>
      </c>
      <c r="AM125" s="386"/>
      <c r="AN125" s="386"/>
      <c r="AO125" s="386"/>
      <c r="AP125" s="386"/>
      <c r="AQ125" s="386"/>
      <c r="AR125" s="386"/>
    </row>
    <row r="126" spans="1:44" ht="15.75">
      <c r="A126" s="51" t="s">
        <v>126</v>
      </c>
      <c r="B126" s="8">
        <v>2520</v>
      </c>
      <c r="C126" s="9">
        <v>37</v>
      </c>
      <c r="D126" s="10">
        <v>7.4</v>
      </c>
      <c r="E126" s="9">
        <v>869</v>
      </c>
      <c r="F126" s="11">
        <v>76</v>
      </c>
      <c r="G126" s="9">
        <v>5</v>
      </c>
      <c r="H126" s="11">
        <v>40</v>
      </c>
      <c r="I126" s="9">
        <v>35</v>
      </c>
      <c r="J126" s="10">
        <v>5.9</v>
      </c>
      <c r="K126" s="279">
        <v>103.8</v>
      </c>
      <c r="L126" s="10">
        <v>43</v>
      </c>
      <c r="M126" s="92">
        <v>1</v>
      </c>
      <c r="N126" s="10">
        <v>5.7</v>
      </c>
      <c r="O126" s="9">
        <v>76</v>
      </c>
      <c r="P126" s="10">
        <v>9.8000000000000007</v>
      </c>
      <c r="Q126" s="4">
        <v>7.8</v>
      </c>
      <c r="R126" s="10">
        <v>4.5</v>
      </c>
      <c r="S126" s="63">
        <v>0</v>
      </c>
      <c r="T126" s="4">
        <v>141</v>
      </c>
      <c r="U126" s="10">
        <v>2.2000000000000002</v>
      </c>
      <c r="V126" s="9">
        <v>99</v>
      </c>
      <c r="W126" s="371">
        <v>291.79666666666668</v>
      </c>
      <c r="X126" s="10">
        <v>4.7</v>
      </c>
      <c r="Y126" s="4">
        <v>14.2</v>
      </c>
      <c r="Z126" s="10">
        <v>41</v>
      </c>
      <c r="AA126" s="4">
        <v>87.2</v>
      </c>
      <c r="AB126" s="10">
        <v>30.2</v>
      </c>
      <c r="AC126" s="4">
        <v>34.6</v>
      </c>
      <c r="AD126" s="10">
        <v>345</v>
      </c>
      <c r="AE126" s="4">
        <v>12.7</v>
      </c>
      <c r="AF126" s="10">
        <v>1.1299999999999999</v>
      </c>
      <c r="AG126" s="4">
        <v>18.54</v>
      </c>
      <c r="AH126" s="10">
        <v>77.099999999999994</v>
      </c>
      <c r="AI126" s="4">
        <v>13.6</v>
      </c>
      <c r="AJ126" s="10">
        <v>9</v>
      </c>
      <c r="AK126" s="4">
        <v>0.1</v>
      </c>
      <c r="AL126" s="10">
        <v>0.2</v>
      </c>
      <c r="AM126" s="386"/>
      <c r="AN126" s="386"/>
      <c r="AO126" s="386"/>
      <c r="AP126" s="386"/>
      <c r="AQ126" s="386"/>
      <c r="AR126" s="386"/>
    </row>
    <row r="127" spans="1:44" ht="15.75">
      <c r="A127" s="51" t="s">
        <v>127</v>
      </c>
      <c r="B127" s="8">
        <v>7563</v>
      </c>
      <c r="C127" s="9">
        <v>101</v>
      </c>
      <c r="D127" s="10">
        <v>7.8</v>
      </c>
      <c r="E127" s="9">
        <v>1422</v>
      </c>
      <c r="F127" s="11">
        <v>180</v>
      </c>
      <c r="G127" s="9">
        <v>5.0999999999999996</v>
      </c>
      <c r="H127" s="11">
        <v>39</v>
      </c>
      <c r="I127" s="9">
        <v>14</v>
      </c>
      <c r="J127" s="10">
        <v>7</v>
      </c>
      <c r="K127" s="279">
        <v>118.6</v>
      </c>
      <c r="L127" s="10">
        <v>37</v>
      </c>
      <c r="M127" s="92">
        <v>0.9</v>
      </c>
      <c r="N127" s="10">
        <v>4.8</v>
      </c>
      <c r="O127" s="9">
        <v>102</v>
      </c>
      <c r="P127" s="10">
        <v>9.9</v>
      </c>
      <c r="Q127" s="4">
        <v>8.3000000000000007</v>
      </c>
      <c r="R127" s="10">
        <v>4.2</v>
      </c>
      <c r="S127" s="63">
        <v>0</v>
      </c>
      <c r="T127" s="4">
        <v>140</v>
      </c>
      <c r="U127" s="10">
        <v>2.2999999999999998</v>
      </c>
      <c r="V127" s="9">
        <v>97</v>
      </c>
      <c r="W127" s="371">
        <v>288.37866666666667</v>
      </c>
      <c r="X127" s="10">
        <v>4.7300000000000004</v>
      </c>
      <c r="Y127" s="4">
        <v>13.8</v>
      </c>
      <c r="Z127" s="10">
        <v>41.2</v>
      </c>
      <c r="AA127" s="4">
        <v>87.1</v>
      </c>
      <c r="AB127" s="10">
        <v>29.2</v>
      </c>
      <c r="AC127" s="4">
        <v>33.5</v>
      </c>
      <c r="AD127" s="10">
        <v>330</v>
      </c>
      <c r="AE127" s="4">
        <v>14.2</v>
      </c>
      <c r="AF127" s="10">
        <v>1.29</v>
      </c>
      <c r="AG127" s="4">
        <v>12.76</v>
      </c>
      <c r="AH127" s="10">
        <v>77.900000000000006</v>
      </c>
      <c r="AI127" s="4">
        <v>12.5</v>
      </c>
      <c r="AJ127" s="10">
        <v>9.4</v>
      </c>
      <c r="AK127" s="4">
        <v>0.1</v>
      </c>
      <c r="AL127" s="10">
        <v>0.1</v>
      </c>
      <c r="AM127" s="386"/>
      <c r="AN127" s="386"/>
      <c r="AO127" s="386"/>
      <c r="AP127" s="386"/>
      <c r="AQ127" s="386"/>
      <c r="AR127" s="386"/>
    </row>
    <row r="128" spans="1:44" ht="15.75">
      <c r="A128" s="51" t="s">
        <v>128</v>
      </c>
      <c r="B128" s="8">
        <v>2245</v>
      </c>
      <c r="C128" s="9">
        <v>58</v>
      </c>
      <c r="D128" s="10">
        <v>7.4</v>
      </c>
      <c r="E128" s="9">
        <v>905</v>
      </c>
      <c r="F128" s="11">
        <v>89</v>
      </c>
      <c r="G128" s="9">
        <v>5.2</v>
      </c>
      <c r="H128" s="11">
        <v>38</v>
      </c>
      <c r="I128" s="9">
        <v>21</v>
      </c>
      <c r="J128" s="10">
        <v>5.0999999999999996</v>
      </c>
      <c r="K128" s="279">
        <v>125.2</v>
      </c>
      <c r="L128" s="10">
        <v>35</v>
      </c>
      <c r="M128" s="92">
        <v>0.8</v>
      </c>
      <c r="N128" s="10">
        <v>5.0999999999999996</v>
      </c>
      <c r="O128" s="9">
        <v>75</v>
      </c>
      <c r="P128" s="10">
        <v>10</v>
      </c>
      <c r="Q128" s="4">
        <v>8.4</v>
      </c>
      <c r="R128" s="10">
        <v>2.1</v>
      </c>
      <c r="S128" s="63">
        <v>0</v>
      </c>
      <c r="T128" s="4">
        <v>141</v>
      </c>
      <c r="U128" s="10">
        <v>2.1</v>
      </c>
      <c r="V128" s="9">
        <v>97</v>
      </c>
      <c r="W128" s="371">
        <v>285.99933333333331</v>
      </c>
      <c r="X128" s="10">
        <v>4.76</v>
      </c>
      <c r="Y128" s="4">
        <v>15</v>
      </c>
      <c r="Z128" s="10">
        <v>43</v>
      </c>
      <c r="AA128" s="4">
        <v>90.3</v>
      </c>
      <c r="AB128" s="10">
        <v>31.5</v>
      </c>
      <c r="AC128" s="4">
        <v>34.9</v>
      </c>
      <c r="AD128" s="10">
        <v>311</v>
      </c>
      <c r="AE128" s="4">
        <v>12.7</v>
      </c>
      <c r="AF128" s="10">
        <v>1.1299999999999999</v>
      </c>
      <c r="AG128" s="4">
        <v>16.3</v>
      </c>
      <c r="AH128" s="10">
        <v>78.3</v>
      </c>
      <c r="AI128" s="4">
        <v>11.5</v>
      </c>
      <c r="AJ128" s="10">
        <v>9.9</v>
      </c>
      <c r="AK128" s="4">
        <v>0.1</v>
      </c>
      <c r="AL128" s="10">
        <v>0.2</v>
      </c>
      <c r="AM128" s="386"/>
      <c r="AN128" s="386"/>
      <c r="AO128" s="386"/>
      <c r="AP128" s="386"/>
      <c r="AQ128" s="386"/>
      <c r="AR128" s="386"/>
    </row>
    <row r="129" spans="1:44" ht="15.75">
      <c r="A129" s="51" t="s">
        <v>129</v>
      </c>
      <c r="B129" s="8">
        <v>2513</v>
      </c>
      <c r="C129" s="9">
        <v>41</v>
      </c>
      <c r="D129" s="10">
        <v>4.7</v>
      </c>
      <c r="E129" s="9">
        <v>1119</v>
      </c>
      <c r="F129" s="11">
        <v>78</v>
      </c>
      <c r="G129" s="9">
        <v>5.0999999999999996</v>
      </c>
      <c r="H129" s="11">
        <v>57</v>
      </c>
      <c r="I129" s="9">
        <v>30</v>
      </c>
      <c r="J129" s="10">
        <v>7.6</v>
      </c>
      <c r="K129" s="279">
        <v>84.5</v>
      </c>
      <c r="L129" s="10">
        <v>56</v>
      </c>
      <c r="M129" s="92">
        <v>1.2</v>
      </c>
      <c r="N129" s="10">
        <v>5.2</v>
      </c>
      <c r="O129" s="9">
        <v>67</v>
      </c>
      <c r="P129" s="10">
        <v>10</v>
      </c>
      <c r="Q129" s="9">
        <v>8.4</v>
      </c>
      <c r="R129" s="10">
        <v>4.9000000000000004</v>
      </c>
      <c r="S129" s="63">
        <v>0</v>
      </c>
      <c r="T129" s="4">
        <v>141</v>
      </c>
      <c r="U129" s="10">
        <v>2.1</v>
      </c>
      <c r="V129" s="9">
        <v>99</v>
      </c>
      <c r="W129" s="371">
        <v>294.70733333333334</v>
      </c>
      <c r="X129" s="10">
        <v>5.5</v>
      </c>
      <c r="Y129" s="4">
        <v>15.2</v>
      </c>
      <c r="Z129" s="10">
        <v>44.5</v>
      </c>
      <c r="AA129" s="9">
        <v>80.900000000000006</v>
      </c>
      <c r="AB129" s="10">
        <v>27.6</v>
      </c>
      <c r="AC129" s="4">
        <v>34.200000000000003</v>
      </c>
      <c r="AD129" s="10">
        <v>280</v>
      </c>
      <c r="AE129" s="4">
        <v>12.8</v>
      </c>
      <c r="AF129" s="10">
        <v>1.03</v>
      </c>
      <c r="AG129" s="4">
        <v>12.19</v>
      </c>
      <c r="AH129" s="10">
        <v>81.8</v>
      </c>
      <c r="AI129" s="4">
        <v>12.6</v>
      </c>
      <c r="AJ129" s="10">
        <v>5.3</v>
      </c>
      <c r="AK129" s="4">
        <v>0.1</v>
      </c>
      <c r="AL129" s="10">
        <v>0.2</v>
      </c>
      <c r="AM129" s="386"/>
      <c r="AN129" s="386"/>
      <c r="AO129" s="386"/>
      <c r="AP129" s="386"/>
      <c r="AQ129" s="386"/>
      <c r="AR129" s="386"/>
    </row>
    <row r="130" spans="1:44" ht="15.75">
      <c r="A130" s="123">
        <v>3236</v>
      </c>
      <c r="B130" s="125">
        <v>1150</v>
      </c>
      <c r="C130" s="40">
        <v>0</v>
      </c>
      <c r="D130" s="126">
        <v>2</v>
      </c>
      <c r="E130" s="127">
        <v>403</v>
      </c>
      <c r="F130" s="128">
        <v>83</v>
      </c>
      <c r="G130" s="129">
        <v>0</v>
      </c>
      <c r="H130" s="130">
        <v>0</v>
      </c>
      <c r="I130" s="129">
        <v>0</v>
      </c>
      <c r="J130" s="126">
        <v>4.4000000000000004</v>
      </c>
      <c r="K130" s="387">
        <v>124.4</v>
      </c>
      <c r="L130" s="131">
        <v>45</v>
      </c>
      <c r="M130" s="92">
        <v>0.8</v>
      </c>
      <c r="N130" s="126">
        <v>4</v>
      </c>
      <c r="O130" s="127">
        <v>80</v>
      </c>
      <c r="P130" s="126">
        <v>9.1999999999999993</v>
      </c>
      <c r="Q130" s="133">
        <v>6.8</v>
      </c>
      <c r="R130" s="126">
        <v>4.3</v>
      </c>
      <c r="S130" s="134">
        <v>81</v>
      </c>
      <c r="T130" s="135">
        <v>140</v>
      </c>
      <c r="U130" s="126">
        <v>2.2000000000000002</v>
      </c>
      <c r="V130" s="127">
        <v>102</v>
      </c>
      <c r="W130" s="371">
        <v>295.07300000000004</v>
      </c>
      <c r="X130" s="37">
        <v>5.43</v>
      </c>
      <c r="Y130" s="40">
        <v>13.9</v>
      </c>
      <c r="Z130" s="37">
        <v>42.4</v>
      </c>
      <c r="AA130" s="40">
        <v>78.5</v>
      </c>
      <c r="AB130" s="37">
        <v>25.7</v>
      </c>
      <c r="AC130" s="40">
        <v>32.799999999999997</v>
      </c>
      <c r="AD130" s="37">
        <v>374</v>
      </c>
      <c r="AE130" s="40">
        <v>13.1</v>
      </c>
      <c r="AF130" s="37">
        <v>0.78</v>
      </c>
      <c r="AG130" s="111">
        <v>14.07</v>
      </c>
      <c r="AH130" s="37">
        <v>75.5</v>
      </c>
      <c r="AI130" s="111">
        <v>13.8</v>
      </c>
      <c r="AJ130" s="37">
        <v>8.9</v>
      </c>
      <c r="AK130" s="111">
        <v>1.3</v>
      </c>
      <c r="AL130" s="37">
        <v>0.5</v>
      </c>
      <c r="AM130" s="390"/>
      <c r="AN130" s="390"/>
      <c r="AO130" s="390"/>
      <c r="AP130" s="390"/>
      <c r="AQ130" s="390"/>
      <c r="AR130" s="390"/>
    </row>
    <row r="131" spans="1:44" ht="15.75">
      <c r="A131" s="123">
        <v>3237</v>
      </c>
      <c r="B131" s="125">
        <v>998</v>
      </c>
      <c r="C131" s="40">
        <v>0</v>
      </c>
      <c r="D131" s="126">
        <v>1.8</v>
      </c>
      <c r="E131" s="127">
        <v>316</v>
      </c>
      <c r="F131" s="128">
        <v>66</v>
      </c>
      <c r="G131" s="129">
        <v>0</v>
      </c>
      <c r="H131" s="130">
        <v>0</v>
      </c>
      <c r="I131" s="129">
        <v>0</v>
      </c>
      <c r="J131" s="126">
        <v>4.8</v>
      </c>
      <c r="K131" s="387">
        <v>122.3</v>
      </c>
      <c r="L131" s="131">
        <v>42</v>
      </c>
      <c r="M131" s="92">
        <v>0.9</v>
      </c>
      <c r="N131" s="126">
        <v>3.6</v>
      </c>
      <c r="O131" s="127">
        <v>53</v>
      </c>
      <c r="P131" s="126">
        <v>8.8000000000000007</v>
      </c>
      <c r="Q131" s="133">
        <v>6.8</v>
      </c>
      <c r="R131" s="126">
        <v>3.9</v>
      </c>
      <c r="S131" s="134">
        <v>92</v>
      </c>
      <c r="T131" s="136">
        <v>141</v>
      </c>
      <c r="U131" s="126">
        <v>2.5</v>
      </c>
      <c r="V131" s="127">
        <v>103</v>
      </c>
      <c r="W131" s="371">
        <v>296.3917777777778</v>
      </c>
      <c r="X131" s="37">
        <v>4.47</v>
      </c>
      <c r="Y131" s="40">
        <v>14.1</v>
      </c>
      <c r="Z131" s="37">
        <v>42.5</v>
      </c>
      <c r="AA131" s="40">
        <v>95.6</v>
      </c>
      <c r="AB131" s="37">
        <v>31.7</v>
      </c>
      <c r="AC131" s="40">
        <v>33.200000000000003</v>
      </c>
      <c r="AD131" s="37">
        <v>316</v>
      </c>
      <c r="AE131" s="40">
        <v>13</v>
      </c>
      <c r="AF131" s="37">
        <v>1.06</v>
      </c>
      <c r="AG131" s="111">
        <v>8.36</v>
      </c>
      <c r="AH131" s="37">
        <v>73.5</v>
      </c>
      <c r="AI131" s="111">
        <v>16.399999999999999</v>
      </c>
      <c r="AJ131" s="37">
        <v>8.3000000000000007</v>
      </c>
      <c r="AK131" s="111">
        <v>1.1000000000000001</v>
      </c>
      <c r="AL131" s="37">
        <v>0.7</v>
      </c>
      <c r="AM131" s="390"/>
      <c r="AN131" s="390"/>
      <c r="AO131" s="390"/>
      <c r="AP131" s="390"/>
      <c r="AQ131" s="390"/>
      <c r="AR131" s="390"/>
    </row>
    <row r="132" spans="1:44" ht="15.75">
      <c r="A132" s="123">
        <v>3238</v>
      </c>
      <c r="B132" s="125">
        <v>464</v>
      </c>
      <c r="C132" s="40">
        <v>0</v>
      </c>
      <c r="D132" s="126">
        <v>1.6</v>
      </c>
      <c r="E132" s="127">
        <v>302</v>
      </c>
      <c r="F132" s="128">
        <v>62</v>
      </c>
      <c r="G132" s="129">
        <v>0</v>
      </c>
      <c r="H132" s="130">
        <v>0</v>
      </c>
      <c r="I132" s="129">
        <v>0</v>
      </c>
      <c r="J132" s="126">
        <v>4.3</v>
      </c>
      <c r="K132" s="387">
        <v>115.1</v>
      </c>
      <c r="L132" s="131">
        <v>32</v>
      </c>
      <c r="M132" s="92">
        <v>0.9</v>
      </c>
      <c r="N132" s="126">
        <v>4.3</v>
      </c>
      <c r="O132" s="127">
        <v>33</v>
      </c>
      <c r="P132" s="126">
        <v>8.8000000000000007</v>
      </c>
      <c r="Q132" s="133">
        <v>6.9</v>
      </c>
      <c r="R132" s="126">
        <v>4</v>
      </c>
      <c r="S132" s="134">
        <v>75</v>
      </c>
      <c r="T132" s="137">
        <v>139</v>
      </c>
      <c r="U132" s="126">
        <v>2.2000000000000002</v>
      </c>
      <c r="V132" s="127">
        <v>101</v>
      </c>
      <c r="W132" s="371">
        <v>290.10500000000002</v>
      </c>
      <c r="X132" s="37">
        <v>5.22</v>
      </c>
      <c r="Y132" s="40">
        <v>14.4</v>
      </c>
      <c r="Z132" s="37">
        <v>43.1</v>
      </c>
      <c r="AA132" s="40">
        <v>82.3</v>
      </c>
      <c r="AB132" s="37">
        <v>27.4</v>
      </c>
      <c r="AC132" s="40">
        <v>33.4</v>
      </c>
      <c r="AD132" s="37">
        <v>296</v>
      </c>
      <c r="AE132" s="40">
        <v>12.9</v>
      </c>
      <c r="AF132" s="37">
        <v>0.53</v>
      </c>
      <c r="AG132" s="111">
        <v>8.2100000000000009</v>
      </c>
      <c r="AH132" s="37">
        <v>75</v>
      </c>
      <c r="AI132" s="111">
        <v>13</v>
      </c>
      <c r="AJ132" s="37">
        <v>11.3</v>
      </c>
      <c r="AK132" s="111">
        <v>0.3</v>
      </c>
      <c r="AL132" s="37">
        <v>0.4</v>
      </c>
      <c r="AM132" s="390"/>
      <c r="AN132" s="390"/>
      <c r="AO132" s="390"/>
      <c r="AP132" s="390"/>
      <c r="AQ132" s="390"/>
      <c r="AR132" s="390"/>
    </row>
    <row r="133" spans="1:44" ht="15.75">
      <c r="A133" s="123">
        <v>3239</v>
      </c>
      <c r="B133" s="125">
        <v>1598</v>
      </c>
      <c r="C133" s="40">
        <v>0</v>
      </c>
      <c r="D133" s="126">
        <v>3.6</v>
      </c>
      <c r="E133" s="127">
        <v>351</v>
      </c>
      <c r="F133" s="128">
        <v>153</v>
      </c>
      <c r="G133" s="129">
        <v>0</v>
      </c>
      <c r="H133" s="130">
        <v>0</v>
      </c>
      <c r="I133" s="129">
        <v>0</v>
      </c>
      <c r="J133" s="126">
        <v>4.5999999999999996</v>
      </c>
      <c r="K133" s="387">
        <v>122.3</v>
      </c>
      <c r="L133" s="131">
        <v>57</v>
      </c>
      <c r="M133" s="92">
        <v>0.8</v>
      </c>
      <c r="N133" s="126">
        <v>4</v>
      </c>
      <c r="O133" s="127">
        <v>99</v>
      </c>
      <c r="P133" s="126">
        <v>9.8000000000000007</v>
      </c>
      <c r="Q133" s="133">
        <v>8</v>
      </c>
      <c r="R133" s="126">
        <v>4.9000000000000004</v>
      </c>
      <c r="S133" s="134">
        <v>95</v>
      </c>
      <c r="T133" s="137">
        <v>141</v>
      </c>
      <c r="U133" s="126">
        <v>2</v>
      </c>
      <c r="V133" s="127">
        <v>97</v>
      </c>
      <c r="W133" s="371">
        <v>300.94344444444448</v>
      </c>
      <c r="X133" s="37">
        <v>4.54</v>
      </c>
      <c r="Y133" s="40">
        <v>13.1</v>
      </c>
      <c r="Z133" s="37">
        <v>39.799999999999997</v>
      </c>
      <c r="AA133" s="40">
        <v>87.6</v>
      </c>
      <c r="AB133" s="37">
        <v>28.9</v>
      </c>
      <c r="AC133" s="40">
        <v>33</v>
      </c>
      <c r="AD133" s="37">
        <v>352</v>
      </c>
      <c r="AE133" s="40">
        <v>12.1</v>
      </c>
      <c r="AF133" s="37">
        <v>0.88</v>
      </c>
      <c r="AG133" s="111">
        <v>11.56</v>
      </c>
      <c r="AH133" s="37">
        <v>75.400000000000006</v>
      </c>
      <c r="AI133" s="111">
        <v>18.399999999999999</v>
      </c>
      <c r="AJ133" s="37">
        <v>5.8</v>
      </c>
      <c r="AK133" s="111">
        <v>0.3</v>
      </c>
      <c r="AL133" s="37">
        <v>0.1</v>
      </c>
      <c r="AM133" s="390"/>
      <c r="AN133" s="390"/>
      <c r="AO133" s="390"/>
      <c r="AP133" s="390"/>
      <c r="AQ133" s="390"/>
      <c r="AR133" s="390"/>
    </row>
    <row r="134" spans="1:44" ht="15.75">
      <c r="A134" s="123">
        <v>3240</v>
      </c>
      <c r="B134" s="125">
        <v>938</v>
      </c>
      <c r="C134" s="40">
        <v>0</v>
      </c>
      <c r="D134" s="126">
        <v>2.1</v>
      </c>
      <c r="E134" s="127">
        <v>375</v>
      </c>
      <c r="F134" s="128">
        <v>100</v>
      </c>
      <c r="G134" s="129">
        <v>0</v>
      </c>
      <c r="H134" s="130">
        <v>0</v>
      </c>
      <c r="I134" s="129">
        <v>0</v>
      </c>
      <c r="J134" s="126">
        <v>5.0999999999999996</v>
      </c>
      <c r="K134" s="387">
        <v>124.4</v>
      </c>
      <c r="L134" s="131">
        <v>30</v>
      </c>
      <c r="M134" s="92">
        <v>0.7</v>
      </c>
      <c r="N134" s="126">
        <v>3.7</v>
      </c>
      <c r="O134" s="127">
        <v>27</v>
      </c>
      <c r="P134" s="126">
        <v>8.6</v>
      </c>
      <c r="Q134" s="133">
        <v>6.9</v>
      </c>
      <c r="R134" s="126">
        <v>4.3</v>
      </c>
      <c r="S134" s="134">
        <v>88</v>
      </c>
      <c r="T134" s="137">
        <v>138</v>
      </c>
      <c r="U134" s="126">
        <v>2.2000000000000002</v>
      </c>
      <c r="V134" s="127">
        <v>99</v>
      </c>
      <c r="W134" s="371">
        <v>289.30022222222226</v>
      </c>
      <c r="X134" s="37">
        <v>4.6900000000000004</v>
      </c>
      <c r="Y134" s="40">
        <v>14.2</v>
      </c>
      <c r="Z134" s="37">
        <v>42.8</v>
      </c>
      <c r="AA134" s="40">
        <v>89.9</v>
      </c>
      <c r="AB134" s="37">
        <v>29.7</v>
      </c>
      <c r="AC134" s="40">
        <v>33</v>
      </c>
      <c r="AD134" s="37">
        <v>344</v>
      </c>
      <c r="AE134" s="40">
        <v>12.7</v>
      </c>
      <c r="AF134" s="37">
        <v>0.79</v>
      </c>
      <c r="AG134" s="111">
        <v>7.53</v>
      </c>
      <c r="AH134" s="37">
        <v>72.8</v>
      </c>
      <c r="AI134" s="111">
        <v>17.399999999999999</v>
      </c>
      <c r="AJ134" s="37">
        <v>8.9</v>
      </c>
      <c r="AK134" s="111">
        <v>0.4</v>
      </c>
      <c r="AL134" s="37">
        <v>0.5</v>
      </c>
      <c r="AM134" s="390"/>
      <c r="AN134" s="390"/>
      <c r="AO134" s="390"/>
      <c r="AP134" s="390"/>
      <c r="AQ134" s="390"/>
      <c r="AR134" s="390"/>
    </row>
    <row r="135" spans="1:44" ht="15.75">
      <c r="A135" s="123">
        <v>3241</v>
      </c>
      <c r="B135" s="125">
        <v>5247</v>
      </c>
      <c r="C135" s="40">
        <v>0</v>
      </c>
      <c r="D135" s="126">
        <v>1.3</v>
      </c>
      <c r="E135" s="127">
        <v>549</v>
      </c>
      <c r="F135" s="128">
        <v>218</v>
      </c>
      <c r="G135" s="129">
        <v>0</v>
      </c>
      <c r="H135" s="130">
        <v>0</v>
      </c>
      <c r="I135" s="129">
        <v>0</v>
      </c>
      <c r="J135" s="126">
        <v>7.8</v>
      </c>
      <c r="K135" s="387">
        <v>107.1</v>
      </c>
      <c r="L135" s="131">
        <v>59</v>
      </c>
      <c r="M135" s="92">
        <v>1</v>
      </c>
      <c r="N135" s="126">
        <v>4.4000000000000004</v>
      </c>
      <c r="O135" s="127">
        <v>19</v>
      </c>
      <c r="P135" s="126">
        <v>8.4</v>
      </c>
      <c r="Q135" s="133">
        <v>6.9</v>
      </c>
      <c r="R135" s="126">
        <v>4.5999999999999996</v>
      </c>
      <c r="S135" s="134">
        <v>89</v>
      </c>
      <c r="T135" s="135">
        <v>138</v>
      </c>
      <c r="U135" s="126">
        <v>2.2999999999999998</v>
      </c>
      <c r="V135" s="127">
        <v>106</v>
      </c>
      <c r="W135" s="371">
        <v>294.75544444444444</v>
      </c>
      <c r="X135" s="37">
        <v>4.71</v>
      </c>
      <c r="Y135" s="40">
        <v>13</v>
      </c>
      <c r="Z135" s="37">
        <v>39.1</v>
      </c>
      <c r="AA135" s="40">
        <v>82</v>
      </c>
      <c r="AB135" s="37">
        <v>27.2</v>
      </c>
      <c r="AC135" s="40">
        <v>33.200000000000003</v>
      </c>
      <c r="AD135" s="37">
        <v>310</v>
      </c>
      <c r="AE135" s="40">
        <v>12.6</v>
      </c>
      <c r="AF135" s="37">
        <v>0.57999999999999996</v>
      </c>
      <c r="AG135" s="111">
        <v>8.1999999999999993</v>
      </c>
      <c r="AH135" s="37">
        <v>77.099999999999994</v>
      </c>
      <c r="AI135" s="111">
        <v>11.7</v>
      </c>
      <c r="AJ135" s="37">
        <v>10.3</v>
      </c>
      <c r="AK135" s="111">
        <v>0.4</v>
      </c>
      <c r="AL135" s="37">
        <v>0.5</v>
      </c>
      <c r="AM135" s="390"/>
      <c r="AN135" s="390"/>
      <c r="AO135" s="390"/>
      <c r="AP135" s="390"/>
      <c r="AQ135" s="390"/>
      <c r="AR135" s="390"/>
    </row>
    <row r="136" spans="1:44" ht="15.75">
      <c r="A136" s="123">
        <v>3242</v>
      </c>
      <c r="B136" s="125">
        <v>1097</v>
      </c>
      <c r="C136" s="40">
        <v>0</v>
      </c>
      <c r="D136" s="126">
        <v>2.2000000000000002</v>
      </c>
      <c r="E136" s="127">
        <v>3974</v>
      </c>
      <c r="F136" s="128">
        <v>69</v>
      </c>
      <c r="G136" s="129">
        <v>0</v>
      </c>
      <c r="H136" s="130">
        <v>0</v>
      </c>
      <c r="I136" s="129">
        <v>0</v>
      </c>
      <c r="J136" s="126">
        <v>6.1</v>
      </c>
      <c r="K136" s="387">
        <v>101.9</v>
      </c>
      <c r="L136" s="131">
        <v>45</v>
      </c>
      <c r="M136" s="92">
        <v>1</v>
      </c>
      <c r="N136" s="126">
        <v>4.2</v>
      </c>
      <c r="O136" s="127">
        <v>60</v>
      </c>
      <c r="P136" s="126">
        <v>9.6</v>
      </c>
      <c r="Q136" s="133">
        <v>7</v>
      </c>
      <c r="R136" s="126">
        <v>4.2</v>
      </c>
      <c r="S136" s="134">
        <v>105</v>
      </c>
      <c r="T136" s="135">
        <v>141</v>
      </c>
      <c r="U136" s="126">
        <v>2.1</v>
      </c>
      <c r="V136" s="127">
        <v>104</v>
      </c>
      <c r="W136" s="371">
        <v>298.28033333333332</v>
      </c>
      <c r="X136" s="37">
        <v>4.8899999999999997</v>
      </c>
      <c r="Y136" s="40">
        <v>12.9</v>
      </c>
      <c r="Z136" s="37">
        <v>39.299999999999997</v>
      </c>
      <c r="AA136" s="40">
        <v>80.2</v>
      </c>
      <c r="AB136" s="37">
        <v>26.2</v>
      </c>
      <c r="AC136" s="40">
        <v>32.700000000000003</v>
      </c>
      <c r="AD136" s="37">
        <v>427</v>
      </c>
      <c r="AE136" s="40">
        <v>13.2</v>
      </c>
      <c r="AF136" s="37">
        <v>0.66</v>
      </c>
      <c r="AG136" s="111">
        <v>9.01</v>
      </c>
      <c r="AH136" s="37">
        <v>72.5</v>
      </c>
      <c r="AI136" s="111">
        <v>14</v>
      </c>
      <c r="AJ136" s="37">
        <v>7.4</v>
      </c>
      <c r="AK136" s="111">
        <v>5.5</v>
      </c>
      <c r="AL136" s="37">
        <v>0.6</v>
      </c>
      <c r="AM136" s="390"/>
      <c r="AN136" s="390"/>
      <c r="AO136" s="390"/>
      <c r="AP136" s="390"/>
      <c r="AQ136" s="390"/>
      <c r="AR136" s="390"/>
    </row>
    <row r="137" spans="1:44" ht="15.75">
      <c r="A137" s="123">
        <v>3243</v>
      </c>
      <c r="B137" s="125">
        <v>4091</v>
      </c>
      <c r="C137" s="40">
        <v>0</v>
      </c>
      <c r="D137" s="126">
        <v>2.1</v>
      </c>
      <c r="E137" s="127">
        <v>783</v>
      </c>
      <c r="F137" s="128">
        <v>264</v>
      </c>
      <c r="G137" s="129">
        <v>0</v>
      </c>
      <c r="H137" s="130">
        <v>0</v>
      </c>
      <c r="I137" s="129">
        <v>0</v>
      </c>
      <c r="J137" s="126">
        <v>10.1</v>
      </c>
      <c r="K137" s="387">
        <v>100.7</v>
      </c>
      <c r="L137" s="131">
        <v>64</v>
      </c>
      <c r="M137" s="92">
        <v>1</v>
      </c>
      <c r="N137" s="126">
        <v>4.9000000000000004</v>
      </c>
      <c r="O137" s="127">
        <v>50</v>
      </c>
      <c r="P137" s="126">
        <v>8.9</v>
      </c>
      <c r="Q137" s="133">
        <v>7.1</v>
      </c>
      <c r="R137" s="126">
        <v>3.7</v>
      </c>
      <c r="S137" s="134">
        <v>62</v>
      </c>
      <c r="T137" s="135">
        <v>137</v>
      </c>
      <c r="U137" s="126">
        <v>1.9</v>
      </c>
      <c r="V137" s="127">
        <v>101</v>
      </c>
      <c r="W137" s="371">
        <v>290.32977777777779</v>
      </c>
      <c r="X137" s="37">
        <v>4.5199999999999996</v>
      </c>
      <c r="Y137" s="40">
        <v>14.4</v>
      </c>
      <c r="Z137" s="37">
        <v>43.4</v>
      </c>
      <c r="AA137" s="40">
        <v>95.5</v>
      </c>
      <c r="AB137" s="37">
        <v>31.7</v>
      </c>
      <c r="AC137" s="40">
        <v>33.200000000000003</v>
      </c>
      <c r="AD137" s="37">
        <v>304</v>
      </c>
      <c r="AE137" s="40">
        <v>12.2</v>
      </c>
      <c r="AF137" s="37">
        <v>1.05</v>
      </c>
      <c r="AG137" s="111">
        <v>13.01</v>
      </c>
      <c r="AH137" s="37">
        <v>86</v>
      </c>
      <c r="AI137" s="111">
        <v>9.3000000000000007</v>
      </c>
      <c r="AJ137" s="37">
        <v>4.3</v>
      </c>
      <c r="AK137" s="111">
        <v>0.3</v>
      </c>
      <c r="AL137" s="37">
        <v>0.1</v>
      </c>
      <c r="AM137" s="390"/>
      <c r="AN137" s="390"/>
      <c r="AO137" s="390"/>
      <c r="AP137" s="390"/>
      <c r="AQ137" s="390"/>
      <c r="AR137" s="390"/>
    </row>
    <row r="138" spans="1:44" ht="15.75">
      <c r="A138" s="123">
        <v>3244</v>
      </c>
      <c r="B138" s="125">
        <v>1230</v>
      </c>
      <c r="C138" s="40">
        <v>0</v>
      </c>
      <c r="D138" s="126">
        <v>1.8</v>
      </c>
      <c r="E138" s="127">
        <v>403</v>
      </c>
      <c r="F138" s="128">
        <v>94</v>
      </c>
      <c r="G138" s="129">
        <v>0</v>
      </c>
      <c r="H138" s="130">
        <v>0</v>
      </c>
      <c r="I138" s="129">
        <v>0</v>
      </c>
      <c r="J138" s="126">
        <v>4.9000000000000004</v>
      </c>
      <c r="K138" s="387">
        <v>114.9</v>
      </c>
      <c r="L138" s="131">
        <v>50</v>
      </c>
      <c r="M138" s="92">
        <v>0.8</v>
      </c>
      <c r="N138" s="126">
        <v>3.6</v>
      </c>
      <c r="O138" s="127">
        <v>37</v>
      </c>
      <c r="P138" s="126">
        <v>9.4</v>
      </c>
      <c r="Q138" s="133">
        <v>6.8</v>
      </c>
      <c r="R138" s="126">
        <v>3.8</v>
      </c>
      <c r="S138" s="134">
        <v>71</v>
      </c>
      <c r="T138" s="135">
        <v>143</v>
      </c>
      <c r="U138" s="126">
        <v>2.1</v>
      </c>
      <c r="V138" s="127">
        <v>105</v>
      </c>
      <c r="W138" s="371">
        <v>299.91744444444447</v>
      </c>
      <c r="X138" s="37">
        <v>4.6100000000000003</v>
      </c>
      <c r="Y138" s="40">
        <v>13.5</v>
      </c>
      <c r="Z138" s="37">
        <v>41.2</v>
      </c>
      <c r="AA138" s="40">
        <v>87.1</v>
      </c>
      <c r="AB138" s="37">
        <v>28.5</v>
      </c>
      <c r="AC138" s="40">
        <v>32.799999999999997</v>
      </c>
      <c r="AD138" s="37">
        <v>287</v>
      </c>
      <c r="AE138" s="40">
        <v>13.4</v>
      </c>
      <c r="AF138" s="37">
        <v>0.7</v>
      </c>
      <c r="AG138" s="111">
        <v>7.92</v>
      </c>
      <c r="AH138" s="37">
        <v>68.900000000000006</v>
      </c>
      <c r="AI138" s="111">
        <v>18.8</v>
      </c>
      <c r="AJ138" s="37">
        <v>9.6999999999999993</v>
      </c>
      <c r="AK138" s="111">
        <v>1.9</v>
      </c>
      <c r="AL138" s="37">
        <v>0.7</v>
      </c>
      <c r="AM138" s="390"/>
      <c r="AN138" s="390"/>
      <c r="AO138" s="390"/>
      <c r="AP138" s="390"/>
      <c r="AQ138" s="390"/>
      <c r="AR138" s="390"/>
    </row>
    <row r="139" spans="1:44" ht="15.75">
      <c r="A139" s="123">
        <v>3245</v>
      </c>
      <c r="B139" s="125">
        <v>868</v>
      </c>
      <c r="C139" s="40">
        <v>0</v>
      </c>
      <c r="D139" s="126">
        <v>2.2999999999999998</v>
      </c>
      <c r="E139" s="127">
        <v>358</v>
      </c>
      <c r="F139" s="128">
        <v>81</v>
      </c>
      <c r="G139" s="129">
        <v>0</v>
      </c>
      <c r="H139" s="130">
        <v>0</v>
      </c>
      <c r="I139" s="129">
        <v>0</v>
      </c>
      <c r="J139" s="126">
        <v>4.9000000000000004</v>
      </c>
      <c r="K139" s="387">
        <v>142</v>
      </c>
      <c r="L139" s="131">
        <v>32</v>
      </c>
      <c r="M139" s="92">
        <v>0.8</v>
      </c>
      <c r="N139" s="126">
        <v>4.08</v>
      </c>
      <c r="O139" s="127">
        <v>109</v>
      </c>
      <c r="P139" s="126">
        <v>9.8000000000000007</v>
      </c>
      <c r="Q139" s="133">
        <v>7.7</v>
      </c>
      <c r="R139" s="126">
        <v>4.8</v>
      </c>
      <c r="S139" s="134">
        <v>99</v>
      </c>
      <c r="T139" s="135">
        <v>140</v>
      </c>
      <c r="U139" s="126">
        <v>2.1</v>
      </c>
      <c r="V139" s="127">
        <v>104</v>
      </c>
      <c r="W139" s="371">
        <v>294.98633333333333</v>
      </c>
      <c r="X139" s="37">
        <v>4.71</v>
      </c>
      <c r="Y139" s="40">
        <v>14.2</v>
      </c>
      <c r="Z139" s="37">
        <v>42.8</v>
      </c>
      <c r="AA139" s="40">
        <v>89.6</v>
      </c>
      <c r="AB139" s="37">
        <v>29.6</v>
      </c>
      <c r="AC139" s="40">
        <v>33.1</v>
      </c>
      <c r="AD139" s="37">
        <v>338</v>
      </c>
      <c r="AE139" s="40">
        <v>13.4</v>
      </c>
      <c r="AF139" s="37">
        <v>0.8</v>
      </c>
      <c r="AG139" s="140">
        <v>6.98</v>
      </c>
      <c r="AH139" s="37">
        <v>83.1</v>
      </c>
      <c r="AI139" s="140">
        <v>11.7</v>
      </c>
      <c r="AJ139" s="37">
        <v>4.8</v>
      </c>
      <c r="AK139" s="140">
        <v>0.4</v>
      </c>
      <c r="AL139" s="37">
        <v>0</v>
      </c>
      <c r="AM139" s="390"/>
      <c r="AN139" s="390"/>
      <c r="AO139" s="390"/>
      <c r="AP139" s="390"/>
      <c r="AQ139" s="390"/>
      <c r="AR139" s="390"/>
    </row>
    <row r="140" spans="1:44" ht="15.75">
      <c r="A140" s="123">
        <v>3246</v>
      </c>
      <c r="B140" s="125">
        <v>800</v>
      </c>
      <c r="C140" s="40">
        <v>0</v>
      </c>
      <c r="D140" s="126">
        <v>1.7</v>
      </c>
      <c r="E140" s="127">
        <v>338</v>
      </c>
      <c r="F140" s="128">
        <v>57</v>
      </c>
      <c r="G140" s="129">
        <v>0</v>
      </c>
      <c r="H140" s="130">
        <v>0</v>
      </c>
      <c r="I140" s="129">
        <v>0</v>
      </c>
      <c r="J140" s="126">
        <v>6.4</v>
      </c>
      <c r="K140" s="387">
        <v>116.4</v>
      </c>
      <c r="L140" s="131">
        <v>38</v>
      </c>
      <c r="M140" s="92">
        <v>0.9</v>
      </c>
      <c r="N140" s="126">
        <v>3.6</v>
      </c>
      <c r="O140" s="127">
        <v>55</v>
      </c>
      <c r="P140" s="126">
        <v>9.9</v>
      </c>
      <c r="Q140" s="133">
        <v>7.2</v>
      </c>
      <c r="R140" s="126">
        <v>4.0999999999999996</v>
      </c>
      <c r="S140" s="134">
        <v>86</v>
      </c>
      <c r="T140" s="135">
        <v>140</v>
      </c>
      <c r="U140" s="126">
        <v>2.2999999999999998</v>
      </c>
      <c r="V140" s="127">
        <v>102</v>
      </c>
      <c r="W140" s="371">
        <v>293.85377777777779</v>
      </c>
      <c r="X140" s="37">
        <v>4.95</v>
      </c>
      <c r="Y140" s="40">
        <v>13.2</v>
      </c>
      <c r="Z140" s="37">
        <v>40.200000000000003</v>
      </c>
      <c r="AA140" s="40">
        <v>81</v>
      </c>
      <c r="AB140" s="37">
        <v>26.6</v>
      </c>
      <c r="AC140" s="40">
        <v>32.9</v>
      </c>
      <c r="AD140" s="37">
        <v>489</v>
      </c>
      <c r="AE140" s="40">
        <v>12.3</v>
      </c>
      <c r="AF140" s="37">
        <v>0.77</v>
      </c>
      <c r="AG140" s="111">
        <v>13.3</v>
      </c>
      <c r="AH140" s="37">
        <v>74.599999999999994</v>
      </c>
      <c r="AI140" s="111">
        <v>16.2</v>
      </c>
      <c r="AJ140" s="37">
        <v>8.4</v>
      </c>
      <c r="AK140" s="111">
        <v>0.7</v>
      </c>
      <c r="AL140" s="37">
        <v>0.1</v>
      </c>
      <c r="AM140" s="390"/>
      <c r="AN140" s="390"/>
      <c r="AO140" s="390"/>
      <c r="AP140" s="390"/>
      <c r="AQ140" s="390"/>
      <c r="AR140" s="390"/>
    </row>
    <row r="141" spans="1:44" ht="15.75">
      <c r="A141" s="123">
        <v>3247</v>
      </c>
      <c r="B141" s="125">
        <v>887</v>
      </c>
      <c r="C141" s="40">
        <v>0</v>
      </c>
      <c r="D141" s="126">
        <v>2.4</v>
      </c>
      <c r="E141" s="127">
        <v>349</v>
      </c>
      <c r="F141" s="128">
        <v>73</v>
      </c>
      <c r="G141" s="129">
        <v>0</v>
      </c>
      <c r="H141" s="130">
        <v>0</v>
      </c>
      <c r="I141" s="129">
        <v>0</v>
      </c>
      <c r="J141" s="126">
        <v>5.2</v>
      </c>
      <c r="K141" s="387">
        <v>102.2</v>
      </c>
      <c r="L141" s="131">
        <v>55</v>
      </c>
      <c r="M141" s="92">
        <v>0.9</v>
      </c>
      <c r="N141" s="126">
        <v>3.7</v>
      </c>
      <c r="O141" s="127">
        <v>74</v>
      </c>
      <c r="P141" s="126">
        <v>9</v>
      </c>
      <c r="Q141" s="133">
        <v>6.3</v>
      </c>
      <c r="R141" s="126">
        <v>4</v>
      </c>
      <c r="S141" s="134">
        <v>107</v>
      </c>
      <c r="T141" s="135">
        <v>144</v>
      </c>
      <c r="U141" s="126">
        <v>2.2000000000000002</v>
      </c>
      <c r="V141" s="127">
        <v>104</v>
      </c>
      <c r="W141" s="371">
        <v>305.28277777777782</v>
      </c>
      <c r="X141" s="37">
        <v>4.72</v>
      </c>
      <c r="Y141" s="40">
        <v>14.5</v>
      </c>
      <c r="Z141" s="37">
        <v>44.2</v>
      </c>
      <c r="AA141" s="40">
        <v>91</v>
      </c>
      <c r="AB141" s="37">
        <v>29.9</v>
      </c>
      <c r="AC141" s="40">
        <v>32.9</v>
      </c>
      <c r="AD141" s="37">
        <v>230</v>
      </c>
      <c r="AE141" s="40">
        <v>15</v>
      </c>
      <c r="AF141" s="37">
        <v>0.82</v>
      </c>
      <c r="AG141" s="111">
        <v>9.6999999999999993</v>
      </c>
      <c r="AH141" s="37">
        <v>68.400000000000006</v>
      </c>
      <c r="AI141" s="111">
        <v>22.9</v>
      </c>
      <c r="AJ141" s="37">
        <v>7.3</v>
      </c>
      <c r="AK141" s="111">
        <v>0.8</v>
      </c>
      <c r="AL141" s="37">
        <v>0.6</v>
      </c>
      <c r="AM141" s="390"/>
      <c r="AN141" s="390"/>
      <c r="AO141" s="390"/>
      <c r="AP141" s="390"/>
      <c r="AQ141" s="390"/>
      <c r="AR141" s="390"/>
    </row>
    <row r="142" spans="1:44" ht="15.75">
      <c r="A142" s="123">
        <v>3248</v>
      </c>
      <c r="B142" s="125">
        <v>608</v>
      </c>
      <c r="C142" s="40">
        <v>0</v>
      </c>
      <c r="D142" s="126">
        <v>2.7</v>
      </c>
      <c r="E142" s="127">
        <v>418</v>
      </c>
      <c r="F142" s="128">
        <v>73</v>
      </c>
      <c r="G142" s="129">
        <v>0</v>
      </c>
      <c r="H142" s="130">
        <v>0</v>
      </c>
      <c r="I142" s="129">
        <v>0</v>
      </c>
      <c r="J142" s="126">
        <v>4.9000000000000004</v>
      </c>
      <c r="K142" s="387">
        <v>113.4</v>
      </c>
      <c r="L142" s="131">
        <v>55</v>
      </c>
      <c r="M142" s="92">
        <v>0.9</v>
      </c>
      <c r="N142" s="126">
        <v>4.5</v>
      </c>
      <c r="O142" s="127">
        <v>54</v>
      </c>
      <c r="P142" s="126">
        <v>9.3000000000000007</v>
      </c>
      <c r="Q142" s="133">
        <v>7.2</v>
      </c>
      <c r="R142" s="126">
        <v>4.0999999999999996</v>
      </c>
      <c r="S142" s="134">
        <v>104</v>
      </c>
      <c r="T142" s="135">
        <v>144</v>
      </c>
      <c r="U142" s="126">
        <v>2.1</v>
      </c>
      <c r="V142" s="127">
        <v>105</v>
      </c>
      <c r="W142" s="371">
        <v>305.27711111111114</v>
      </c>
      <c r="X142" s="37">
        <v>4.68</v>
      </c>
      <c r="Y142" s="40">
        <v>14.4</v>
      </c>
      <c r="Z142" s="37">
        <v>44.3</v>
      </c>
      <c r="AA142" s="40">
        <v>94</v>
      </c>
      <c r="AB142" s="37">
        <v>30.6</v>
      </c>
      <c r="AC142" s="40">
        <v>32.5</v>
      </c>
      <c r="AD142" s="37">
        <v>253</v>
      </c>
      <c r="AE142" s="40">
        <v>13.2</v>
      </c>
      <c r="AF142" s="37">
        <v>0.42</v>
      </c>
      <c r="AG142" s="111">
        <v>9.86</v>
      </c>
      <c r="AH142" s="37">
        <v>70.900000000000006</v>
      </c>
      <c r="AI142" s="111">
        <v>19.399999999999999</v>
      </c>
      <c r="AJ142" s="37">
        <v>7.9</v>
      </c>
      <c r="AK142" s="111">
        <v>1.5</v>
      </c>
      <c r="AL142" s="37">
        <v>0.3</v>
      </c>
      <c r="AM142" s="390"/>
      <c r="AN142" s="390"/>
      <c r="AO142" s="390"/>
      <c r="AP142" s="390"/>
      <c r="AQ142" s="390"/>
      <c r="AR142" s="390"/>
    </row>
    <row r="143" spans="1:44" ht="15.75">
      <c r="A143" s="123">
        <v>3249</v>
      </c>
      <c r="B143" s="125">
        <v>1189</v>
      </c>
      <c r="C143" s="40">
        <v>0</v>
      </c>
      <c r="D143" s="126">
        <v>2.2999999999999998</v>
      </c>
      <c r="E143" s="127">
        <v>476</v>
      </c>
      <c r="F143" s="128">
        <v>78</v>
      </c>
      <c r="G143" s="129">
        <v>0</v>
      </c>
      <c r="H143" s="130">
        <v>0</v>
      </c>
      <c r="I143" s="129">
        <v>0</v>
      </c>
      <c r="J143" s="126">
        <v>7.2</v>
      </c>
      <c r="K143" s="387">
        <v>102.6</v>
      </c>
      <c r="L143" s="131">
        <v>49</v>
      </c>
      <c r="M143" s="92">
        <v>1</v>
      </c>
      <c r="N143" s="126">
        <v>4.4000000000000004</v>
      </c>
      <c r="O143" s="127">
        <v>95</v>
      </c>
      <c r="P143" s="126">
        <v>10.5</v>
      </c>
      <c r="Q143" s="133">
        <v>7.7</v>
      </c>
      <c r="R143" s="126">
        <v>4.8</v>
      </c>
      <c r="S143" s="134">
        <v>99</v>
      </c>
      <c r="T143" s="135">
        <v>150</v>
      </c>
      <c r="U143" s="126">
        <v>2.4</v>
      </c>
      <c r="V143" s="127">
        <v>110</v>
      </c>
      <c r="W143" s="371">
        <v>316.41966666666673</v>
      </c>
      <c r="X143" s="37">
        <v>4.87</v>
      </c>
      <c r="Y143" s="40">
        <v>15</v>
      </c>
      <c r="Z143" s="37">
        <v>45.3</v>
      </c>
      <c r="AA143" s="40">
        <v>92</v>
      </c>
      <c r="AB143" s="37">
        <v>30.5</v>
      </c>
      <c r="AC143" s="40">
        <v>33.1</v>
      </c>
      <c r="AD143" s="37">
        <v>350</v>
      </c>
      <c r="AE143" s="40">
        <v>12.5</v>
      </c>
      <c r="AF143" s="37">
        <v>0.87</v>
      </c>
      <c r="AG143" s="111">
        <v>10.07</v>
      </c>
      <c r="AH143" s="37">
        <v>72.599999999999994</v>
      </c>
      <c r="AI143" s="111">
        <v>18</v>
      </c>
      <c r="AJ143" s="37">
        <v>7.6</v>
      </c>
      <c r="AK143" s="111">
        <v>1.2</v>
      </c>
      <c r="AL143" s="37">
        <v>0.6</v>
      </c>
      <c r="AM143" s="390"/>
      <c r="AN143" s="390"/>
      <c r="AO143" s="390"/>
      <c r="AP143" s="390"/>
      <c r="AQ143" s="390"/>
      <c r="AR143" s="390"/>
    </row>
    <row r="144" spans="1:44" ht="15.75">
      <c r="A144" s="123">
        <v>3250</v>
      </c>
      <c r="B144" s="125">
        <v>1407</v>
      </c>
      <c r="C144" s="40">
        <v>0</v>
      </c>
      <c r="D144" s="126">
        <v>3.2</v>
      </c>
      <c r="E144" s="127">
        <v>564</v>
      </c>
      <c r="F144" s="128">
        <v>157</v>
      </c>
      <c r="G144" s="129">
        <v>0</v>
      </c>
      <c r="H144" s="130">
        <v>0</v>
      </c>
      <c r="I144" s="129">
        <v>0</v>
      </c>
      <c r="J144" s="126">
        <v>8.9</v>
      </c>
      <c r="K144" s="387">
        <v>90.9</v>
      </c>
      <c r="L144" s="131">
        <v>62</v>
      </c>
      <c r="M144" s="92">
        <v>1.1000000000000001</v>
      </c>
      <c r="N144" s="126">
        <v>4.5</v>
      </c>
      <c r="O144" s="127">
        <v>28</v>
      </c>
      <c r="P144" s="126">
        <v>10.4</v>
      </c>
      <c r="Q144" s="133">
        <v>7.3</v>
      </c>
      <c r="R144" s="126">
        <v>4.5999999999999996</v>
      </c>
      <c r="S144" s="134">
        <v>123</v>
      </c>
      <c r="T144" s="135">
        <v>159</v>
      </c>
      <c r="U144" s="126">
        <v>2.4</v>
      </c>
      <c r="V144" s="127">
        <v>120</v>
      </c>
      <c r="W144" s="371">
        <v>336.48766666666666</v>
      </c>
      <c r="X144" s="37">
        <v>3.91</v>
      </c>
      <c r="Y144" s="40">
        <v>12</v>
      </c>
      <c r="Z144" s="37">
        <v>36</v>
      </c>
      <c r="AA144" s="40">
        <v>89.8</v>
      </c>
      <c r="AB144" s="37">
        <v>29.9</v>
      </c>
      <c r="AC144" s="40">
        <v>33.299999999999997</v>
      </c>
      <c r="AD144" s="37">
        <v>328</v>
      </c>
      <c r="AE144" s="40">
        <v>12.8</v>
      </c>
      <c r="AF144" s="37">
        <v>0.94</v>
      </c>
      <c r="AG144" s="111">
        <v>16.239999999999998</v>
      </c>
      <c r="AH144" s="37">
        <v>89.2</v>
      </c>
      <c r="AI144" s="111">
        <v>5.7</v>
      </c>
      <c r="AJ144" s="37">
        <v>4.5</v>
      </c>
      <c r="AK144" s="111">
        <v>0.6</v>
      </c>
      <c r="AL144" s="37">
        <v>0</v>
      </c>
      <c r="AM144" s="390"/>
      <c r="AN144" s="390"/>
      <c r="AO144" s="390"/>
      <c r="AP144" s="390"/>
      <c r="AQ144" s="390"/>
      <c r="AR144" s="390"/>
    </row>
    <row r="145" spans="1:44" ht="15.75">
      <c r="A145" s="123">
        <v>3251</v>
      </c>
      <c r="B145" s="125">
        <v>888</v>
      </c>
      <c r="C145" s="40">
        <v>0</v>
      </c>
      <c r="D145" s="126">
        <v>2.8</v>
      </c>
      <c r="E145" s="127">
        <v>301</v>
      </c>
      <c r="F145" s="128">
        <v>68</v>
      </c>
      <c r="G145" s="129">
        <v>0</v>
      </c>
      <c r="H145" s="130">
        <v>0</v>
      </c>
      <c r="I145" s="129">
        <v>0</v>
      </c>
      <c r="J145" s="126">
        <v>5.4</v>
      </c>
      <c r="K145" s="387">
        <v>113.4</v>
      </c>
      <c r="L145" s="131">
        <v>42</v>
      </c>
      <c r="M145" s="92">
        <v>0.9</v>
      </c>
      <c r="N145" s="126">
        <v>3.5</v>
      </c>
      <c r="O145" s="127">
        <v>82</v>
      </c>
      <c r="P145" s="126">
        <v>9.5</v>
      </c>
      <c r="Q145" s="133">
        <v>6.6</v>
      </c>
      <c r="R145" s="126">
        <v>4.4000000000000004</v>
      </c>
      <c r="S145" s="134">
        <v>117</v>
      </c>
      <c r="T145" s="135">
        <v>138</v>
      </c>
      <c r="U145" s="126">
        <v>2.1</v>
      </c>
      <c r="V145" s="127">
        <v>100</v>
      </c>
      <c r="W145" s="371">
        <v>293.33900000000006</v>
      </c>
      <c r="X145" s="37">
        <v>4.24</v>
      </c>
      <c r="Y145" s="40">
        <v>12.6</v>
      </c>
      <c r="Z145" s="37">
        <v>38.200000000000003</v>
      </c>
      <c r="AA145" s="40">
        <v>89</v>
      </c>
      <c r="AB145" s="37">
        <v>29.3</v>
      </c>
      <c r="AC145" s="40">
        <v>32.9</v>
      </c>
      <c r="AD145" s="37">
        <v>390</v>
      </c>
      <c r="AE145" s="40">
        <v>14.3</v>
      </c>
      <c r="AF145" s="37">
        <v>0.62</v>
      </c>
      <c r="AG145" s="111">
        <v>8.69</v>
      </c>
      <c r="AH145" s="37">
        <v>71.7</v>
      </c>
      <c r="AI145" s="111">
        <v>20.5</v>
      </c>
      <c r="AJ145" s="37">
        <v>6.5</v>
      </c>
      <c r="AK145" s="111">
        <v>0.9</v>
      </c>
      <c r="AL145" s="37">
        <v>0.4</v>
      </c>
      <c r="AM145" s="390"/>
      <c r="AN145" s="390"/>
      <c r="AO145" s="390"/>
      <c r="AP145" s="390"/>
      <c r="AQ145" s="390"/>
      <c r="AR145" s="390"/>
    </row>
    <row r="146" spans="1:44" ht="15.75">
      <c r="A146" s="123">
        <v>3254</v>
      </c>
      <c r="B146" s="125">
        <v>56</v>
      </c>
      <c r="C146" s="40">
        <v>0</v>
      </c>
      <c r="D146" s="126">
        <v>2.1</v>
      </c>
      <c r="E146" s="127">
        <v>358</v>
      </c>
      <c r="F146" s="128">
        <v>94</v>
      </c>
      <c r="G146" s="129">
        <v>0</v>
      </c>
      <c r="H146" s="130">
        <v>0</v>
      </c>
      <c r="I146" s="129">
        <v>0</v>
      </c>
      <c r="J146" s="126">
        <v>5.2</v>
      </c>
      <c r="K146" s="387">
        <v>106.7</v>
      </c>
      <c r="L146" s="131">
        <v>50</v>
      </c>
      <c r="M146" s="92">
        <v>0.8</v>
      </c>
      <c r="N146" s="126">
        <v>4.4000000000000004</v>
      </c>
      <c r="O146" s="127">
        <v>35</v>
      </c>
      <c r="P146" s="126">
        <v>9.5</v>
      </c>
      <c r="Q146" s="133">
        <v>7.9</v>
      </c>
      <c r="R146" s="126">
        <v>3.8</v>
      </c>
      <c r="S146" s="134">
        <v>86</v>
      </c>
      <c r="T146" s="135">
        <v>142</v>
      </c>
      <c r="U146" s="126">
        <v>2.1</v>
      </c>
      <c r="V146" s="127">
        <v>101</v>
      </c>
      <c r="W146" s="371">
        <v>299.01577777777783</v>
      </c>
      <c r="X146" s="37">
        <v>4.8600000000000003</v>
      </c>
      <c r="Y146" s="40">
        <v>14.1</v>
      </c>
      <c r="Z146" s="37">
        <v>43.2</v>
      </c>
      <c r="AA146" s="40">
        <v>88.3</v>
      </c>
      <c r="AB146" s="37">
        <v>28.8</v>
      </c>
      <c r="AC146" s="40">
        <v>32.6</v>
      </c>
      <c r="AD146" s="37">
        <v>305</v>
      </c>
      <c r="AE146" s="40">
        <v>13.2</v>
      </c>
      <c r="AF146" s="37">
        <v>0.6</v>
      </c>
      <c r="AG146" s="111">
        <v>12.25</v>
      </c>
      <c r="AH146" s="37">
        <v>69.8</v>
      </c>
      <c r="AI146" s="111">
        <v>22.2</v>
      </c>
      <c r="AJ146" s="37">
        <v>7</v>
      </c>
      <c r="AK146" s="111">
        <v>0.9</v>
      </c>
      <c r="AL146" s="37">
        <v>0.1</v>
      </c>
      <c r="AM146" s="390"/>
      <c r="AN146" s="390"/>
      <c r="AO146" s="390"/>
      <c r="AP146" s="390"/>
      <c r="AQ146" s="390"/>
      <c r="AR146" s="390"/>
    </row>
    <row r="147" spans="1:44" ht="15.75">
      <c r="A147" s="123">
        <v>3255</v>
      </c>
      <c r="B147" s="125">
        <v>1039</v>
      </c>
      <c r="C147" s="40">
        <v>0</v>
      </c>
      <c r="D147" s="126">
        <v>1.7</v>
      </c>
      <c r="E147" s="127">
        <v>378</v>
      </c>
      <c r="F147" s="128">
        <v>69</v>
      </c>
      <c r="G147" s="129">
        <v>0</v>
      </c>
      <c r="H147" s="130">
        <v>0</v>
      </c>
      <c r="I147" s="129">
        <v>0</v>
      </c>
      <c r="J147" s="126">
        <v>5</v>
      </c>
      <c r="K147" s="387">
        <v>119.3</v>
      </c>
      <c r="L147" s="131">
        <v>50</v>
      </c>
      <c r="M147" s="92">
        <v>0.9</v>
      </c>
      <c r="N147" s="126">
        <v>4.0999999999999996</v>
      </c>
      <c r="O147" s="127">
        <v>65</v>
      </c>
      <c r="P147" s="126">
        <v>9.4</v>
      </c>
      <c r="Q147" s="133">
        <v>7.1</v>
      </c>
      <c r="R147" s="126">
        <v>4.5</v>
      </c>
      <c r="S147" s="134">
        <v>114</v>
      </c>
      <c r="T147" s="135">
        <v>143</v>
      </c>
      <c r="U147" s="126">
        <v>2.2999999999999998</v>
      </c>
      <c r="V147" s="127">
        <v>105</v>
      </c>
      <c r="W147" s="371">
        <v>303.9666666666667</v>
      </c>
      <c r="X147" s="37">
        <v>4.43</v>
      </c>
      <c r="Y147" s="40">
        <v>13.1</v>
      </c>
      <c r="Z147" s="37">
        <v>40.299999999999997</v>
      </c>
      <c r="AA147" s="40">
        <v>90.4</v>
      </c>
      <c r="AB147" s="37">
        <v>29.3</v>
      </c>
      <c r="AC147" s="40">
        <v>32.5</v>
      </c>
      <c r="AD147" s="37">
        <v>297</v>
      </c>
      <c r="AE147" s="40">
        <v>13.8</v>
      </c>
      <c r="AF147" s="37">
        <v>0.37</v>
      </c>
      <c r="AG147" s="111">
        <v>7.94</v>
      </c>
      <c r="AH147" s="37">
        <v>71.2</v>
      </c>
      <c r="AI147" s="111">
        <v>21</v>
      </c>
      <c r="AJ147" s="37">
        <v>7.7</v>
      </c>
      <c r="AK147" s="111">
        <v>0.01</v>
      </c>
      <c r="AL147" s="37">
        <v>0</v>
      </c>
      <c r="AM147" s="390"/>
      <c r="AN147" s="390"/>
      <c r="AO147" s="390"/>
      <c r="AP147" s="390"/>
      <c r="AQ147" s="390"/>
      <c r="AR147" s="390"/>
    </row>
    <row r="148" spans="1:44" ht="15.75">
      <c r="A148" s="123">
        <v>3256</v>
      </c>
      <c r="B148" s="125">
        <v>435</v>
      </c>
      <c r="C148" s="40">
        <v>0</v>
      </c>
      <c r="D148" s="126">
        <v>1.5</v>
      </c>
      <c r="E148" s="127">
        <v>342</v>
      </c>
      <c r="F148" s="128">
        <v>44</v>
      </c>
      <c r="G148" s="129">
        <v>0</v>
      </c>
      <c r="H148" s="130">
        <v>0</v>
      </c>
      <c r="I148" s="129">
        <v>0</v>
      </c>
      <c r="J148" s="126">
        <v>3.9</v>
      </c>
      <c r="K148" s="387">
        <v>122.9</v>
      </c>
      <c r="L148" s="131">
        <v>34</v>
      </c>
      <c r="M148" s="92">
        <v>0.7</v>
      </c>
      <c r="N148" s="126">
        <v>3.8</v>
      </c>
      <c r="O148" s="127">
        <v>45</v>
      </c>
      <c r="P148" s="126">
        <v>9.1999999999999993</v>
      </c>
      <c r="Q148" s="133">
        <v>7.4</v>
      </c>
      <c r="R148" s="126">
        <v>4.0999999999999996</v>
      </c>
      <c r="S148" s="134">
        <v>85</v>
      </c>
      <c r="T148" s="135">
        <v>143</v>
      </c>
      <c r="U148" s="126">
        <v>2.4</v>
      </c>
      <c r="V148" s="127">
        <v>104</v>
      </c>
      <c r="W148" s="371">
        <v>298.70322222222222</v>
      </c>
      <c r="X148" s="37">
        <v>5.17</v>
      </c>
      <c r="Y148" s="40">
        <v>14</v>
      </c>
      <c r="Z148" s="37">
        <v>42.1</v>
      </c>
      <c r="AA148" s="40">
        <v>80.400000000000006</v>
      </c>
      <c r="AB148" s="37">
        <v>26.7</v>
      </c>
      <c r="AC148" s="40">
        <v>33.200000000000003</v>
      </c>
      <c r="AD148" s="37">
        <v>305</v>
      </c>
      <c r="AE148" s="40">
        <v>12.7</v>
      </c>
      <c r="AF148" s="37">
        <v>0.41</v>
      </c>
      <c r="AG148" s="111">
        <v>6.4</v>
      </c>
      <c r="AH148" s="37">
        <v>67.2</v>
      </c>
      <c r="AI148" s="111">
        <v>22.3</v>
      </c>
      <c r="AJ148" s="37">
        <v>9.4</v>
      </c>
      <c r="AK148" s="111">
        <v>0.7</v>
      </c>
      <c r="AL148" s="37">
        <v>0.4</v>
      </c>
      <c r="AM148" s="390"/>
      <c r="AN148" s="390"/>
      <c r="AO148" s="390"/>
      <c r="AP148" s="390"/>
      <c r="AQ148" s="390"/>
      <c r="AR148" s="390"/>
    </row>
    <row r="149" spans="1:44" ht="15.75">
      <c r="A149" s="123">
        <v>3257</v>
      </c>
      <c r="B149" s="125">
        <v>760</v>
      </c>
      <c r="C149" s="40">
        <v>0</v>
      </c>
      <c r="D149" s="126">
        <v>1.9</v>
      </c>
      <c r="E149" s="127">
        <v>333</v>
      </c>
      <c r="F149" s="128">
        <v>88</v>
      </c>
      <c r="G149" s="129">
        <v>0</v>
      </c>
      <c r="H149" s="130">
        <v>0</v>
      </c>
      <c r="I149" s="129">
        <v>0</v>
      </c>
      <c r="J149" s="126">
        <v>5.7</v>
      </c>
      <c r="K149" s="387">
        <v>123.6</v>
      </c>
      <c r="L149" s="131">
        <v>46</v>
      </c>
      <c r="M149" s="92">
        <v>0.9</v>
      </c>
      <c r="N149" s="126">
        <v>4</v>
      </c>
      <c r="O149" s="127">
        <v>65</v>
      </c>
      <c r="P149" s="126">
        <v>9.6</v>
      </c>
      <c r="Q149" s="133">
        <v>7.3</v>
      </c>
      <c r="R149" s="126">
        <v>3.7</v>
      </c>
      <c r="S149" s="134">
        <v>73</v>
      </c>
      <c r="T149" s="135">
        <v>142</v>
      </c>
      <c r="U149" s="126">
        <v>2.1</v>
      </c>
      <c r="V149" s="127">
        <v>104</v>
      </c>
      <c r="W149" s="371">
        <v>297.33255555555559</v>
      </c>
      <c r="X149" s="37">
        <v>4.76</v>
      </c>
      <c r="Y149" s="40">
        <v>14.8</v>
      </c>
      <c r="Z149" s="37">
        <v>45.4</v>
      </c>
      <c r="AA149" s="40">
        <v>94.9</v>
      </c>
      <c r="AB149" s="37">
        <v>30.9</v>
      </c>
      <c r="AC149" s="40">
        <v>32.5</v>
      </c>
      <c r="AD149" s="37">
        <v>289</v>
      </c>
      <c r="AE149" s="40">
        <v>12.8</v>
      </c>
      <c r="AF149" s="37">
        <v>0.67</v>
      </c>
      <c r="AG149" s="111">
        <v>4.09</v>
      </c>
      <c r="AH149" s="37">
        <v>41</v>
      </c>
      <c r="AI149" s="111">
        <v>45.8</v>
      </c>
      <c r="AJ149" s="37">
        <v>8.3000000000000007</v>
      </c>
      <c r="AK149" s="111">
        <v>4</v>
      </c>
      <c r="AL149" s="37">
        <v>0.9</v>
      </c>
      <c r="AM149" s="390"/>
      <c r="AN149" s="390"/>
      <c r="AO149" s="390"/>
      <c r="AP149" s="390"/>
      <c r="AQ149" s="390"/>
      <c r="AR149" s="390"/>
    </row>
    <row r="150" spans="1:44" ht="15.75">
      <c r="A150" s="123">
        <v>3258</v>
      </c>
      <c r="B150" s="125">
        <v>812</v>
      </c>
      <c r="C150" s="40">
        <v>0</v>
      </c>
      <c r="D150" s="126">
        <v>2.1</v>
      </c>
      <c r="E150" s="127">
        <v>286</v>
      </c>
      <c r="F150" s="128">
        <v>52</v>
      </c>
      <c r="G150" s="129">
        <v>0</v>
      </c>
      <c r="H150" s="130">
        <v>0</v>
      </c>
      <c r="I150" s="129">
        <v>0</v>
      </c>
      <c r="J150" s="126">
        <v>5.4</v>
      </c>
      <c r="K150" s="387">
        <v>106.5</v>
      </c>
      <c r="L150" s="131">
        <v>43</v>
      </c>
      <c r="M150" s="92">
        <v>1</v>
      </c>
      <c r="N150" s="126">
        <v>3.8</v>
      </c>
      <c r="O150" s="127">
        <v>99</v>
      </c>
      <c r="P150" s="126">
        <v>9.6999999999999993</v>
      </c>
      <c r="Q150" s="133">
        <v>7.4</v>
      </c>
      <c r="R150" s="126">
        <v>4</v>
      </c>
      <c r="S150" s="134">
        <v>97</v>
      </c>
      <c r="T150" s="135">
        <v>141</v>
      </c>
      <c r="U150" s="126">
        <v>2.2000000000000002</v>
      </c>
      <c r="V150" s="127">
        <v>105</v>
      </c>
      <c r="W150" s="371">
        <v>297.06388888888887</v>
      </c>
      <c r="X150" s="37">
        <v>5.0199999999999996</v>
      </c>
      <c r="Y150" s="40">
        <v>15.7</v>
      </c>
      <c r="Z150" s="37">
        <v>47.9</v>
      </c>
      <c r="AA150" s="40">
        <v>94.5</v>
      </c>
      <c r="AB150" s="37">
        <v>30.9</v>
      </c>
      <c r="AC150" s="40">
        <v>32.799999999999997</v>
      </c>
      <c r="AD150" s="37">
        <v>308</v>
      </c>
      <c r="AE150" s="40">
        <v>12.9</v>
      </c>
      <c r="AF150" s="37">
        <v>0.3</v>
      </c>
      <c r="AG150" s="111">
        <v>10.57</v>
      </c>
      <c r="AH150" s="37">
        <v>63.1</v>
      </c>
      <c r="AI150" s="111">
        <v>24.9</v>
      </c>
      <c r="AJ150" s="37">
        <v>8.4</v>
      </c>
      <c r="AK150" s="111">
        <v>2.6</v>
      </c>
      <c r="AL150" s="37">
        <v>1</v>
      </c>
      <c r="AM150" s="390"/>
      <c r="AN150" s="390"/>
      <c r="AO150" s="390"/>
      <c r="AP150" s="390"/>
      <c r="AQ150" s="390"/>
      <c r="AR150" s="390"/>
    </row>
    <row r="151" spans="1:44" ht="15.75">
      <c r="A151" s="123">
        <v>3259</v>
      </c>
      <c r="B151" s="125">
        <v>1486</v>
      </c>
      <c r="C151" s="40">
        <v>0</v>
      </c>
      <c r="D151" s="126">
        <v>2.2999999999999998</v>
      </c>
      <c r="E151" s="127">
        <v>377</v>
      </c>
      <c r="F151" s="128">
        <v>140</v>
      </c>
      <c r="G151" s="129">
        <v>0</v>
      </c>
      <c r="H151" s="130">
        <v>0</v>
      </c>
      <c r="I151" s="129">
        <v>0</v>
      </c>
      <c r="J151" s="126">
        <v>6.3</v>
      </c>
      <c r="K151" s="387">
        <v>86.1</v>
      </c>
      <c r="L151" s="131">
        <v>56</v>
      </c>
      <c r="M151" s="92">
        <v>1.2</v>
      </c>
      <c r="N151" s="126">
        <v>3.9</v>
      </c>
      <c r="O151" s="127">
        <v>103</v>
      </c>
      <c r="P151" s="126">
        <v>10.199999999999999</v>
      </c>
      <c r="Q151" s="133">
        <v>7.2</v>
      </c>
      <c r="R151" s="126">
        <v>4.7</v>
      </c>
      <c r="S151" s="134">
        <v>121</v>
      </c>
      <c r="T151" s="135">
        <v>157</v>
      </c>
      <c r="U151" s="126">
        <v>2.2999999999999998</v>
      </c>
      <c r="V151" s="127">
        <v>120</v>
      </c>
      <c r="W151" s="371">
        <v>331.82588888888887</v>
      </c>
      <c r="X151" s="37">
        <v>4.62</v>
      </c>
      <c r="Y151" s="40">
        <v>14.1</v>
      </c>
      <c r="Z151" s="37">
        <v>43.2</v>
      </c>
      <c r="AA151" s="40">
        <v>92.5</v>
      </c>
      <c r="AB151" s="37">
        <v>30.2</v>
      </c>
      <c r="AC151" s="40">
        <v>32.6</v>
      </c>
      <c r="AD151" s="37">
        <v>238</v>
      </c>
      <c r="AE151" s="40">
        <v>13.4</v>
      </c>
      <c r="AF151" s="37">
        <v>1.24</v>
      </c>
      <c r="AG151" s="111">
        <v>9.6999999999999993</v>
      </c>
      <c r="AH151" s="37">
        <v>78.900000000000006</v>
      </c>
      <c r="AI151" s="111">
        <v>14.6</v>
      </c>
      <c r="AJ151" s="37">
        <v>5.5</v>
      </c>
      <c r="AK151" s="111">
        <v>0.8</v>
      </c>
      <c r="AL151" s="37">
        <v>0.2</v>
      </c>
      <c r="AM151" s="390"/>
      <c r="AN151" s="390"/>
      <c r="AO151" s="390"/>
      <c r="AP151" s="390"/>
      <c r="AQ151" s="390"/>
      <c r="AR151" s="390"/>
    </row>
    <row r="152" spans="1:44" ht="15.75">
      <c r="A152" s="123">
        <v>3260</v>
      </c>
      <c r="B152" s="125">
        <v>0</v>
      </c>
      <c r="C152" s="40">
        <v>0</v>
      </c>
      <c r="D152" s="126">
        <v>1.8</v>
      </c>
      <c r="E152" s="127">
        <v>814</v>
      </c>
      <c r="F152" s="128">
        <v>432</v>
      </c>
      <c r="G152" s="129">
        <v>0</v>
      </c>
      <c r="H152" s="130">
        <v>0</v>
      </c>
      <c r="I152" s="129">
        <v>0</v>
      </c>
      <c r="J152" s="126">
        <v>5.0999999999999996</v>
      </c>
      <c r="K152" s="387">
        <v>95.5</v>
      </c>
      <c r="L152" s="131">
        <v>66</v>
      </c>
      <c r="M152" s="92">
        <v>1.1000000000000001</v>
      </c>
      <c r="N152" s="126">
        <v>3.8</v>
      </c>
      <c r="O152" s="127">
        <v>46</v>
      </c>
      <c r="P152" s="126">
        <v>9.5</v>
      </c>
      <c r="Q152" s="133">
        <v>6.5</v>
      </c>
      <c r="R152" s="126">
        <v>4.4000000000000004</v>
      </c>
      <c r="S152" s="134">
        <v>76</v>
      </c>
      <c r="T152" s="127">
        <v>142</v>
      </c>
      <c r="U152" s="126">
        <v>2.4</v>
      </c>
      <c r="V152" s="127">
        <v>104</v>
      </c>
      <c r="W152" s="371">
        <v>302.15955555555558</v>
      </c>
      <c r="X152" s="37">
        <v>4.91</v>
      </c>
      <c r="Y152" s="40">
        <v>13.5</v>
      </c>
      <c r="Z152" s="37">
        <v>41.6</v>
      </c>
      <c r="AA152" s="40">
        <v>84.5</v>
      </c>
      <c r="AB152" s="37">
        <v>27.3</v>
      </c>
      <c r="AC152" s="40">
        <v>32.4</v>
      </c>
      <c r="AD152" s="37">
        <v>350</v>
      </c>
      <c r="AE152" s="40">
        <v>13.5</v>
      </c>
      <c r="AF152" s="37">
        <v>0.83</v>
      </c>
      <c r="AG152" s="111">
        <v>9.4</v>
      </c>
      <c r="AH152" s="37">
        <v>75.2</v>
      </c>
      <c r="AI152" s="111">
        <v>18</v>
      </c>
      <c r="AJ152" s="37">
        <v>6.4</v>
      </c>
      <c r="AK152" s="111">
        <v>0.4</v>
      </c>
      <c r="AL152" s="37">
        <v>0</v>
      </c>
      <c r="AM152" s="390"/>
      <c r="AN152" s="390"/>
      <c r="AO152" s="390"/>
      <c r="AP152" s="390"/>
      <c r="AQ152" s="390"/>
      <c r="AR152" s="390"/>
    </row>
    <row r="153" spans="1:44" ht="15.75">
      <c r="A153" s="150" t="s">
        <v>135</v>
      </c>
      <c r="B153" s="125">
        <v>4743</v>
      </c>
      <c r="C153" s="40">
        <v>0</v>
      </c>
      <c r="D153" s="37">
        <v>2</v>
      </c>
      <c r="E153" s="40">
        <v>480</v>
      </c>
      <c r="F153" s="128">
        <v>175</v>
      </c>
      <c r="G153" s="129">
        <v>0</v>
      </c>
      <c r="H153" s="130">
        <v>0</v>
      </c>
      <c r="I153" s="129">
        <v>0</v>
      </c>
      <c r="J153" s="37">
        <v>4.5999999999999996</v>
      </c>
      <c r="K153" s="387">
        <v>94.4</v>
      </c>
      <c r="L153" s="37">
        <v>70</v>
      </c>
      <c r="M153" s="9">
        <v>1.1000000000000001</v>
      </c>
      <c r="N153" s="37">
        <v>5.8</v>
      </c>
      <c r="O153" s="40">
        <v>13</v>
      </c>
      <c r="P153" s="37">
        <v>10.7</v>
      </c>
      <c r="Q153" s="40">
        <v>6.4</v>
      </c>
      <c r="R153" s="37">
        <v>4.0999999999999996</v>
      </c>
      <c r="S153" s="148">
        <v>109</v>
      </c>
      <c r="T153" s="40">
        <v>138</v>
      </c>
      <c r="U153" s="37">
        <v>2</v>
      </c>
      <c r="V153" s="111">
        <v>97</v>
      </c>
      <c r="W153" s="371">
        <v>296.93655555555557</v>
      </c>
      <c r="X153" s="37">
        <v>0</v>
      </c>
      <c r="Y153" s="40">
        <v>14.2</v>
      </c>
      <c r="Z153" s="37">
        <v>44.1</v>
      </c>
      <c r="AA153" s="40">
        <v>80.400000000000006</v>
      </c>
      <c r="AB153" s="37">
        <v>25.9</v>
      </c>
      <c r="AC153" s="111">
        <v>32.200000000000003</v>
      </c>
      <c r="AD153" s="37">
        <v>399</v>
      </c>
      <c r="AE153" s="40">
        <v>14</v>
      </c>
      <c r="AF153" s="37">
        <v>0.76</v>
      </c>
      <c r="AG153" s="40">
        <v>15.94</v>
      </c>
      <c r="AH153" s="37">
        <v>11.59</v>
      </c>
      <c r="AI153" s="111">
        <v>11.59</v>
      </c>
      <c r="AJ153" s="37">
        <v>1.73</v>
      </c>
      <c r="AK153" s="40">
        <v>0.05</v>
      </c>
      <c r="AL153" s="37">
        <v>0.06</v>
      </c>
      <c r="AM153" s="390"/>
      <c r="AN153" s="390"/>
      <c r="AO153" s="390"/>
      <c r="AP153" s="390"/>
      <c r="AQ153" s="390"/>
      <c r="AR153" s="390"/>
    </row>
    <row r="154" spans="1:44" ht="15.75">
      <c r="A154" s="150" t="s">
        <v>136</v>
      </c>
      <c r="B154" s="125">
        <v>885</v>
      </c>
      <c r="C154" s="40">
        <v>0</v>
      </c>
      <c r="D154" s="37">
        <v>2</v>
      </c>
      <c r="E154" s="40">
        <v>267</v>
      </c>
      <c r="F154" s="128">
        <v>70</v>
      </c>
      <c r="G154" s="129">
        <v>0</v>
      </c>
      <c r="H154" s="130">
        <v>0</v>
      </c>
      <c r="I154" s="129">
        <v>0</v>
      </c>
      <c r="J154" s="37">
        <v>5.3</v>
      </c>
      <c r="K154" s="387">
        <v>96.1</v>
      </c>
      <c r="L154" s="37">
        <v>58</v>
      </c>
      <c r="M154" s="9">
        <v>1.1000000000000001</v>
      </c>
      <c r="N154" s="37">
        <v>4.5999999999999996</v>
      </c>
      <c r="O154" s="40">
        <v>19</v>
      </c>
      <c r="P154" s="126">
        <v>9.3000000000000007</v>
      </c>
      <c r="Q154" s="40">
        <v>6.5</v>
      </c>
      <c r="R154" s="37">
        <v>3.9</v>
      </c>
      <c r="S154" s="148">
        <v>97</v>
      </c>
      <c r="T154" s="40">
        <v>139</v>
      </c>
      <c r="U154" s="126">
        <v>1.8</v>
      </c>
      <c r="V154" s="135">
        <v>98</v>
      </c>
      <c r="W154" s="371">
        <v>295.65788888888892</v>
      </c>
      <c r="X154" s="37">
        <v>0</v>
      </c>
      <c r="Y154" s="40">
        <v>13.1</v>
      </c>
      <c r="Z154" s="37">
        <v>39</v>
      </c>
      <c r="AA154" s="40">
        <v>95.8</v>
      </c>
      <c r="AB154" s="37">
        <v>32.200000000000003</v>
      </c>
      <c r="AC154" s="111">
        <v>33.700000000000003</v>
      </c>
      <c r="AD154" s="37">
        <v>248</v>
      </c>
      <c r="AE154" s="40">
        <v>14.3</v>
      </c>
      <c r="AF154" s="37">
        <v>0.94</v>
      </c>
      <c r="AG154" s="40">
        <v>7.35</v>
      </c>
      <c r="AH154" s="37">
        <v>5.78</v>
      </c>
      <c r="AI154" s="111">
        <v>5.78</v>
      </c>
      <c r="AJ154" s="37">
        <v>0.66</v>
      </c>
      <c r="AK154" s="40">
        <v>0.01</v>
      </c>
      <c r="AL154" s="37">
        <v>0.03</v>
      </c>
      <c r="AM154" s="390"/>
      <c r="AN154" s="390"/>
      <c r="AO154" s="390"/>
      <c r="AP154" s="390"/>
      <c r="AQ154" s="390"/>
      <c r="AR154" s="390"/>
    </row>
    <row r="155" spans="1:44" ht="15.75">
      <c r="A155" s="150" t="s">
        <v>137</v>
      </c>
      <c r="B155" s="125">
        <v>1253</v>
      </c>
      <c r="C155" s="40">
        <v>0</v>
      </c>
      <c r="D155" s="37">
        <v>3.9</v>
      </c>
      <c r="E155" s="40">
        <v>371</v>
      </c>
      <c r="F155" s="128">
        <v>84</v>
      </c>
      <c r="G155" s="129">
        <v>0</v>
      </c>
      <c r="H155" s="130">
        <v>0</v>
      </c>
      <c r="I155" s="129">
        <v>0</v>
      </c>
      <c r="J155" s="37">
        <v>5.4</v>
      </c>
      <c r="K155" s="387">
        <v>78.7</v>
      </c>
      <c r="L155" s="37">
        <v>60</v>
      </c>
      <c r="M155" s="9">
        <v>1.3</v>
      </c>
      <c r="N155" s="37">
        <v>6.3</v>
      </c>
      <c r="O155" s="40">
        <v>21</v>
      </c>
      <c r="P155" s="126">
        <v>12.6</v>
      </c>
      <c r="Q155" s="40">
        <v>7.7</v>
      </c>
      <c r="R155" s="37">
        <v>4.5999999999999996</v>
      </c>
      <c r="S155" s="148">
        <v>82</v>
      </c>
      <c r="T155" s="40">
        <v>141</v>
      </c>
      <c r="U155" s="126">
        <v>2.6</v>
      </c>
      <c r="V155" s="135">
        <v>113</v>
      </c>
      <c r="W155" s="371">
        <v>300.05488888888891</v>
      </c>
      <c r="X155" s="37">
        <v>0</v>
      </c>
      <c r="Y155" s="40">
        <v>14.1</v>
      </c>
      <c r="Z155" s="37">
        <v>43.3</v>
      </c>
      <c r="AA155" s="40">
        <v>83.5</v>
      </c>
      <c r="AB155" s="37">
        <v>27.2</v>
      </c>
      <c r="AC155" s="111">
        <v>32.6</v>
      </c>
      <c r="AD155" s="37">
        <v>483</v>
      </c>
      <c r="AE155" s="111">
        <v>13.9</v>
      </c>
      <c r="AF155" s="37">
        <v>1.1299999999999999</v>
      </c>
      <c r="AG155" s="40">
        <v>16.54</v>
      </c>
      <c r="AH155" s="37">
        <v>12.83</v>
      </c>
      <c r="AI155" s="111">
        <v>12.83</v>
      </c>
      <c r="AJ155" s="37">
        <v>1.21</v>
      </c>
      <c r="AK155" s="40">
        <v>0.09</v>
      </c>
      <c r="AL155" s="37">
        <v>7.0000000000000007E-2</v>
      </c>
      <c r="AM155" s="390"/>
      <c r="AN155" s="390"/>
      <c r="AO155" s="390"/>
      <c r="AP155" s="390"/>
      <c r="AQ155" s="390"/>
      <c r="AR155" s="390"/>
    </row>
    <row r="156" spans="1:44" ht="15.75">
      <c r="A156" s="150" t="s">
        <v>138</v>
      </c>
      <c r="B156" s="125">
        <v>3195</v>
      </c>
      <c r="C156" s="40">
        <v>0</v>
      </c>
      <c r="D156" s="37">
        <v>3.2</v>
      </c>
      <c r="E156" s="40">
        <v>345</v>
      </c>
      <c r="F156" s="128">
        <v>167</v>
      </c>
      <c r="G156" s="129">
        <v>0</v>
      </c>
      <c r="H156" s="130">
        <v>0</v>
      </c>
      <c r="I156" s="129">
        <v>0</v>
      </c>
      <c r="J156" s="37">
        <v>5.4</v>
      </c>
      <c r="K156" s="387">
        <v>122.3</v>
      </c>
      <c r="L156" s="37">
        <v>61</v>
      </c>
      <c r="M156" s="9">
        <v>0.9</v>
      </c>
      <c r="N156" s="37">
        <v>5.0999999999999996</v>
      </c>
      <c r="O156" s="40">
        <v>50</v>
      </c>
      <c r="P156" s="126">
        <v>13.6</v>
      </c>
      <c r="Q156" s="40">
        <v>7.3</v>
      </c>
      <c r="R156" s="37">
        <v>4.5</v>
      </c>
      <c r="S156" s="148">
        <v>98</v>
      </c>
      <c r="T156" s="40">
        <v>138</v>
      </c>
      <c r="U156" s="126">
        <v>2.4</v>
      </c>
      <c r="V156" s="135">
        <v>127</v>
      </c>
      <c r="W156" s="371">
        <v>295.47777777777782</v>
      </c>
      <c r="X156" s="37">
        <v>0</v>
      </c>
      <c r="Y156" s="40">
        <v>12</v>
      </c>
      <c r="Z156" s="37">
        <v>35.9</v>
      </c>
      <c r="AA156" s="40">
        <v>88.6</v>
      </c>
      <c r="AB156" s="37">
        <v>29.5</v>
      </c>
      <c r="AC156" s="111">
        <v>33.299999999999997</v>
      </c>
      <c r="AD156" s="37">
        <v>343</v>
      </c>
      <c r="AE156" s="111">
        <v>14</v>
      </c>
      <c r="AF156" s="37">
        <v>0.7</v>
      </c>
      <c r="AG156" s="40">
        <v>15.25</v>
      </c>
      <c r="AH156" s="37">
        <v>11.29</v>
      </c>
      <c r="AI156" s="111">
        <v>11.29</v>
      </c>
      <c r="AJ156" s="37">
        <v>1.06</v>
      </c>
      <c r="AK156" s="40">
        <v>0.04</v>
      </c>
      <c r="AL156" s="37">
        <v>7.0000000000000007E-2</v>
      </c>
      <c r="AM156" s="390"/>
      <c r="AN156" s="390"/>
      <c r="AO156" s="390"/>
      <c r="AP156" s="390"/>
      <c r="AQ156" s="390"/>
      <c r="AR156" s="390"/>
    </row>
    <row r="157" spans="1:44" ht="15.75">
      <c r="A157" s="150" t="s">
        <v>139</v>
      </c>
      <c r="B157" s="125">
        <v>4013</v>
      </c>
      <c r="C157" s="40">
        <v>0</v>
      </c>
      <c r="D157" s="37">
        <v>2.5</v>
      </c>
      <c r="E157" s="40">
        <v>552</v>
      </c>
      <c r="F157" s="128">
        <v>204</v>
      </c>
      <c r="G157" s="129">
        <v>0</v>
      </c>
      <c r="H157" s="130">
        <v>0</v>
      </c>
      <c r="I157" s="129">
        <v>0</v>
      </c>
      <c r="J157" s="37">
        <v>6.5</v>
      </c>
      <c r="K157" s="387">
        <v>120</v>
      </c>
      <c r="L157" s="37">
        <v>59</v>
      </c>
      <c r="M157" s="9">
        <v>0.9</v>
      </c>
      <c r="N157" s="37">
        <v>5.9</v>
      </c>
      <c r="O157" s="40">
        <v>10</v>
      </c>
      <c r="P157" s="126">
        <v>9.5</v>
      </c>
      <c r="Q157" s="40">
        <v>7.7</v>
      </c>
      <c r="R157" s="37">
        <v>4.5</v>
      </c>
      <c r="S157" s="148">
        <v>69</v>
      </c>
      <c r="T157" s="40">
        <v>137</v>
      </c>
      <c r="U157" s="126">
        <v>1.9</v>
      </c>
      <c r="V157" s="135">
        <v>84</v>
      </c>
      <c r="W157" s="371">
        <v>291.43166666666667</v>
      </c>
      <c r="X157" s="37">
        <v>0</v>
      </c>
      <c r="Y157" s="40">
        <v>13.8</v>
      </c>
      <c r="Z157" s="37">
        <v>42.5</v>
      </c>
      <c r="AA157" s="111">
        <v>90.2</v>
      </c>
      <c r="AB157" s="37">
        <v>29.3</v>
      </c>
      <c r="AC157" s="111">
        <v>32.5</v>
      </c>
      <c r="AD157" s="37">
        <v>411</v>
      </c>
      <c r="AE157" s="111">
        <v>14.2</v>
      </c>
      <c r="AF157" s="37">
        <v>1.18</v>
      </c>
      <c r="AG157" s="40">
        <v>12.44</v>
      </c>
      <c r="AH157" s="37">
        <v>9.0299999999999994</v>
      </c>
      <c r="AI157" s="111">
        <v>9.0299999999999994</v>
      </c>
      <c r="AJ157" s="37">
        <v>1.19</v>
      </c>
      <c r="AK157" s="40">
        <v>0.03</v>
      </c>
      <c r="AL157" s="37">
        <v>0.08</v>
      </c>
      <c r="AM157" s="390"/>
      <c r="AN157" s="390"/>
      <c r="AO157" s="390"/>
      <c r="AP157" s="390"/>
      <c r="AQ157" s="390"/>
      <c r="AR157" s="390"/>
    </row>
    <row r="158" spans="1:44" ht="15.75">
      <c r="A158" s="150" t="s">
        <v>140</v>
      </c>
      <c r="B158" s="125">
        <v>6198</v>
      </c>
      <c r="C158" s="40">
        <v>0</v>
      </c>
      <c r="D158" s="37">
        <v>1.8</v>
      </c>
      <c r="E158" s="40">
        <v>480</v>
      </c>
      <c r="F158" s="128">
        <v>217</v>
      </c>
      <c r="G158" s="129">
        <v>0</v>
      </c>
      <c r="H158" s="130">
        <v>0</v>
      </c>
      <c r="I158" s="129">
        <v>0</v>
      </c>
      <c r="J158" s="37">
        <v>5.5</v>
      </c>
      <c r="K158" s="387">
        <v>86.1</v>
      </c>
      <c r="L158" s="37">
        <v>65</v>
      </c>
      <c r="M158" s="9">
        <v>1.2</v>
      </c>
      <c r="N158" s="37">
        <v>4.5</v>
      </c>
      <c r="O158" s="40">
        <v>10</v>
      </c>
      <c r="P158" s="126">
        <v>9.6</v>
      </c>
      <c r="Q158" s="40">
        <v>6.7</v>
      </c>
      <c r="R158" s="37">
        <v>4.5</v>
      </c>
      <c r="S158" s="148">
        <v>96</v>
      </c>
      <c r="T158" s="40">
        <v>140</v>
      </c>
      <c r="U158" s="126">
        <v>2.1</v>
      </c>
      <c r="V158" s="135">
        <v>93</v>
      </c>
      <c r="W158" s="371">
        <v>299.73666666666668</v>
      </c>
      <c r="X158" s="37">
        <v>0</v>
      </c>
      <c r="Y158" s="40">
        <v>12.7</v>
      </c>
      <c r="Z158" s="37">
        <v>37.9</v>
      </c>
      <c r="AA158" s="111">
        <v>84.1</v>
      </c>
      <c r="AB158" s="37">
        <v>28.1</v>
      </c>
      <c r="AC158" s="111">
        <v>33.5</v>
      </c>
      <c r="AD158" s="37">
        <v>377</v>
      </c>
      <c r="AE158" s="111">
        <v>13.9</v>
      </c>
      <c r="AF158" s="37">
        <v>1.64</v>
      </c>
      <c r="AG158" s="40">
        <v>9.4700000000000006</v>
      </c>
      <c r="AH158" s="37">
        <v>6.97</v>
      </c>
      <c r="AI158" s="111">
        <v>6.97</v>
      </c>
      <c r="AJ158" s="37">
        <v>1.24</v>
      </c>
      <c r="AK158" s="40">
        <v>0.06</v>
      </c>
      <c r="AL158" s="37">
        <v>0.02</v>
      </c>
      <c r="AM158" s="390"/>
      <c r="AN158" s="390"/>
      <c r="AO158" s="390"/>
      <c r="AP158" s="390"/>
      <c r="AQ158" s="390"/>
      <c r="AR158" s="390"/>
    </row>
    <row r="159" spans="1:44" ht="15.75">
      <c r="A159" s="150" t="s">
        <v>141</v>
      </c>
      <c r="B159" s="125">
        <v>4260</v>
      </c>
      <c r="C159" s="40">
        <v>0</v>
      </c>
      <c r="D159" s="37">
        <v>4.3</v>
      </c>
      <c r="E159" s="40">
        <v>482</v>
      </c>
      <c r="F159" s="128">
        <v>153</v>
      </c>
      <c r="G159" s="129">
        <v>0</v>
      </c>
      <c r="H159" s="130">
        <v>0</v>
      </c>
      <c r="I159" s="129">
        <v>0</v>
      </c>
      <c r="J159" s="37">
        <v>7.9</v>
      </c>
      <c r="K159" s="387">
        <v>62.7</v>
      </c>
      <c r="L159" s="37">
        <v>77</v>
      </c>
      <c r="M159" s="9">
        <v>1.5</v>
      </c>
      <c r="N159" s="37">
        <v>5.2</v>
      </c>
      <c r="O159" s="40">
        <v>28</v>
      </c>
      <c r="P159" s="126">
        <v>11.4</v>
      </c>
      <c r="Q159" s="40">
        <v>7.1</v>
      </c>
      <c r="R159" s="37">
        <v>4.8</v>
      </c>
      <c r="S159" s="148">
        <v>81</v>
      </c>
      <c r="T159" s="40">
        <v>141</v>
      </c>
      <c r="U159" s="126">
        <v>2</v>
      </c>
      <c r="V159" s="135">
        <v>103</v>
      </c>
      <c r="W159" s="371">
        <v>303.19633333333337</v>
      </c>
      <c r="X159" s="37">
        <v>0</v>
      </c>
      <c r="Y159" s="40">
        <v>12.7</v>
      </c>
      <c r="Z159" s="37">
        <v>39.200000000000003</v>
      </c>
      <c r="AA159" s="111">
        <v>82.3</v>
      </c>
      <c r="AB159" s="37">
        <v>26.7</v>
      </c>
      <c r="AC159" s="111">
        <v>32.4</v>
      </c>
      <c r="AD159" s="37">
        <v>378</v>
      </c>
      <c r="AE159" s="111">
        <v>13.8</v>
      </c>
      <c r="AF159" s="37">
        <v>0.71</v>
      </c>
      <c r="AG159" s="40">
        <v>9.52</v>
      </c>
      <c r="AH159" s="37">
        <v>7.64</v>
      </c>
      <c r="AI159" s="111">
        <v>7.64</v>
      </c>
      <c r="AJ159" s="37">
        <v>0.67</v>
      </c>
      <c r="AK159" s="40">
        <v>0.02</v>
      </c>
      <c r="AL159" s="37">
        <v>0.05</v>
      </c>
      <c r="AM159" s="390"/>
      <c r="AN159" s="390"/>
      <c r="AO159" s="390"/>
      <c r="AP159" s="390"/>
      <c r="AQ159" s="390"/>
      <c r="AR159" s="390"/>
    </row>
    <row r="160" spans="1:44" ht="15.75">
      <c r="A160" s="150" t="s">
        <v>142</v>
      </c>
      <c r="B160" s="125">
        <v>9377</v>
      </c>
      <c r="C160" s="40">
        <v>0</v>
      </c>
      <c r="D160" s="37">
        <v>2.9</v>
      </c>
      <c r="E160" s="40">
        <v>1199</v>
      </c>
      <c r="F160" s="128">
        <v>419</v>
      </c>
      <c r="G160" s="129">
        <v>0</v>
      </c>
      <c r="H160" s="130">
        <v>0</v>
      </c>
      <c r="I160" s="129">
        <v>0</v>
      </c>
      <c r="J160" s="37">
        <v>6.5</v>
      </c>
      <c r="K160" s="387">
        <v>73.5</v>
      </c>
      <c r="L160" s="37">
        <v>65</v>
      </c>
      <c r="M160" s="9">
        <v>1.3</v>
      </c>
      <c r="N160" s="37">
        <v>5.6</v>
      </c>
      <c r="O160" s="40">
        <v>18</v>
      </c>
      <c r="P160" s="126">
        <v>11.4</v>
      </c>
      <c r="Q160" s="40">
        <v>7.9</v>
      </c>
      <c r="R160" s="37">
        <v>4.5</v>
      </c>
      <c r="S160" s="148">
        <v>108</v>
      </c>
      <c r="T160" s="40">
        <v>137</v>
      </c>
      <c r="U160" s="126">
        <v>2.4</v>
      </c>
      <c r="V160" s="135">
        <v>94</v>
      </c>
      <c r="W160" s="371">
        <v>294.92333333333329</v>
      </c>
      <c r="X160" s="37">
        <v>0</v>
      </c>
      <c r="Y160" s="40">
        <v>14.8</v>
      </c>
      <c r="Z160" s="37">
        <v>45.4</v>
      </c>
      <c r="AA160" s="111">
        <v>96.3</v>
      </c>
      <c r="AB160" s="37">
        <v>31.4</v>
      </c>
      <c r="AC160" s="111">
        <v>32.6</v>
      </c>
      <c r="AD160" s="37">
        <v>333</v>
      </c>
      <c r="AE160" s="111">
        <v>14.5</v>
      </c>
      <c r="AF160" s="37">
        <v>1.62</v>
      </c>
      <c r="AG160" s="40">
        <v>11.32</v>
      </c>
      <c r="AH160" s="37">
        <v>6.64</v>
      </c>
      <c r="AI160" s="111">
        <v>6.64</v>
      </c>
      <c r="AJ160" s="37">
        <v>1.05</v>
      </c>
      <c r="AK160" s="40">
        <v>0.04</v>
      </c>
      <c r="AL160" s="37">
        <v>0.04</v>
      </c>
      <c r="AM160" s="390"/>
      <c r="AN160" s="390"/>
      <c r="AO160" s="390"/>
      <c r="AP160" s="390"/>
      <c r="AQ160" s="390"/>
      <c r="AR160" s="390"/>
    </row>
    <row r="161" spans="1:44" ht="15.75">
      <c r="A161" s="150" t="s">
        <v>143</v>
      </c>
      <c r="B161" s="125">
        <v>7844</v>
      </c>
      <c r="C161" s="40">
        <v>0</v>
      </c>
      <c r="D161" s="37">
        <v>3.6</v>
      </c>
      <c r="E161" s="40">
        <v>642</v>
      </c>
      <c r="F161" s="128">
        <v>332</v>
      </c>
      <c r="G161" s="129">
        <v>0</v>
      </c>
      <c r="H161" s="130">
        <v>0</v>
      </c>
      <c r="I161" s="129">
        <v>0</v>
      </c>
      <c r="J161" s="37">
        <v>7.5</v>
      </c>
      <c r="K161" s="387">
        <v>53.6</v>
      </c>
      <c r="L161" s="37">
        <v>96</v>
      </c>
      <c r="M161" s="9">
        <v>1.7</v>
      </c>
      <c r="N161" s="37">
        <v>4.5</v>
      </c>
      <c r="O161" s="40">
        <v>10</v>
      </c>
      <c r="P161" s="126">
        <v>12.8</v>
      </c>
      <c r="Q161" s="40">
        <v>8</v>
      </c>
      <c r="R161" s="37">
        <v>5.2</v>
      </c>
      <c r="S161" s="148">
        <v>91</v>
      </c>
      <c r="T161" s="40">
        <v>136</v>
      </c>
      <c r="U161" s="126">
        <v>1.8</v>
      </c>
      <c r="V161" s="135">
        <v>115</v>
      </c>
      <c r="W161" s="371">
        <v>298.44588888888887</v>
      </c>
      <c r="X161" s="37">
        <v>0</v>
      </c>
      <c r="Y161" s="40">
        <v>14.2</v>
      </c>
      <c r="Z161" s="37">
        <v>42.2</v>
      </c>
      <c r="AA161" s="111">
        <v>88</v>
      </c>
      <c r="AB161" s="37">
        <v>29.5</v>
      </c>
      <c r="AC161" s="111">
        <v>33.6</v>
      </c>
      <c r="AD161" s="37">
        <v>299</v>
      </c>
      <c r="AE161" s="111">
        <v>14</v>
      </c>
      <c r="AF161" s="37">
        <v>0.67</v>
      </c>
      <c r="AG161" s="40">
        <v>11.18</v>
      </c>
      <c r="AH161" s="37">
        <v>8.84</v>
      </c>
      <c r="AI161" s="111">
        <v>8.84</v>
      </c>
      <c r="AJ161" s="37">
        <v>0.98</v>
      </c>
      <c r="AK161" s="40">
        <v>0.03</v>
      </c>
      <c r="AL161" s="37">
        <v>0.03</v>
      </c>
      <c r="AM161" s="390"/>
      <c r="AN161" s="390"/>
      <c r="AO161" s="390"/>
      <c r="AP161" s="390"/>
      <c r="AQ161" s="390"/>
      <c r="AR161" s="390"/>
    </row>
    <row r="162" spans="1:44" ht="15.75">
      <c r="A162" s="150" t="s">
        <v>144</v>
      </c>
      <c r="B162" s="125">
        <v>2459</v>
      </c>
      <c r="C162" s="40">
        <v>0</v>
      </c>
      <c r="D162" s="37">
        <v>2.2999999999999998</v>
      </c>
      <c r="E162" s="40">
        <v>386</v>
      </c>
      <c r="F162" s="128">
        <v>115</v>
      </c>
      <c r="G162" s="129">
        <v>0</v>
      </c>
      <c r="H162" s="130">
        <v>0</v>
      </c>
      <c r="I162" s="129">
        <v>0</v>
      </c>
      <c r="J162" s="37">
        <v>6.7</v>
      </c>
      <c r="K162" s="387">
        <v>82.4</v>
      </c>
      <c r="L162" s="37">
        <v>76</v>
      </c>
      <c r="M162" s="9">
        <v>1.2</v>
      </c>
      <c r="N162" s="37">
        <v>5.6</v>
      </c>
      <c r="O162" s="40">
        <v>11</v>
      </c>
      <c r="P162" s="126">
        <v>11.1</v>
      </c>
      <c r="Q162" s="40">
        <v>7.9</v>
      </c>
      <c r="R162" s="37">
        <v>5.0999999999999996</v>
      </c>
      <c r="S162" s="148">
        <v>83</v>
      </c>
      <c r="T162" s="40">
        <v>142</v>
      </c>
      <c r="U162" s="126">
        <v>2.1</v>
      </c>
      <c r="V162" s="135">
        <v>99</v>
      </c>
      <c r="W162" s="371">
        <v>305.57544444444449</v>
      </c>
      <c r="X162" s="37">
        <v>0</v>
      </c>
      <c r="Y162" s="40">
        <v>13.7</v>
      </c>
      <c r="Z162" s="37">
        <v>41.1</v>
      </c>
      <c r="AA162" s="111">
        <v>82.4</v>
      </c>
      <c r="AB162" s="37">
        <v>27.3</v>
      </c>
      <c r="AC162" s="111">
        <v>33.200000000000003</v>
      </c>
      <c r="AD162" s="37">
        <v>425</v>
      </c>
      <c r="AE162" s="111">
        <v>13.9</v>
      </c>
      <c r="AF162" s="37">
        <v>0.7</v>
      </c>
      <c r="AG162" s="40">
        <v>9.35</v>
      </c>
      <c r="AH162" s="37">
        <v>6.89</v>
      </c>
      <c r="AI162" s="111">
        <v>6.89</v>
      </c>
      <c r="AJ162" s="37">
        <v>0.79</v>
      </c>
      <c r="AK162" s="40">
        <v>0.03</v>
      </c>
      <c r="AL162" s="37">
        <v>0.06</v>
      </c>
      <c r="AM162" s="390"/>
      <c r="AN162" s="390"/>
      <c r="AO162" s="390"/>
      <c r="AP162" s="390"/>
      <c r="AQ162" s="390"/>
      <c r="AR162" s="390"/>
    </row>
    <row r="163" spans="1:44" ht="15.75">
      <c r="A163" s="150" t="s">
        <v>145</v>
      </c>
      <c r="B163" s="125">
        <v>1402</v>
      </c>
      <c r="C163" s="40">
        <v>0</v>
      </c>
      <c r="D163" s="37">
        <v>2.1</v>
      </c>
      <c r="E163" s="40">
        <v>407</v>
      </c>
      <c r="F163" s="128">
        <v>122</v>
      </c>
      <c r="G163" s="129">
        <v>0</v>
      </c>
      <c r="H163" s="130">
        <v>0</v>
      </c>
      <c r="I163" s="129">
        <v>0</v>
      </c>
      <c r="J163" s="37">
        <v>4.5999999999999996</v>
      </c>
      <c r="K163" s="387">
        <v>80.900000000000006</v>
      </c>
      <c r="L163" s="37">
        <v>63</v>
      </c>
      <c r="M163" s="9">
        <v>1.2</v>
      </c>
      <c r="N163" s="37">
        <v>4.9000000000000004</v>
      </c>
      <c r="O163" s="40">
        <v>79</v>
      </c>
      <c r="P163" s="126">
        <v>9</v>
      </c>
      <c r="Q163" s="40">
        <v>7.1</v>
      </c>
      <c r="R163" s="37">
        <v>4.7</v>
      </c>
      <c r="S163" s="148">
        <v>104</v>
      </c>
      <c r="T163" s="40">
        <v>143</v>
      </c>
      <c r="U163" s="126">
        <v>1.8</v>
      </c>
      <c r="V163" s="135">
        <v>88</v>
      </c>
      <c r="W163" s="371">
        <v>305.86644444444443</v>
      </c>
      <c r="X163" s="37">
        <v>0</v>
      </c>
      <c r="Y163" s="40">
        <v>15.4</v>
      </c>
      <c r="Z163" s="37">
        <v>46.7</v>
      </c>
      <c r="AA163" s="111">
        <v>91.6</v>
      </c>
      <c r="AB163" s="37">
        <v>30.1</v>
      </c>
      <c r="AC163" s="111">
        <v>32.9</v>
      </c>
      <c r="AD163" s="37">
        <v>217</v>
      </c>
      <c r="AE163" s="111">
        <v>15.3</v>
      </c>
      <c r="AF163" s="37">
        <v>1</v>
      </c>
      <c r="AG163" s="40">
        <v>13.16</v>
      </c>
      <c r="AH163" s="37">
        <v>10.130000000000001</v>
      </c>
      <c r="AI163" s="111">
        <v>10.130000000000001</v>
      </c>
      <c r="AJ163" s="37">
        <v>1</v>
      </c>
      <c r="AK163" s="40">
        <v>0.02</v>
      </c>
      <c r="AL163" s="37">
        <v>7.0000000000000007E-2</v>
      </c>
      <c r="AM163" s="390"/>
      <c r="AN163" s="390"/>
      <c r="AO163" s="390"/>
      <c r="AP163" s="390"/>
      <c r="AQ163" s="390"/>
      <c r="AR163" s="390"/>
    </row>
    <row r="164" spans="1:44" ht="15.75">
      <c r="A164" s="150" t="s">
        <v>146</v>
      </c>
      <c r="B164" s="125">
        <v>1044</v>
      </c>
      <c r="C164" s="40">
        <v>0</v>
      </c>
      <c r="D164" s="37">
        <v>2.6</v>
      </c>
      <c r="E164" s="40">
        <v>391</v>
      </c>
      <c r="F164" s="128">
        <v>127</v>
      </c>
      <c r="G164" s="129">
        <v>0</v>
      </c>
      <c r="H164" s="130">
        <v>0</v>
      </c>
      <c r="I164" s="129">
        <v>0</v>
      </c>
      <c r="J164" s="37">
        <v>6.5</v>
      </c>
      <c r="K164" s="387">
        <v>92</v>
      </c>
      <c r="L164" s="37">
        <v>67</v>
      </c>
      <c r="M164" s="9">
        <v>1.1000000000000001</v>
      </c>
      <c r="N164" s="37">
        <v>5.3</v>
      </c>
      <c r="O164" s="40">
        <v>20</v>
      </c>
      <c r="P164" s="126">
        <v>13.2</v>
      </c>
      <c r="Q164" s="40">
        <v>7.5</v>
      </c>
      <c r="R164" s="37">
        <v>4.9000000000000004</v>
      </c>
      <c r="S164" s="148">
        <v>114</v>
      </c>
      <c r="T164" s="40">
        <v>143</v>
      </c>
      <c r="U164" s="126">
        <v>2.5</v>
      </c>
      <c r="V164" s="135">
        <v>118</v>
      </c>
      <c r="W164" s="371">
        <v>307.5440000000001</v>
      </c>
      <c r="X164" s="37">
        <v>0</v>
      </c>
      <c r="Y164" s="40">
        <v>14.9</v>
      </c>
      <c r="Z164" s="37">
        <v>44.7</v>
      </c>
      <c r="AA164" s="111">
        <v>93.2</v>
      </c>
      <c r="AB164" s="37">
        <v>31</v>
      </c>
      <c r="AC164" s="111">
        <v>33.299999999999997</v>
      </c>
      <c r="AD164" s="37">
        <v>251</v>
      </c>
      <c r="AE164" s="111">
        <v>13.6</v>
      </c>
      <c r="AF164" s="37">
        <v>0.59</v>
      </c>
      <c r="AG164" s="40">
        <v>7.63</v>
      </c>
      <c r="AH164" s="37">
        <v>5.43</v>
      </c>
      <c r="AI164" s="111">
        <v>5.43</v>
      </c>
      <c r="AJ164" s="37">
        <v>0.71</v>
      </c>
      <c r="AK164" s="40">
        <v>0.04</v>
      </c>
      <c r="AL164" s="37">
        <v>0.04</v>
      </c>
      <c r="AM164" s="390"/>
      <c r="AN164" s="390"/>
      <c r="AO164" s="390"/>
      <c r="AP164" s="390"/>
      <c r="AQ164" s="390"/>
      <c r="AR164" s="390"/>
    </row>
    <row r="165" spans="1:44" ht="15.75">
      <c r="A165" s="150" t="s">
        <v>147</v>
      </c>
      <c r="B165" s="125">
        <v>11779</v>
      </c>
      <c r="C165" s="40">
        <v>0</v>
      </c>
      <c r="D165" s="37">
        <v>2.7</v>
      </c>
      <c r="E165" s="40">
        <v>713</v>
      </c>
      <c r="F165" s="128">
        <v>297</v>
      </c>
      <c r="G165" s="129">
        <v>0</v>
      </c>
      <c r="H165" s="130">
        <v>0</v>
      </c>
      <c r="I165" s="129">
        <v>0</v>
      </c>
      <c r="J165" s="37">
        <v>8.1999999999999993</v>
      </c>
      <c r="K165" s="387">
        <v>82.4</v>
      </c>
      <c r="L165" s="37">
        <v>87</v>
      </c>
      <c r="M165" s="9">
        <v>1.2</v>
      </c>
      <c r="N165" s="37">
        <v>6.1</v>
      </c>
      <c r="O165" s="40">
        <v>10</v>
      </c>
      <c r="P165" s="126">
        <v>11.1</v>
      </c>
      <c r="Q165" s="40">
        <v>7.1</v>
      </c>
      <c r="R165" s="37">
        <v>4.5</v>
      </c>
      <c r="S165" s="148">
        <v>101</v>
      </c>
      <c r="T165" s="40">
        <v>144</v>
      </c>
      <c r="U165" s="126">
        <v>2.4</v>
      </c>
      <c r="V165" s="135">
        <v>102</v>
      </c>
      <c r="W165" s="371">
        <v>311.16277777777782</v>
      </c>
      <c r="X165" s="37">
        <v>0</v>
      </c>
      <c r="Y165" s="40">
        <v>13.9</v>
      </c>
      <c r="Z165" s="37">
        <v>40.9</v>
      </c>
      <c r="AA165" s="111">
        <v>93.6</v>
      </c>
      <c r="AB165" s="37">
        <v>31.7</v>
      </c>
      <c r="AC165" s="111">
        <v>33.9</v>
      </c>
      <c r="AD165" s="37">
        <v>304</v>
      </c>
      <c r="AE165" s="111">
        <v>14.5</v>
      </c>
      <c r="AF165" s="37">
        <v>0.97</v>
      </c>
      <c r="AG165" s="40">
        <v>13.29</v>
      </c>
      <c r="AH165" s="37">
        <v>10.7</v>
      </c>
      <c r="AI165" s="111">
        <v>10.7</v>
      </c>
      <c r="AJ165" s="37">
        <v>1.25</v>
      </c>
      <c r="AK165" s="40">
        <v>0.02</v>
      </c>
      <c r="AL165" s="37">
        <v>0.03</v>
      </c>
      <c r="AM165" s="390"/>
      <c r="AN165" s="390"/>
      <c r="AO165" s="390"/>
      <c r="AP165" s="390"/>
      <c r="AQ165" s="390"/>
      <c r="AR165" s="390"/>
    </row>
    <row r="166" spans="1:44" ht="15.75">
      <c r="A166" s="150" t="s">
        <v>148</v>
      </c>
      <c r="B166" s="125">
        <v>0</v>
      </c>
      <c r="C166" s="40">
        <v>0</v>
      </c>
      <c r="D166" s="37">
        <v>3</v>
      </c>
      <c r="E166" s="40">
        <v>548</v>
      </c>
      <c r="F166" s="128">
        <v>245</v>
      </c>
      <c r="G166" s="129">
        <v>0</v>
      </c>
      <c r="H166" s="130">
        <v>0</v>
      </c>
      <c r="I166" s="129">
        <v>0</v>
      </c>
      <c r="J166" s="37">
        <v>6.9</v>
      </c>
      <c r="K166" s="387">
        <v>81.900000000000006</v>
      </c>
      <c r="L166" s="37">
        <v>70</v>
      </c>
      <c r="M166" s="9">
        <v>1.2</v>
      </c>
      <c r="N166" s="37">
        <v>5</v>
      </c>
      <c r="O166" s="40">
        <v>18</v>
      </c>
      <c r="P166" s="126">
        <v>12.8</v>
      </c>
      <c r="Q166" s="40">
        <v>6.7</v>
      </c>
      <c r="R166" s="37">
        <v>4.3</v>
      </c>
      <c r="S166" s="148">
        <v>133</v>
      </c>
      <c r="T166" s="40">
        <v>140</v>
      </c>
      <c r="U166" s="126">
        <v>2.7</v>
      </c>
      <c r="V166" s="135">
        <v>123</v>
      </c>
      <c r="W166" s="371">
        <v>302.56188888888892</v>
      </c>
      <c r="X166" s="37">
        <v>0</v>
      </c>
      <c r="Y166" s="40">
        <v>12.9</v>
      </c>
      <c r="Z166" s="37">
        <v>38</v>
      </c>
      <c r="AA166" s="111">
        <v>90.8</v>
      </c>
      <c r="AB166" s="37">
        <v>30.9</v>
      </c>
      <c r="AC166" s="111">
        <v>34</v>
      </c>
      <c r="AD166" s="37">
        <v>385</v>
      </c>
      <c r="AE166" s="111">
        <v>14.5</v>
      </c>
      <c r="AF166" s="37">
        <v>1.19</v>
      </c>
      <c r="AG166" s="40">
        <v>12.31</v>
      </c>
      <c r="AH166" s="37">
        <v>9.6</v>
      </c>
      <c r="AI166" s="111">
        <v>9.6</v>
      </c>
      <c r="AJ166" s="37">
        <v>0.79</v>
      </c>
      <c r="AK166" s="40">
        <v>0.03</v>
      </c>
      <c r="AL166" s="37">
        <v>7.0000000000000007E-2</v>
      </c>
      <c r="AM166" s="390"/>
      <c r="AN166" s="390"/>
      <c r="AO166" s="390"/>
      <c r="AP166" s="390"/>
      <c r="AQ166" s="390"/>
      <c r="AR166" s="390"/>
    </row>
    <row r="167" spans="1:44" ht="15.75">
      <c r="A167" s="150" t="s">
        <v>149</v>
      </c>
      <c r="B167" s="125">
        <v>1109</v>
      </c>
      <c r="C167" s="40">
        <v>0</v>
      </c>
      <c r="D167" s="37">
        <v>1.8</v>
      </c>
      <c r="E167" s="40">
        <v>371</v>
      </c>
      <c r="F167" s="128">
        <v>91</v>
      </c>
      <c r="G167" s="129">
        <v>0</v>
      </c>
      <c r="H167" s="130">
        <v>0</v>
      </c>
      <c r="I167" s="129">
        <v>0</v>
      </c>
      <c r="J167" s="37">
        <v>6.7</v>
      </c>
      <c r="K167" s="387">
        <v>82.9</v>
      </c>
      <c r="L167" s="37">
        <v>49</v>
      </c>
      <c r="M167" s="9">
        <v>1.2</v>
      </c>
      <c r="N167" s="37">
        <v>5.0999999999999996</v>
      </c>
      <c r="O167" s="40">
        <v>29</v>
      </c>
      <c r="P167" s="126">
        <v>13.4</v>
      </c>
      <c r="Q167" s="40">
        <v>6.5</v>
      </c>
      <c r="R167" s="37">
        <v>4.9000000000000004</v>
      </c>
      <c r="S167" s="148">
        <v>113</v>
      </c>
      <c r="T167" s="40">
        <v>141</v>
      </c>
      <c r="U167" s="126">
        <v>2.5</v>
      </c>
      <c r="V167" s="135">
        <v>132</v>
      </c>
      <c r="W167" s="371">
        <v>300.76011111111114</v>
      </c>
      <c r="X167" s="37">
        <v>0</v>
      </c>
      <c r="Y167" s="40">
        <v>12.9</v>
      </c>
      <c r="Z167" s="37">
        <v>39.200000000000003</v>
      </c>
      <c r="AA167" s="111">
        <v>90.2</v>
      </c>
      <c r="AB167" s="37">
        <v>29.7</v>
      </c>
      <c r="AC167" s="111">
        <v>33</v>
      </c>
      <c r="AD167" s="37">
        <v>281</v>
      </c>
      <c r="AE167" s="111">
        <v>14.6</v>
      </c>
      <c r="AF167" s="37">
        <v>0.79</v>
      </c>
      <c r="AG167" s="40">
        <v>6.48</v>
      </c>
      <c r="AH167" s="37">
        <v>3.73</v>
      </c>
      <c r="AI167" s="111">
        <v>3.73</v>
      </c>
      <c r="AJ167" s="37">
        <v>0.66</v>
      </c>
      <c r="AK167" s="40">
        <v>0.09</v>
      </c>
      <c r="AL167" s="37">
        <v>0.04</v>
      </c>
      <c r="AM167" s="390"/>
      <c r="AN167" s="390"/>
      <c r="AO167" s="390"/>
      <c r="AP167" s="390"/>
      <c r="AQ167" s="390"/>
      <c r="AR167" s="390"/>
    </row>
    <row r="168" spans="1:44" ht="15.75">
      <c r="A168" s="150" t="s">
        <v>150</v>
      </c>
      <c r="B168" s="125">
        <v>1531</v>
      </c>
      <c r="C168" s="40">
        <v>0</v>
      </c>
      <c r="D168" s="37">
        <v>2.8</v>
      </c>
      <c r="E168" s="40">
        <v>413</v>
      </c>
      <c r="F168" s="128">
        <v>141</v>
      </c>
      <c r="G168" s="129">
        <v>0</v>
      </c>
      <c r="H168" s="130">
        <v>0</v>
      </c>
      <c r="I168" s="129">
        <v>0</v>
      </c>
      <c r="J168" s="37">
        <v>8.1</v>
      </c>
      <c r="K168" s="387">
        <v>68.5</v>
      </c>
      <c r="L168" s="37">
        <v>78</v>
      </c>
      <c r="M168" s="9">
        <v>1.4</v>
      </c>
      <c r="N168" s="37">
        <v>7.4</v>
      </c>
      <c r="O168" s="40">
        <v>10</v>
      </c>
      <c r="P168" s="126">
        <v>14.2</v>
      </c>
      <c r="Q168" s="40">
        <v>8.9</v>
      </c>
      <c r="R168" s="37">
        <v>5.6</v>
      </c>
      <c r="S168" s="148">
        <v>96</v>
      </c>
      <c r="T168" s="40">
        <v>141</v>
      </c>
      <c r="U168" s="126">
        <v>2.9</v>
      </c>
      <c r="V168" s="127">
        <v>136</v>
      </c>
      <c r="W168" s="371">
        <v>305.80933333333331</v>
      </c>
      <c r="X168" s="37">
        <v>0</v>
      </c>
      <c r="Y168" s="40">
        <v>14</v>
      </c>
      <c r="Z168" s="37">
        <v>43</v>
      </c>
      <c r="AA168" s="111">
        <v>89.7</v>
      </c>
      <c r="AB168" s="37">
        <v>29.1</v>
      </c>
      <c r="AC168" s="111">
        <v>32.5</v>
      </c>
      <c r="AD168" s="37">
        <v>368</v>
      </c>
      <c r="AE168" s="111">
        <v>14.7</v>
      </c>
      <c r="AF168" s="37">
        <v>0.86</v>
      </c>
      <c r="AG168" s="40">
        <v>17.309999999999999</v>
      </c>
      <c r="AH168" s="37">
        <v>12.28</v>
      </c>
      <c r="AI168" s="111">
        <v>12.28</v>
      </c>
      <c r="AJ168" s="37">
        <v>1.41</v>
      </c>
      <c r="AK168" s="40">
        <v>0.05</v>
      </c>
      <c r="AL168" s="37">
        <v>7.0000000000000007E-2</v>
      </c>
      <c r="AM168" s="390"/>
      <c r="AN168" s="390"/>
      <c r="AO168" s="390"/>
      <c r="AP168" s="390"/>
      <c r="AQ168" s="390"/>
      <c r="AR168" s="390"/>
    </row>
    <row r="169" spans="1:44" ht="15.75">
      <c r="A169" s="150" t="s">
        <v>151</v>
      </c>
      <c r="B169" s="125">
        <v>3067</v>
      </c>
      <c r="C169" s="40">
        <v>0</v>
      </c>
      <c r="D169" s="37">
        <v>2.2000000000000002</v>
      </c>
      <c r="E169" s="40">
        <v>450</v>
      </c>
      <c r="F169" s="128">
        <v>132</v>
      </c>
      <c r="G169" s="129">
        <v>0</v>
      </c>
      <c r="H169" s="130">
        <v>0</v>
      </c>
      <c r="I169" s="129">
        <v>0</v>
      </c>
      <c r="J169" s="37">
        <v>3.5</v>
      </c>
      <c r="K169" s="387">
        <v>93.8</v>
      </c>
      <c r="L169" s="37">
        <v>54</v>
      </c>
      <c r="M169" s="9">
        <v>1.1000000000000001</v>
      </c>
      <c r="N169" s="37">
        <v>5.6</v>
      </c>
      <c r="O169" s="40">
        <v>46</v>
      </c>
      <c r="P169" s="126">
        <v>12.9</v>
      </c>
      <c r="Q169" s="40">
        <v>7.7</v>
      </c>
      <c r="R169" s="37">
        <v>4.5</v>
      </c>
      <c r="S169" s="148">
        <v>97</v>
      </c>
      <c r="T169" s="40">
        <v>144</v>
      </c>
      <c r="U169" s="126">
        <v>2.8</v>
      </c>
      <c r="V169" s="127">
        <v>118</v>
      </c>
      <c r="W169" s="371">
        <v>305.40722222222223</v>
      </c>
      <c r="X169" s="37">
        <v>0</v>
      </c>
      <c r="Y169" s="40">
        <v>13.4</v>
      </c>
      <c r="Z169" s="37">
        <v>42</v>
      </c>
      <c r="AA169" s="111">
        <v>91.2</v>
      </c>
      <c r="AB169" s="37">
        <v>29.2</v>
      </c>
      <c r="AC169" s="111">
        <v>32</v>
      </c>
      <c r="AD169" s="37">
        <v>344</v>
      </c>
      <c r="AE169" s="111">
        <v>14.2</v>
      </c>
      <c r="AF169" s="37">
        <v>0.63</v>
      </c>
      <c r="AG169" s="40">
        <v>9.02</v>
      </c>
      <c r="AH169" s="37">
        <v>5.72</v>
      </c>
      <c r="AI169" s="111">
        <v>5.72</v>
      </c>
      <c r="AJ169" s="37">
        <v>0.68</v>
      </c>
      <c r="AK169" s="40">
        <v>0.01</v>
      </c>
      <c r="AL169" s="37">
        <v>0.08</v>
      </c>
      <c r="AM169" s="390"/>
      <c r="AN169" s="390"/>
      <c r="AO169" s="390"/>
      <c r="AP169" s="390"/>
      <c r="AQ169" s="390"/>
      <c r="AR169" s="390"/>
    </row>
    <row r="170" spans="1:44" ht="15.75">
      <c r="A170" s="150" t="s">
        <v>152</v>
      </c>
      <c r="B170" s="125">
        <v>481</v>
      </c>
      <c r="C170" s="40">
        <v>0</v>
      </c>
      <c r="D170" s="37">
        <v>3.1</v>
      </c>
      <c r="E170" s="40">
        <v>339</v>
      </c>
      <c r="F170" s="128">
        <v>61</v>
      </c>
      <c r="G170" s="129">
        <v>0</v>
      </c>
      <c r="H170" s="130">
        <v>0</v>
      </c>
      <c r="I170" s="129">
        <v>0</v>
      </c>
      <c r="J170" s="37">
        <v>5.7</v>
      </c>
      <c r="K170" s="387">
        <v>104.5</v>
      </c>
      <c r="L170" s="37">
        <v>59</v>
      </c>
      <c r="M170" s="9">
        <v>1</v>
      </c>
      <c r="N170" s="37">
        <v>6</v>
      </c>
      <c r="O170" s="40">
        <v>22</v>
      </c>
      <c r="P170" s="126">
        <v>13.2</v>
      </c>
      <c r="Q170" s="40">
        <v>8.6</v>
      </c>
      <c r="R170" s="37">
        <v>5.0999999999999996</v>
      </c>
      <c r="S170" s="148">
        <v>109</v>
      </c>
      <c r="T170" s="40">
        <v>141</v>
      </c>
      <c r="U170" s="126">
        <v>3.2</v>
      </c>
      <c r="V170" s="127">
        <v>121</v>
      </c>
      <c r="W170" s="371">
        <v>302.5432222222222</v>
      </c>
      <c r="X170" s="37">
        <v>0</v>
      </c>
      <c r="Y170" s="40">
        <v>15.7</v>
      </c>
      <c r="Z170" s="37">
        <v>46.7</v>
      </c>
      <c r="AA170" s="111">
        <v>82.6</v>
      </c>
      <c r="AB170" s="37">
        <v>27.7</v>
      </c>
      <c r="AC170" s="111">
        <v>33.6</v>
      </c>
      <c r="AD170" s="37">
        <v>321</v>
      </c>
      <c r="AE170" s="111">
        <v>13.9</v>
      </c>
      <c r="AF170" s="37">
        <v>0.71</v>
      </c>
      <c r="AG170" s="40">
        <v>8.25</v>
      </c>
      <c r="AH170" s="37">
        <v>5.95</v>
      </c>
      <c r="AI170" s="111">
        <v>5.95</v>
      </c>
      <c r="AJ170" s="37">
        <v>0.68</v>
      </c>
      <c r="AK170" s="40">
        <v>0.02</v>
      </c>
      <c r="AL170" s="37">
        <v>0.04</v>
      </c>
      <c r="AM170" s="390"/>
      <c r="AN170" s="390"/>
      <c r="AO170" s="390"/>
      <c r="AP170" s="390"/>
      <c r="AQ170" s="390"/>
      <c r="AR170" s="390"/>
    </row>
    <row r="171" spans="1:44" ht="15.75">
      <c r="A171" s="150" t="s">
        <v>153</v>
      </c>
      <c r="B171" s="125">
        <v>673</v>
      </c>
      <c r="C171" s="40">
        <v>0</v>
      </c>
      <c r="D171" s="37">
        <v>1.7</v>
      </c>
      <c r="E171" s="40">
        <v>344</v>
      </c>
      <c r="F171" s="128">
        <v>99</v>
      </c>
      <c r="G171" s="129">
        <v>0</v>
      </c>
      <c r="H171" s="130">
        <v>0</v>
      </c>
      <c r="I171" s="129">
        <v>0</v>
      </c>
      <c r="J171" s="37">
        <v>5.2</v>
      </c>
      <c r="K171" s="387">
        <v>119.3</v>
      </c>
      <c r="L171" s="37">
        <v>37</v>
      </c>
      <c r="M171" s="9">
        <v>0.9</v>
      </c>
      <c r="N171" s="37">
        <v>4.4000000000000004</v>
      </c>
      <c r="O171" s="40">
        <v>10</v>
      </c>
      <c r="P171" s="126">
        <v>11.9</v>
      </c>
      <c r="Q171" s="40">
        <v>7.3</v>
      </c>
      <c r="R171" s="37">
        <v>4</v>
      </c>
      <c r="S171" s="148">
        <v>115</v>
      </c>
      <c r="T171" s="40">
        <v>143</v>
      </c>
      <c r="U171" s="126">
        <v>2.4</v>
      </c>
      <c r="V171" s="127">
        <v>117</v>
      </c>
      <c r="W171" s="371">
        <v>300.93388888888893</v>
      </c>
      <c r="X171" s="37">
        <v>0</v>
      </c>
      <c r="Y171" s="40">
        <v>14.3</v>
      </c>
      <c r="Z171" s="37">
        <v>43.3</v>
      </c>
      <c r="AA171" s="111">
        <v>94.4</v>
      </c>
      <c r="AB171" s="37">
        <v>31.1</v>
      </c>
      <c r="AC171" s="111">
        <v>32.9</v>
      </c>
      <c r="AD171" s="37">
        <v>267</v>
      </c>
      <c r="AE171" s="111">
        <v>14.1</v>
      </c>
      <c r="AF171" s="37">
        <v>0.64</v>
      </c>
      <c r="AG171" s="40">
        <v>7.82</v>
      </c>
      <c r="AH171" s="37">
        <v>5.15</v>
      </c>
      <c r="AI171" s="111">
        <v>5.15</v>
      </c>
      <c r="AJ171" s="37">
        <v>0.76</v>
      </c>
      <c r="AK171" s="40">
        <v>0.05</v>
      </c>
      <c r="AL171" s="37">
        <v>0.06</v>
      </c>
      <c r="AM171" s="390"/>
      <c r="AN171" s="390"/>
      <c r="AO171" s="390"/>
      <c r="AP171" s="390"/>
      <c r="AQ171" s="390"/>
      <c r="AR171" s="390"/>
    </row>
    <row r="172" spans="1:44" ht="15.75">
      <c r="A172" s="150" t="s">
        <v>154</v>
      </c>
      <c r="B172" s="125">
        <v>1063</v>
      </c>
      <c r="C172" s="40">
        <v>0</v>
      </c>
      <c r="D172" s="37">
        <v>2.6</v>
      </c>
      <c r="E172" s="40">
        <v>308</v>
      </c>
      <c r="F172" s="128">
        <v>92</v>
      </c>
      <c r="G172" s="129">
        <v>0</v>
      </c>
      <c r="H172" s="130">
        <v>0</v>
      </c>
      <c r="I172" s="129">
        <v>0</v>
      </c>
      <c r="J172" s="37">
        <v>6.4</v>
      </c>
      <c r="K172" s="387">
        <v>77.7</v>
      </c>
      <c r="L172" s="37">
        <v>59</v>
      </c>
      <c r="M172" s="9">
        <v>1.3</v>
      </c>
      <c r="N172" s="37">
        <v>5.4</v>
      </c>
      <c r="O172" s="40">
        <v>58</v>
      </c>
      <c r="P172" s="126">
        <v>14</v>
      </c>
      <c r="Q172" s="40">
        <v>8.4</v>
      </c>
      <c r="R172" s="37">
        <v>5</v>
      </c>
      <c r="S172" s="148">
        <v>91</v>
      </c>
      <c r="T172" s="40">
        <v>147</v>
      </c>
      <c r="U172" s="126">
        <v>3</v>
      </c>
      <c r="V172" s="127">
        <v>134</v>
      </c>
      <c r="W172" s="371">
        <v>312.36722222222221</v>
      </c>
      <c r="X172" s="37">
        <v>0</v>
      </c>
      <c r="Y172" s="40">
        <v>15.6</v>
      </c>
      <c r="Z172" s="37">
        <v>48.2</v>
      </c>
      <c r="AA172" s="111">
        <v>94.5</v>
      </c>
      <c r="AB172" s="37">
        <v>30.6</v>
      </c>
      <c r="AC172" s="111">
        <v>32.4</v>
      </c>
      <c r="AD172" s="37">
        <v>291</v>
      </c>
      <c r="AE172" s="111">
        <v>14.1</v>
      </c>
      <c r="AF172" s="37">
        <v>0.46</v>
      </c>
      <c r="AG172" s="40">
        <v>10.66</v>
      </c>
      <c r="AH172" s="37">
        <v>6.97</v>
      </c>
      <c r="AI172" s="111">
        <v>6.97</v>
      </c>
      <c r="AJ172" s="37">
        <v>1.0900000000000001</v>
      </c>
      <c r="AK172" s="40">
        <v>0.06</v>
      </c>
      <c r="AL172" s="37">
        <v>7.0000000000000007E-2</v>
      </c>
      <c r="AM172" s="390"/>
      <c r="AN172" s="390"/>
      <c r="AO172" s="390"/>
      <c r="AP172" s="390"/>
      <c r="AQ172" s="390"/>
      <c r="AR172" s="390"/>
    </row>
    <row r="173" spans="1:44" ht="15.75">
      <c r="A173" s="150" t="s">
        <v>155</v>
      </c>
      <c r="B173" s="125">
        <v>15498</v>
      </c>
      <c r="C173" s="40">
        <v>0</v>
      </c>
      <c r="D173" s="37">
        <v>1.3</v>
      </c>
      <c r="E173" s="40">
        <v>861</v>
      </c>
      <c r="F173" s="128">
        <v>496</v>
      </c>
      <c r="G173" s="129">
        <v>0</v>
      </c>
      <c r="H173" s="130">
        <v>0</v>
      </c>
      <c r="I173" s="129">
        <v>0</v>
      </c>
      <c r="J173" s="37">
        <v>6.4</v>
      </c>
      <c r="K173" s="387">
        <v>95.5</v>
      </c>
      <c r="L173" s="37">
        <v>60</v>
      </c>
      <c r="M173" s="9">
        <v>1.1000000000000001</v>
      </c>
      <c r="N173" s="37">
        <v>5.7</v>
      </c>
      <c r="O173" s="40">
        <v>39</v>
      </c>
      <c r="P173" s="126">
        <v>10.9</v>
      </c>
      <c r="Q173" s="40">
        <v>7.7</v>
      </c>
      <c r="R173" s="37">
        <v>4.9000000000000004</v>
      </c>
      <c r="S173" s="148">
        <v>110</v>
      </c>
      <c r="T173" s="40">
        <v>142</v>
      </c>
      <c r="U173" s="126">
        <v>2.4</v>
      </c>
      <c r="V173" s="127">
        <v>97</v>
      </c>
      <c r="W173" s="371">
        <v>304.26177777777781</v>
      </c>
      <c r="X173" s="37">
        <v>0</v>
      </c>
      <c r="Y173" s="40">
        <v>15</v>
      </c>
      <c r="Z173" s="37">
        <v>45.7</v>
      </c>
      <c r="AA173" s="111">
        <v>93.4</v>
      </c>
      <c r="AB173" s="37">
        <v>30.7</v>
      </c>
      <c r="AC173" s="111">
        <v>32.799999999999997</v>
      </c>
      <c r="AD173" s="37">
        <v>253</v>
      </c>
      <c r="AE173" s="111">
        <v>15</v>
      </c>
      <c r="AF173" s="37">
        <v>1.39</v>
      </c>
      <c r="AG173" s="40">
        <v>13.63</v>
      </c>
      <c r="AH173" s="37">
        <v>10.9</v>
      </c>
      <c r="AI173" s="111">
        <v>10.9</v>
      </c>
      <c r="AJ173" s="37">
        <v>0.96</v>
      </c>
      <c r="AK173" s="40">
        <v>0.04</v>
      </c>
      <c r="AL173" s="37">
        <v>0.04</v>
      </c>
      <c r="AM173" s="390"/>
      <c r="AN173" s="390"/>
      <c r="AO173" s="390"/>
      <c r="AP173" s="390"/>
      <c r="AQ173" s="390"/>
      <c r="AR173" s="390"/>
    </row>
    <row r="174" spans="1:44" ht="15.75">
      <c r="A174" s="150" t="s">
        <v>156</v>
      </c>
      <c r="B174" s="125">
        <v>3724</v>
      </c>
      <c r="C174" s="40">
        <v>0</v>
      </c>
      <c r="D174" s="37">
        <v>2</v>
      </c>
      <c r="E174" s="40">
        <v>446</v>
      </c>
      <c r="F174" s="128">
        <v>183</v>
      </c>
      <c r="G174" s="129">
        <v>0</v>
      </c>
      <c r="H174" s="130">
        <v>0</v>
      </c>
      <c r="I174" s="129">
        <v>0</v>
      </c>
      <c r="J174" s="37">
        <v>5.4</v>
      </c>
      <c r="K174" s="387">
        <v>78.2</v>
      </c>
      <c r="L174" s="37">
        <v>69</v>
      </c>
      <c r="M174" s="9">
        <v>1.3</v>
      </c>
      <c r="N174" s="37">
        <v>4.8</v>
      </c>
      <c r="O174" s="40">
        <v>12</v>
      </c>
      <c r="P174" s="126">
        <v>11.1</v>
      </c>
      <c r="Q174" s="40">
        <v>6.6</v>
      </c>
      <c r="R174" s="37">
        <v>4.5999999999999996</v>
      </c>
      <c r="S174" s="148">
        <v>95</v>
      </c>
      <c r="T174" s="40">
        <v>146</v>
      </c>
      <c r="U174" s="126">
        <v>2.6</v>
      </c>
      <c r="V174" s="127">
        <v>108</v>
      </c>
      <c r="W174" s="371">
        <v>311.68544444444444</v>
      </c>
      <c r="X174" s="37">
        <v>0</v>
      </c>
      <c r="Y174" s="40">
        <v>13.9</v>
      </c>
      <c r="Z174" s="37">
        <v>42.4</v>
      </c>
      <c r="AA174" s="111">
        <v>86.3</v>
      </c>
      <c r="AB174" s="37">
        <v>28.2</v>
      </c>
      <c r="AC174" s="111">
        <v>32.700000000000003</v>
      </c>
      <c r="AD174" s="37">
        <v>320</v>
      </c>
      <c r="AE174" s="111">
        <v>14.5</v>
      </c>
      <c r="AF174" s="37">
        <v>0.86</v>
      </c>
      <c r="AG174" s="40">
        <v>8.44</v>
      </c>
      <c r="AH174" s="37">
        <v>5.77</v>
      </c>
      <c r="AI174" s="111">
        <v>5.77</v>
      </c>
      <c r="AJ174" s="37">
        <v>0.97</v>
      </c>
      <c r="AK174" s="40">
        <v>0.01</v>
      </c>
      <c r="AL174" s="37">
        <v>0.05</v>
      </c>
      <c r="AM174" s="390"/>
      <c r="AN174" s="390"/>
      <c r="AO174" s="390"/>
      <c r="AP174" s="390"/>
      <c r="AQ174" s="390"/>
      <c r="AR174" s="390"/>
    </row>
    <row r="175" spans="1:44" ht="15.75">
      <c r="A175" s="123">
        <v>3236</v>
      </c>
      <c r="B175" s="159">
        <v>141</v>
      </c>
      <c r="C175" s="40">
        <v>0</v>
      </c>
      <c r="D175" s="37">
        <v>3.6</v>
      </c>
      <c r="E175" s="161">
        <v>223</v>
      </c>
      <c r="F175" s="163">
        <v>27</v>
      </c>
      <c r="G175" s="129">
        <v>0</v>
      </c>
      <c r="H175" s="130">
        <v>0</v>
      </c>
      <c r="I175" s="129">
        <v>0</v>
      </c>
      <c r="J175" s="165">
        <v>5.8</v>
      </c>
      <c r="K175" s="387">
        <v>85</v>
      </c>
      <c r="L175" s="167">
        <v>45</v>
      </c>
      <c r="M175" s="169">
        <v>1.2</v>
      </c>
      <c r="N175" s="165">
        <v>5.2</v>
      </c>
      <c r="O175" s="40">
        <v>73</v>
      </c>
      <c r="P175" s="165">
        <v>9.6999999999999993</v>
      </c>
      <c r="Q175" s="171">
        <v>7.6</v>
      </c>
      <c r="R175" s="165">
        <v>4.7</v>
      </c>
      <c r="S175" s="173">
        <v>87</v>
      </c>
      <c r="T175" s="161">
        <v>147</v>
      </c>
      <c r="U175" s="165">
        <v>2.4</v>
      </c>
      <c r="V175" s="161">
        <v>86</v>
      </c>
      <c r="W175" s="371">
        <v>309.22033333333331</v>
      </c>
      <c r="X175" s="37">
        <v>0</v>
      </c>
      <c r="Y175" s="40">
        <v>0</v>
      </c>
      <c r="Z175" s="37">
        <v>0</v>
      </c>
      <c r="AA175" s="40">
        <v>0</v>
      </c>
      <c r="AB175" s="37">
        <v>0</v>
      </c>
      <c r="AC175" s="40">
        <v>0</v>
      </c>
      <c r="AD175" s="37">
        <v>0</v>
      </c>
      <c r="AE175" s="40">
        <v>0</v>
      </c>
      <c r="AF175" s="37">
        <v>0</v>
      </c>
      <c r="AG175" s="40">
        <v>0</v>
      </c>
      <c r="AH175" s="37">
        <v>0</v>
      </c>
      <c r="AI175" s="111">
        <v>0</v>
      </c>
      <c r="AJ175" s="37">
        <v>0</v>
      </c>
      <c r="AK175" s="111">
        <v>0</v>
      </c>
      <c r="AL175" s="37">
        <v>0</v>
      </c>
      <c r="AM175" s="390"/>
      <c r="AN175" s="390"/>
      <c r="AO175" s="390"/>
      <c r="AP175" s="390"/>
      <c r="AQ175" s="390"/>
      <c r="AR175" s="390"/>
    </row>
    <row r="176" spans="1:44" ht="15.75">
      <c r="A176" s="123">
        <v>3237</v>
      </c>
      <c r="B176" s="159">
        <v>117</v>
      </c>
      <c r="C176" s="40">
        <v>0</v>
      </c>
      <c r="D176" s="37">
        <v>3.8</v>
      </c>
      <c r="E176" s="161">
        <v>160</v>
      </c>
      <c r="F176" s="163">
        <v>21</v>
      </c>
      <c r="G176" s="129">
        <v>0</v>
      </c>
      <c r="H176" s="130">
        <v>0</v>
      </c>
      <c r="I176" s="129">
        <v>0</v>
      </c>
      <c r="J176" s="165">
        <v>5.8</v>
      </c>
      <c r="K176" s="387">
        <v>86.1</v>
      </c>
      <c r="L176" s="167">
        <v>37</v>
      </c>
      <c r="M176" s="169">
        <v>1.2</v>
      </c>
      <c r="N176" s="165">
        <v>4.0999999999999996</v>
      </c>
      <c r="O176" s="40">
        <v>91</v>
      </c>
      <c r="P176" s="165">
        <v>9.4</v>
      </c>
      <c r="Q176" s="171">
        <v>7.5</v>
      </c>
      <c r="R176" s="165">
        <v>4.5999999999999996</v>
      </c>
      <c r="S176" s="173">
        <v>91</v>
      </c>
      <c r="T176" s="161">
        <v>146</v>
      </c>
      <c r="U176" s="165">
        <v>2.4</v>
      </c>
      <c r="V176" s="161">
        <v>85</v>
      </c>
      <c r="W176" s="371">
        <v>306.09655555555554</v>
      </c>
      <c r="X176" s="37">
        <v>0</v>
      </c>
      <c r="Y176" s="40">
        <v>0</v>
      </c>
      <c r="Z176" s="37">
        <v>0</v>
      </c>
      <c r="AA176" s="40">
        <v>0</v>
      </c>
      <c r="AB176" s="37">
        <v>0</v>
      </c>
      <c r="AC176" s="40">
        <v>0</v>
      </c>
      <c r="AD176" s="37">
        <v>0</v>
      </c>
      <c r="AE176" s="40">
        <v>0</v>
      </c>
      <c r="AF176" s="37">
        <v>0</v>
      </c>
      <c r="AG176" s="40">
        <v>0</v>
      </c>
      <c r="AH176" s="37">
        <v>0</v>
      </c>
      <c r="AI176" s="111">
        <v>0</v>
      </c>
      <c r="AJ176" s="37">
        <v>0</v>
      </c>
      <c r="AK176" s="111">
        <v>0</v>
      </c>
      <c r="AL176" s="37">
        <v>0</v>
      </c>
      <c r="AM176" s="390"/>
      <c r="AN176" s="390"/>
      <c r="AO176" s="390"/>
      <c r="AP176" s="390"/>
      <c r="AQ176" s="390"/>
      <c r="AR176" s="390"/>
    </row>
    <row r="177" spans="1:44" ht="15.75">
      <c r="A177" s="123">
        <v>3238</v>
      </c>
      <c r="B177" s="159">
        <v>96</v>
      </c>
      <c r="C177" s="40">
        <v>0</v>
      </c>
      <c r="D177" s="37">
        <v>5.9</v>
      </c>
      <c r="E177" s="161">
        <v>169</v>
      </c>
      <c r="F177" s="163">
        <v>21</v>
      </c>
      <c r="G177" s="129">
        <v>0</v>
      </c>
      <c r="H177" s="130">
        <v>0</v>
      </c>
      <c r="I177" s="129">
        <v>0</v>
      </c>
      <c r="J177" s="165">
        <v>6.1</v>
      </c>
      <c r="K177" s="387">
        <v>78.7</v>
      </c>
      <c r="L177" s="167">
        <v>49</v>
      </c>
      <c r="M177" s="169">
        <v>1.3</v>
      </c>
      <c r="N177" s="165">
        <v>5.7</v>
      </c>
      <c r="O177" s="40">
        <v>74</v>
      </c>
      <c r="P177" s="165">
        <v>9.6</v>
      </c>
      <c r="Q177" s="171">
        <v>8</v>
      </c>
      <c r="R177" s="165">
        <v>4.5999999999999996</v>
      </c>
      <c r="S177" s="173">
        <v>77</v>
      </c>
      <c r="T177" s="161">
        <v>147</v>
      </c>
      <c r="U177" s="165">
        <v>2.2999999999999998</v>
      </c>
      <c r="V177" s="161">
        <v>84</v>
      </c>
      <c r="W177" s="371">
        <v>309.06211111111111</v>
      </c>
      <c r="X177" s="37">
        <v>0</v>
      </c>
      <c r="Y177" s="40">
        <v>0</v>
      </c>
      <c r="Z177" s="37">
        <v>0</v>
      </c>
      <c r="AA177" s="40">
        <v>0</v>
      </c>
      <c r="AB177" s="37">
        <v>0</v>
      </c>
      <c r="AC177" s="40">
        <v>0</v>
      </c>
      <c r="AD177" s="37">
        <v>0</v>
      </c>
      <c r="AE177" s="40">
        <v>0</v>
      </c>
      <c r="AF177" s="37">
        <v>0</v>
      </c>
      <c r="AG177" s="40">
        <v>0</v>
      </c>
      <c r="AH177" s="37">
        <v>0</v>
      </c>
      <c r="AI177" s="111">
        <v>0</v>
      </c>
      <c r="AJ177" s="37">
        <v>0</v>
      </c>
      <c r="AK177" s="111">
        <v>0</v>
      </c>
      <c r="AL177" s="37">
        <v>0</v>
      </c>
      <c r="AM177" s="390"/>
      <c r="AN177" s="390"/>
      <c r="AO177" s="390"/>
      <c r="AP177" s="390"/>
      <c r="AQ177" s="390"/>
      <c r="AR177" s="390"/>
    </row>
    <row r="178" spans="1:44" ht="15.75">
      <c r="A178" s="123">
        <v>3239</v>
      </c>
      <c r="B178" s="159">
        <v>246</v>
      </c>
      <c r="C178" s="40">
        <v>0</v>
      </c>
      <c r="D178" s="37">
        <v>6.2</v>
      </c>
      <c r="E178" s="161">
        <v>191</v>
      </c>
      <c r="F178" s="163">
        <v>41</v>
      </c>
      <c r="G178" s="129">
        <v>0</v>
      </c>
      <c r="H178" s="130">
        <v>0</v>
      </c>
      <c r="I178" s="129">
        <v>0</v>
      </c>
      <c r="J178" s="165">
        <v>8.6999999999999993</v>
      </c>
      <c r="K178" s="387">
        <v>86.6</v>
      </c>
      <c r="L178" s="167">
        <v>52</v>
      </c>
      <c r="M178" s="169">
        <v>1.2</v>
      </c>
      <c r="N178" s="165">
        <v>4.7</v>
      </c>
      <c r="O178" s="40">
        <v>67</v>
      </c>
      <c r="P178" s="165">
        <v>11.2</v>
      </c>
      <c r="Q178" s="171">
        <v>9.4</v>
      </c>
      <c r="R178" s="165">
        <v>6</v>
      </c>
      <c r="S178" s="173">
        <v>111</v>
      </c>
      <c r="T178" s="161">
        <v>161</v>
      </c>
      <c r="U178" s="165">
        <v>2.2000000000000002</v>
      </c>
      <c r="V178" s="161">
        <v>88</v>
      </c>
      <c r="W178" s="371">
        <v>340.37833333333333</v>
      </c>
      <c r="X178" s="37">
        <v>0</v>
      </c>
      <c r="Y178" s="40">
        <v>0</v>
      </c>
      <c r="Z178" s="37">
        <v>0</v>
      </c>
      <c r="AA178" s="40">
        <v>0</v>
      </c>
      <c r="AB178" s="37">
        <v>0</v>
      </c>
      <c r="AC178" s="40">
        <v>0</v>
      </c>
      <c r="AD178" s="37">
        <v>0</v>
      </c>
      <c r="AE178" s="40">
        <v>0</v>
      </c>
      <c r="AF178" s="37">
        <v>0</v>
      </c>
      <c r="AG178" s="40">
        <v>0</v>
      </c>
      <c r="AH178" s="37">
        <v>0</v>
      </c>
      <c r="AI178" s="111">
        <v>0</v>
      </c>
      <c r="AJ178" s="37">
        <v>0</v>
      </c>
      <c r="AK178" s="111">
        <v>0</v>
      </c>
      <c r="AL178" s="37">
        <v>0</v>
      </c>
      <c r="AM178" s="390"/>
      <c r="AN178" s="390"/>
      <c r="AO178" s="390"/>
      <c r="AP178" s="390"/>
      <c r="AQ178" s="390"/>
      <c r="AR178" s="390"/>
    </row>
    <row r="179" spans="1:44" ht="15.75">
      <c r="A179" s="123">
        <v>3240</v>
      </c>
      <c r="B179" s="159">
        <v>139</v>
      </c>
      <c r="C179" s="40">
        <v>0</v>
      </c>
      <c r="D179" s="37">
        <v>4</v>
      </c>
      <c r="E179" s="161">
        <v>198</v>
      </c>
      <c r="F179" s="163">
        <v>32</v>
      </c>
      <c r="G179" s="129">
        <v>0</v>
      </c>
      <c r="H179" s="130">
        <v>0</v>
      </c>
      <c r="I179" s="129">
        <v>0</v>
      </c>
      <c r="J179" s="165">
        <v>6.2</v>
      </c>
      <c r="K179" s="387">
        <v>105.8</v>
      </c>
      <c r="L179" s="167">
        <v>44</v>
      </c>
      <c r="M179" s="169">
        <v>1</v>
      </c>
      <c r="N179" s="165">
        <v>5.6</v>
      </c>
      <c r="O179" s="40">
        <v>85</v>
      </c>
      <c r="P179" s="165">
        <v>10.6</v>
      </c>
      <c r="Q179" s="171">
        <v>8.4</v>
      </c>
      <c r="R179" s="165">
        <v>5</v>
      </c>
      <c r="S179" s="173">
        <v>75</v>
      </c>
      <c r="T179" s="161">
        <v>166</v>
      </c>
      <c r="U179" s="165">
        <v>2.6</v>
      </c>
      <c r="V179" s="161">
        <v>90</v>
      </c>
      <c r="W179" s="371">
        <v>344.185</v>
      </c>
      <c r="X179" s="37">
        <v>0</v>
      </c>
      <c r="Y179" s="40">
        <v>0</v>
      </c>
      <c r="Z179" s="37">
        <v>0</v>
      </c>
      <c r="AA179" s="40">
        <v>0</v>
      </c>
      <c r="AB179" s="37">
        <v>0</v>
      </c>
      <c r="AC179" s="40">
        <v>0</v>
      </c>
      <c r="AD179" s="37">
        <v>0</v>
      </c>
      <c r="AE179" s="40">
        <v>0</v>
      </c>
      <c r="AF179" s="37">
        <v>0</v>
      </c>
      <c r="AG179" s="40">
        <v>0</v>
      </c>
      <c r="AH179" s="37">
        <v>0</v>
      </c>
      <c r="AI179" s="111">
        <v>0</v>
      </c>
      <c r="AJ179" s="37">
        <v>0</v>
      </c>
      <c r="AK179" s="111">
        <v>0</v>
      </c>
      <c r="AL179" s="37">
        <v>0</v>
      </c>
      <c r="AM179" s="390"/>
      <c r="AN179" s="390"/>
      <c r="AO179" s="390"/>
      <c r="AP179" s="390"/>
      <c r="AQ179" s="390"/>
      <c r="AR179" s="390"/>
    </row>
    <row r="180" spans="1:44" ht="15.75">
      <c r="A180" s="123">
        <v>3241</v>
      </c>
      <c r="B180" s="159">
        <v>205</v>
      </c>
      <c r="C180" s="40">
        <v>0</v>
      </c>
      <c r="D180" s="37">
        <v>4.4000000000000004</v>
      </c>
      <c r="E180" s="161">
        <v>176</v>
      </c>
      <c r="F180" s="163">
        <v>31</v>
      </c>
      <c r="G180" s="129">
        <v>0</v>
      </c>
      <c r="H180" s="130">
        <v>0</v>
      </c>
      <c r="I180" s="129">
        <v>0</v>
      </c>
      <c r="J180" s="165">
        <v>7.8</v>
      </c>
      <c r="K180" s="387">
        <v>78.2</v>
      </c>
      <c r="L180" s="167">
        <v>51</v>
      </c>
      <c r="M180" s="169">
        <v>1.3</v>
      </c>
      <c r="N180" s="165">
        <v>4.5</v>
      </c>
      <c r="O180" s="40">
        <v>76</v>
      </c>
      <c r="P180" s="165">
        <v>10</v>
      </c>
      <c r="Q180" s="171">
        <v>8.1999999999999993</v>
      </c>
      <c r="R180" s="165">
        <v>4.8</v>
      </c>
      <c r="S180" s="173">
        <v>92</v>
      </c>
      <c r="T180" s="161">
        <v>150</v>
      </c>
      <c r="U180" s="165">
        <v>2.5</v>
      </c>
      <c r="V180" s="161">
        <v>87</v>
      </c>
      <c r="W180" s="371">
        <v>316.30577777777785</v>
      </c>
      <c r="X180" s="37">
        <v>0</v>
      </c>
      <c r="Y180" s="40">
        <v>0</v>
      </c>
      <c r="Z180" s="37">
        <v>0</v>
      </c>
      <c r="AA180" s="40">
        <v>0</v>
      </c>
      <c r="AB180" s="37">
        <v>0</v>
      </c>
      <c r="AC180" s="40">
        <v>0</v>
      </c>
      <c r="AD180" s="37">
        <v>0</v>
      </c>
      <c r="AE180" s="40">
        <v>0</v>
      </c>
      <c r="AF180" s="37">
        <v>0</v>
      </c>
      <c r="AG180" s="40">
        <v>0</v>
      </c>
      <c r="AH180" s="37">
        <v>0</v>
      </c>
      <c r="AI180" s="111">
        <v>0</v>
      </c>
      <c r="AJ180" s="37">
        <v>0</v>
      </c>
      <c r="AK180" s="111">
        <v>0</v>
      </c>
      <c r="AL180" s="37">
        <v>0</v>
      </c>
      <c r="AM180" s="390"/>
      <c r="AN180" s="390"/>
      <c r="AO180" s="390"/>
      <c r="AP180" s="390"/>
      <c r="AQ180" s="390"/>
      <c r="AR180" s="390"/>
    </row>
    <row r="181" spans="1:44" ht="15.75">
      <c r="A181" s="123">
        <v>3242</v>
      </c>
      <c r="B181" s="159">
        <v>190</v>
      </c>
      <c r="C181" s="40">
        <v>0</v>
      </c>
      <c r="D181" s="37">
        <v>3.9</v>
      </c>
      <c r="E181" s="161">
        <v>237</v>
      </c>
      <c r="F181" s="163">
        <v>31</v>
      </c>
      <c r="G181" s="129">
        <v>0</v>
      </c>
      <c r="H181" s="130">
        <v>0</v>
      </c>
      <c r="I181" s="129">
        <v>0</v>
      </c>
      <c r="J181" s="165">
        <v>8.4</v>
      </c>
      <c r="K181" s="387">
        <v>62.7</v>
      </c>
      <c r="L181" s="167">
        <v>52</v>
      </c>
      <c r="M181" s="169">
        <v>1.5</v>
      </c>
      <c r="N181" s="165">
        <v>5.4</v>
      </c>
      <c r="O181" s="40">
        <v>56</v>
      </c>
      <c r="P181" s="165">
        <v>10.6</v>
      </c>
      <c r="Q181" s="171">
        <v>8.5</v>
      </c>
      <c r="R181" s="165">
        <v>5.4</v>
      </c>
      <c r="S181" s="173">
        <v>75</v>
      </c>
      <c r="T181" s="161">
        <v>153</v>
      </c>
      <c r="U181" s="165">
        <v>2.2999999999999998</v>
      </c>
      <c r="V181" s="161">
        <v>87</v>
      </c>
      <c r="W181" s="371">
        <v>322.08233333333339</v>
      </c>
      <c r="X181" s="37">
        <v>0</v>
      </c>
      <c r="Y181" s="40">
        <v>0</v>
      </c>
      <c r="Z181" s="37">
        <v>0</v>
      </c>
      <c r="AA181" s="40">
        <v>0</v>
      </c>
      <c r="AB181" s="37">
        <v>0</v>
      </c>
      <c r="AC181" s="40">
        <v>0</v>
      </c>
      <c r="AD181" s="37">
        <v>0</v>
      </c>
      <c r="AE181" s="40">
        <v>0</v>
      </c>
      <c r="AF181" s="37">
        <v>0</v>
      </c>
      <c r="AG181" s="40">
        <v>0</v>
      </c>
      <c r="AH181" s="37">
        <v>0</v>
      </c>
      <c r="AI181" s="111">
        <v>0</v>
      </c>
      <c r="AJ181" s="37">
        <v>0</v>
      </c>
      <c r="AK181" s="111">
        <v>0</v>
      </c>
      <c r="AL181" s="37">
        <v>0</v>
      </c>
      <c r="AM181" s="390"/>
      <c r="AN181" s="390"/>
      <c r="AO181" s="390"/>
      <c r="AP181" s="390"/>
      <c r="AQ181" s="390"/>
      <c r="AR181" s="390"/>
    </row>
    <row r="182" spans="1:44" ht="15.75">
      <c r="A182" s="123">
        <v>3243</v>
      </c>
      <c r="B182" s="159">
        <v>276</v>
      </c>
      <c r="C182" s="40">
        <v>0</v>
      </c>
      <c r="D182" s="37">
        <v>3.5</v>
      </c>
      <c r="E182" s="161">
        <v>263</v>
      </c>
      <c r="F182" s="163">
        <v>45</v>
      </c>
      <c r="G182" s="129">
        <v>0</v>
      </c>
      <c r="H182" s="130">
        <v>0</v>
      </c>
      <c r="I182" s="129">
        <v>0</v>
      </c>
      <c r="J182" s="165">
        <v>8.5</v>
      </c>
      <c r="K182" s="387">
        <v>67.2</v>
      </c>
      <c r="L182" s="167">
        <v>57</v>
      </c>
      <c r="M182" s="169">
        <v>1.4</v>
      </c>
      <c r="N182" s="165">
        <v>4.8</v>
      </c>
      <c r="O182" s="40">
        <v>95</v>
      </c>
      <c r="P182" s="165">
        <v>11.3</v>
      </c>
      <c r="Q182" s="171">
        <v>9.6</v>
      </c>
      <c r="R182" s="165">
        <v>5.2</v>
      </c>
      <c r="S182" s="173">
        <v>92</v>
      </c>
      <c r="T182" s="161">
        <v>167</v>
      </c>
      <c r="U182" s="165">
        <v>2.6</v>
      </c>
      <c r="V182" s="161">
        <v>92</v>
      </c>
      <c r="W182" s="371">
        <v>349.66977777777777</v>
      </c>
      <c r="X182" s="37">
        <v>0</v>
      </c>
      <c r="Y182" s="40">
        <v>0</v>
      </c>
      <c r="Z182" s="37">
        <v>0</v>
      </c>
      <c r="AA182" s="40">
        <v>0</v>
      </c>
      <c r="AB182" s="37">
        <v>0</v>
      </c>
      <c r="AC182" s="40">
        <v>0</v>
      </c>
      <c r="AD182" s="37">
        <v>0</v>
      </c>
      <c r="AE182" s="40">
        <v>0</v>
      </c>
      <c r="AF182" s="37">
        <v>0</v>
      </c>
      <c r="AG182" s="40">
        <v>0</v>
      </c>
      <c r="AH182" s="37">
        <v>0</v>
      </c>
      <c r="AI182" s="111">
        <v>0</v>
      </c>
      <c r="AJ182" s="37">
        <v>0</v>
      </c>
      <c r="AK182" s="111">
        <v>0</v>
      </c>
      <c r="AL182" s="37">
        <v>0</v>
      </c>
      <c r="AM182" s="390"/>
      <c r="AN182" s="390"/>
      <c r="AO182" s="390"/>
      <c r="AP182" s="390"/>
      <c r="AQ182" s="390"/>
      <c r="AR182" s="390"/>
    </row>
    <row r="183" spans="1:44" ht="15.75">
      <c r="A183" s="123">
        <v>3246</v>
      </c>
      <c r="B183" s="159">
        <v>91</v>
      </c>
      <c r="C183" s="40">
        <v>0</v>
      </c>
      <c r="D183" s="37">
        <v>3.4</v>
      </c>
      <c r="E183" s="161">
        <v>251</v>
      </c>
      <c r="F183" s="163">
        <v>30</v>
      </c>
      <c r="G183" s="129">
        <v>0</v>
      </c>
      <c r="H183" s="130">
        <v>0</v>
      </c>
      <c r="I183" s="129">
        <v>0</v>
      </c>
      <c r="J183" s="165">
        <v>6.6</v>
      </c>
      <c r="K183" s="387">
        <v>58.3</v>
      </c>
      <c r="L183" s="167">
        <v>48</v>
      </c>
      <c r="M183" s="169">
        <v>1.6</v>
      </c>
      <c r="N183" s="165">
        <v>4.4000000000000004</v>
      </c>
      <c r="O183" s="40">
        <v>63</v>
      </c>
      <c r="P183" s="165">
        <v>11</v>
      </c>
      <c r="Q183" s="171">
        <v>8.1999999999999993</v>
      </c>
      <c r="R183" s="165">
        <v>5.4</v>
      </c>
      <c r="S183" s="173">
        <v>90</v>
      </c>
      <c r="T183" s="161">
        <v>175</v>
      </c>
      <c r="U183" s="165">
        <v>2.7</v>
      </c>
      <c r="V183" s="161">
        <v>93</v>
      </c>
      <c r="W183" s="371">
        <v>363.29400000000004</v>
      </c>
      <c r="X183" s="37">
        <v>0</v>
      </c>
      <c r="Y183" s="40">
        <v>0</v>
      </c>
      <c r="Z183" s="37">
        <v>0</v>
      </c>
      <c r="AA183" s="40">
        <v>0</v>
      </c>
      <c r="AB183" s="37">
        <v>0</v>
      </c>
      <c r="AC183" s="40">
        <v>0</v>
      </c>
      <c r="AD183" s="37">
        <v>0</v>
      </c>
      <c r="AE183" s="40">
        <v>0</v>
      </c>
      <c r="AF183" s="37">
        <v>0</v>
      </c>
      <c r="AG183" s="40">
        <v>0</v>
      </c>
      <c r="AH183" s="37">
        <v>0</v>
      </c>
      <c r="AI183" s="111">
        <v>0</v>
      </c>
      <c r="AJ183" s="37">
        <v>0</v>
      </c>
      <c r="AK183" s="111">
        <v>0</v>
      </c>
      <c r="AL183" s="37">
        <v>0</v>
      </c>
      <c r="AM183" s="390"/>
      <c r="AN183" s="390"/>
      <c r="AO183" s="390"/>
      <c r="AP183" s="390"/>
      <c r="AQ183" s="390"/>
      <c r="AR183" s="390"/>
    </row>
    <row r="184" spans="1:44" ht="15.75">
      <c r="A184" s="123">
        <v>3247</v>
      </c>
      <c r="B184" s="159">
        <v>102</v>
      </c>
      <c r="C184" s="40">
        <v>0</v>
      </c>
      <c r="D184" s="37">
        <v>4.8</v>
      </c>
      <c r="E184" s="161">
        <v>226</v>
      </c>
      <c r="F184" s="163">
        <v>36</v>
      </c>
      <c r="G184" s="129">
        <v>0</v>
      </c>
      <c r="H184" s="130">
        <v>0</v>
      </c>
      <c r="I184" s="129">
        <v>0</v>
      </c>
      <c r="J184" s="165">
        <v>6.1</v>
      </c>
      <c r="K184" s="387">
        <v>89.8</v>
      </c>
      <c r="L184" s="167">
        <v>45</v>
      </c>
      <c r="M184" s="169">
        <v>1.1000000000000001</v>
      </c>
      <c r="N184" s="165">
        <v>3.8</v>
      </c>
      <c r="O184" s="40">
        <v>95</v>
      </c>
      <c r="P184" s="165">
        <v>10.1</v>
      </c>
      <c r="Q184" s="171">
        <v>8.4</v>
      </c>
      <c r="R184" s="165">
        <v>4.8</v>
      </c>
      <c r="S184" s="173">
        <v>63</v>
      </c>
      <c r="T184" s="161">
        <v>144</v>
      </c>
      <c r="U184" s="165">
        <v>2.2000000000000002</v>
      </c>
      <c r="V184" s="161">
        <v>83</v>
      </c>
      <c r="W184" s="371">
        <v>302.29300000000001</v>
      </c>
      <c r="X184" s="37">
        <v>0</v>
      </c>
      <c r="Y184" s="40">
        <v>0</v>
      </c>
      <c r="Z184" s="37">
        <v>0</v>
      </c>
      <c r="AA184" s="40">
        <v>0</v>
      </c>
      <c r="AB184" s="37">
        <v>0</v>
      </c>
      <c r="AC184" s="40">
        <v>0</v>
      </c>
      <c r="AD184" s="37">
        <v>0</v>
      </c>
      <c r="AE184" s="40">
        <v>0</v>
      </c>
      <c r="AF184" s="37">
        <v>0</v>
      </c>
      <c r="AG184" s="40">
        <v>0</v>
      </c>
      <c r="AH184" s="37">
        <v>0</v>
      </c>
      <c r="AI184" s="111">
        <v>0</v>
      </c>
      <c r="AJ184" s="37">
        <v>0</v>
      </c>
      <c r="AK184" s="111">
        <v>0</v>
      </c>
      <c r="AL184" s="37">
        <v>0</v>
      </c>
      <c r="AM184" s="390"/>
      <c r="AN184" s="390"/>
      <c r="AO184" s="390"/>
      <c r="AP184" s="390"/>
      <c r="AQ184" s="390"/>
      <c r="AR184" s="390"/>
    </row>
    <row r="185" spans="1:44" ht="15.75">
      <c r="A185" s="123">
        <v>3248</v>
      </c>
      <c r="B185" s="159">
        <v>131</v>
      </c>
      <c r="C185" s="40">
        <v>0</v>
      </c>
      <c r="D185" s="37">
        <v>3.4</v>
      </c>
      <c r="E185" s="161">
        <v>238</v>
      </c>
      <c r="F185" s="163">
        <v>32</v>
      </c>
      <c r="G185" s="129">
        <v>0</v>
      </c>
      <c r="H185" s="130">
        <v>0</v>
      </c>
      <c r="I185" s="129">
        <v>0</v>
      </c>
      <c r="J185" s="165">
        <v>8.1</v>
      </c>
      <c r="K185" s="387">
        <v>63.4</v>
      </c>
      <c r="L185" s="167">
        <v>79</v>
      </c>
      <c r="M185" s="169">
        <v>1.5</v>
      </c>
      <c r="N185" s="165">
        <v>5.5</v>
      </c>
      <c r="O185" s="40">
        <v>83</v>
      </c>
      <c r="P185" s="165">
        <v>11.6</v>
      </c>
      <c r="Q185" s="171">
        <v>9.6</v>
      </c>
      <c r="R185" s="165">
        <v>5.7</v>
      </c>
      <c r="S185" s="173">
        <v>95</v>
      </c>
      <c r="T185" s="161">
        <v>168</v>
      </c>
      <c r="U185" s="165">
        <v>3</v>
      </c>
      <c r="V185" s="161">
        <v>90</v>
      </c>
      <c r="W185" s="371">
        <v>356.31811111111114</v>
      </c>
      <c r="X185" s="37">
        <v>0</v>
      </c>
      <c r="Y185" s="40">
        <v>0</v>
      </c>
      <c r="Z185" s="37">
        <v>0</v>
      </c>
      <c r="AA185" s="40">
        <v>0</v>
      </c>
      <c r="AB185" s="37">
        <v>0</v>
      </c>
      <c r="AC185" s="40">
        <v>0</v>
      </c>
      <c r="AD185" s="37">
        <v>0</v>
      </c>
      <c r="AE185" s="40">
        <v>0</v>
      </c>
      <c r="AF185" s="37">
        <v>0</v>
      </c>
      <c r="AG185" s="40">
        <v>0</v>
      </c>
      <c r="AH185" s="37">
        <v>0</v>
      </c>
      <c r="AI185" s="111">
        <v>0</v>
      </c>
      <c r="AJ185" s="37">
        <v>0</v>
      </c>
      <c r="AK185" s="111">
        <v>0</v>
      </c>
      <c r="AL185" s="37">
        <v>0</v>
      </c>
      <c r="AM185" s="390"/>
      <c r="AN185" s="390"/>
      <c r="AO185" s="390"/>
      <c r="AP185" s="390"/>
      <c r="AQ185" s="390"/>
      <c r="AR185" s="390"/>
    </row>
    <row r="186" spans="1:44" ht="15.75">
      <c r="A186" s="123">
        <v>3249</v>
      </c>
      <c r="B186" s="159">
        <v>116</v>
      </c>
      <c r="C186" s="40">
        <v>0</v>
      </c>
      <c r="D186" s="37">
        <v>4.0999999999999996</v>
      </c>
      <c r="E186" s="161">
        <v>266</v>
      </c>
      <c r="F186" s="163">
        <v>41</v>
      </c>
      <c r="G186" s="129">
        <v>0</v>
      </c>
      <c r="H186" s="130">
        <v>0</v>
      </c>
      <c r="I186" s="129">
        <v>0</v>
      </c>
      <c r="J186" s="165">
        <v>10</v>
      </c>
      <c r="K186" s="387">
        <v>54.3</v>
      </c>
      <c r="L186" s="167">
        <v>72</v>
      </c>
      <c r="M186" s="169">
        <v>1.7</v>
      </c>
      <c r="N186" s="165">
        <v>5.3</v>
      </c>
      <c r="O186" s="40">
        <v>86</v>
      </c>
      <c r="P186" s="165">
        <v>12.7</v>
      </c>
      <c r="Q186" s="174">
        <v>11</v>
      </c>
      <c r="R186" s="165">
        <v>6</v>
      </c>
      <c r="S186" s="173">
        <v>126</v>
      </c>
      <c r="T186" s="161">
        <v>198</v>
      </c>
      <c r="U186" s="165">
        <v>3.3</v>
      </c>
      <c r="V186" s="161">
        <v>99</v>
      </c>
      <c r="W186" s="371">
        <v>413.49</v>
      </c>
      <c r="X186" s="37">
        <v>0</v>
      </c>
      <c r="Y186" s="40">
        <v>0</v>
      </c>
      <c r="Z186" s="37">
        <v>0</v>
      </c>
      <c r="AA186" s="40">
        <v>0</v>
      </c>
      <c r="AB186" s="37">
        <v>0</v>
      </c>
      <c r="AC186" s="40">
        <v>0</v>
      </c>
      <c r="AD186" s="37">
        <v>0</v>
      </c>
      <c r="AE186" s="40">
        <v>0</v>
      </c>
      <c r="AF186" s="37">
        <v>0</v>
      </c>
      <c r="AG186" s="40">
        <v>0</v>
      </c>
      <c r="AH186" s="37">
        <v>0</v>
      </c>
      <c r="AI186" s="111">
        <v>0</v>
      </c>
      <c r="AJ186" s="37">
        <v>0</v>
      </c>
      <c r="AK186" s="111">
        <v>0</v>
      </c>
      <c r="AL186" s="37">
        <v>0</v>
      </c>
      <c r="AM186" s="390"/>
      <c r="AN186" s="390"/>
      <c r="AO186" s="390"/>
      <c r="AP186" s="390"/>
      <c r="AQ186" s="390"/>
      <c r="AR186" s="390"/>
    </row>
    <row r="187" spans="1:44" ht="15.75">
      <c r="A187" s="123">
        <v>3250</v>
      </c>
      <c r="B187" s="159">
        <v>156</v>
      </c>
      <c r="C187" s="40">
        <v>0</v>
      </c>
      <c r="D187" s="37">
        <v>4.7</v>
      </c>
      <c r="E187" s="161">
        <v>191</v>
      </c>
      <c r="F187" s="163">
        <v>30</v>
      </c>
      <c r="G187" s="129">
        <v>0</v>
      </c>
      <c r="H187" s="130">
        <v>0</v>
      </c>
      <c r="I187" s="129">
        <v>0</v>
      </c>
      <c r="J187" s="165">
        <v>8.1</v>
      </c>
      <c r="K187" s="387">
        <v>81.900000000000006</v>
      </c>
      <c r="L187" s="167">
        <v>44</v>
      </c>
      <c r="M187" s="169">
        <v>1.2</v>
      </c>
      <c r="N187" s="165">
        <v>4.3</v>
      </c>
      <c r="O187" s="40">
        <v>68</v>
      </c>
      <c r="P187" s="165">
        <v>10.1</v>
      </c>
      <c r="Q187" s="171">
        <v>7.3</v>
      </c>
      <c r="R187" s="165">
        <v>4.5</v>
      </c>
      <c r="S187" s="173">
        <v>91</v>
      </c>
      <c r="T187" s="161">
        <v>154</v>
      </c>
      <c r="U187" s="165">
        <v>2.4</v>
      </c>
      <c r="V187" s="161">
        <v>88</v>
      </c>
      <c r="W187" s="371">
        <v>321.95722222222219</v>
      </c>
      <c r="X187" s="37">
        <v>0</v>
      </c>
      <c r="Y187" s="40">
        <v>0</v>
      </c>
      <c r="Z187" s="37">
        <v>0</v>
      </c>
      <c r="AA187" s="40">
        <v>0</v>
      </c>
      <c r="AB187" s="37">
        <v>0</v>
      </c>
      <c r="AC187" s="40">
        <v>0</v>
      </c>
      <c r="AD187" s="37">
        <v>0</v>
      </c>
      <c r="AE187" s="40">
        <v>0</v>
      </c>
      <c r="AF187" s="37">
        <v>0</v>
      </c>
      <c r="AG187" s="40">
        <v>0</v>
      </c>
      <c r="AH187" s="37">
        <v>0</v>
      </c>
      <c r="AI187" s="111">
        <v>0</v>
      </c>
      <c r="AJ187" s="37">
        <v>0</v>
      </c>
      <c r="AK187" s="111">
        <v>0</v>
      </c>
      <c r="AL187" s="37">
        <v>0</v>
      </c>
      <c r="AM187" s="390"/>
      <c r="AN187" s="390"/>
      <c r="AO187" s="390"/>
      <c r="AP187" s="390"/>
      <c r="AQ187" s="390"/>
      <c r="AR187" s="390"/>
    </row>
    <row r="188" spans="1:44" ht="15.75">
      <c r="A188" s="123">
        <v>3255</v>
      </c>
      <c r="B188" s="159">
        <v>114</v>
      </c>
      <c r="C188" s="40">
        <v>0</v>
      </c>
      <c r="D188" s="37">
        <v>4.5</v>
      </c>
      <c r="E188" s="161">
        <v>194</v>
      </c>
      <c r="F188" s="163">
        <v>23</v>
      </c>
      <c r="G188" s="129">
        <v>0</v>
      </c>
      <c r="H188" s="130">
        <v>0</v>
      </c>
      <c r="I188" s="129">
        <v>0</v>
      </c>
      <c r="J188" s="165">
        <v>6.8</v>
      </c>
      <c r="K188" s="387">
        <v>84.5</v>
      </c>
      <c r="L188" s="167">
        <v>50</v>
      </c>
      <c r="M188" s="169">
        <v>1.2</v>
      </c>
      <c r="N188" s="165">
        <v>5.2</v>
      </c>
      <c r="O188" s="40">
        <v>133</v>
      </c>
      <c r="P188" s="165">
        <v>10.199999999999999</v>
      </c>
      <c r="Q188" s="171">
        <v>8.9</v>
      </c>
      <c r="R188" s="165">
        <v>4.8</v>
      </c>
      <c r="S188" s="173">
        <v>66</v>
      </c>
      <c r="T188" s="161">
        <v>149</v>
      </c>
      <c r="U188" s="165">
        <v>2.6</v>
      </c>
      <c r="V188" s="161">
        <v>84</v>
      </c>
      <c r="W188" s="371">
        <v>312.61799999999999</v>
      </c>
      <c r="X188" s="37">
        <v>0</v>
      </c>
      <c r="Y188" s="40">
        <v>0</v>
      </c>
      <c r="Z188" s="37">
        <v>0</v>
      </c>
      <c r="AA188" s="40">
        <v>0</v>
      </c>
      <c r="AB188" s="37">
        <v>0</v>
      </c>
      <c r="AC188" s="40">
        <v>0</v>
      </c>
      <c r="AD188" s="37">
        <v>0</v>
      </c>
      <c r="AE188" s="40">
        <v>0</v>
      </c>
      <c r="AF188" s="37">
        <v>0</v>
      </c>
      <c r="AG188" s="40">
        <v>0</v>
      </c>
      <c r="AH188" s="37">
        <v>0</v>
      </c>
      <c r="AI188" s="111">
        <v>0</v>
      </c>
      <c r="AJ188" s="37">
        <v>0</v>
      </c>
      <c r="AK188" s="111">
        <v>0</v>
      </c>
      <c r="AL188" s="37">
        <v>0</v>
      </c>
      <c r="AM188" s="390"/>
      <c r="AN188" s="390"/>
      <c r="AO188" s="390"/>
      <c r="AP188" s="390"/>
      <c r="AQ188" s="390"/>
      <c r="AR188" s="390"/>
    </row>
    <row r="189" spans="1:44" ht="15.75">
      <c r="A189" s="123">
        <v>3256</v>
      </c>
      <c r="B189" s="159">
        <v>129</v>
      </c>
      <c r="C189" s="40">
        <v>0</v>
      </c>
      <c r="D189" s="37">
        <v>3.6</v>
      </c>
      <c r="E189" s="161">
        <v>204</v>
      </c>
      <c r="F189" s="163">
        <v>28</v>
      </c>
      <c r="G189" s="129">
        <v>0</v>
      </c>
      <c r="H189" s="130">
        <v>0</v>
      </c>
      <c r="I189" s="129">
        <v>0</v>
      </c>
      <c r="J189" s="165">
        <v>5.8</v>
      </c>
      <c r="K189" s="387">
        <v>94.9</v>
      </c>
      <c r="L189" s="167">
        <v>48</v>
      </c>
      <c r="M189" s="169">
        <v>1.1000000000000001</v>
      </c>
      <c r="N189" s="165">
        <v>5.3</v>
      </c>
      <c r="O189" s="40">
        <v>130</v>
      </c>
      <c r="P189" s="165">
        <v>9.8000000000000007</v>
      </c>
      <c r="Q189" s="171">
        <v>8.1999999999999993</v>
      </c>
      <c r="R189" s="165">
        <v>4.8</v>
      </c>
      <c r="S189" s="173">
        <v>80</v>
      </c>
      <c r="T189" s="161">
        <v>143</v>
      </c>
      <c r="U189" s="165">
        <v>2.2999999999999998</v>
      </c>
      <c r="V189" s="161">
        <v>84</v>
      </c>
      <c r="W189" s="371">
        <v>302.0191111111111</v>
      </c>
      <c r="X189" s="37">
        <v>0</v>
      </c>
      <c r="Y189" s="40">
        <v>0</v>
      </c>
      <c r="Z189" s="37">
        <v>0</v>
      </c>
      <c r="AA189" s="40">
        <v>0</v>
      </c>
      <c r="AB189" s="37">
        <v>0</v>
      </c>
      <c r="AC189" s="40">
        <v>0</v>
      </c>
      <c r="AD189" s="37">
        <v>0</v>
      </c>
      <c r="AE189" s="40">
        <v>0</v>
      </c>
      <c r="AF189" s="37">
        <v>0</v>
      </c>
      <c r="AG189" s="40">
        <v>0</v>
      </c>
      <c r="AH189" s="37">
        <v>0</v>
      </c>
      <c r="AI189" s="111">
        <v>0</v>
      </c>
      <c r="AJ189" s="37">
        <v>0</v>
      </c>
      <c r="AK189" s="111">
        <v>0</v>
      </c>
      <c r="AL189" s="37">
        <v>0</v>
      </c>
      <c r="AM189" s="390"/>
      <c r="AN189" s="390"/>
      <c r="AO189" s="390"/>
      <c r="AP189" s="390"/>
      <c r="AQ189" s="390"/>
      <c r="AR189" s="390"/>
    </row>
    <row r="190" spans="1:44" ht="15.75">
      <c r="A190" s="123">
        <v>3257</v>
      </c>
      <c r="B190" s="159">
        <v>95</v>
      </c>
      <c r="C190" s="40">
        <v>0</v>
      </c>
      <c r="D190" s="37">
        <v>3.1</v>
      </c>
      <c r="E190" s="161">
        <v>146</v>
      </c>
      <c r="F190" s="163">
        <v>25</v>
      </c>
      <c r="G190" s="129">
        <v>0</v>
      </c>
      <c r="H190" s="130">
        <v>0</v>
      </c>
      <c r="I190" s="129">
        <v>0</v>
      </c>
      <c r="J190" s="165">
        <v>5.4</v>
      </c>
      <c r="K190" s="387">
        <v>121.6</v>
      </c>
      <c r="L190" s="167">
        <v>42</v>
      </c>
      <c r="M190" s="169">
        <v>0.9</v>
      </c>
      <c r="N190" s="165">
        <v>3.8</v>
      </c>
      <c r="O190" s="40">
        <v>111</v>
      </c>
      <c r="P190" s="165">
        <v>7.7</v>
      </c>
      <c r="Q190" s="171">
        <v>6.9</v>
      </c>
      <c r="R190" s="165">
        <v>3.7</v>
      </c>
      <c r="S190" s="173">
        <v>44</v>
      </c>
      <c r="T190" s="161">
        <v>122</v>
      </c>
      <c r="U190" s="165">
        <v>1.7</v>
      </c>
      <c r="V190" s="161">
        <v>79</v>
      </c>
      <c r="W190" s="371">
        <v>257.61311111111115</v>
      </c>
      <c r="X190" s="37">
        <v>0</v>
      </c>
      <c r="Y190" s="40">
        <v>0</v>
      </c>
      <c r="Z190" s="37">
        <v>0</v>
      </c>
      <c r="AA190" s="40">
        <v>0</v>
      </c>
      <c r="AB190" s="37">
        <v>0</v>
      </c>
      <c r="AC190" s="40">
        <v>0</v>
      </c>
      <c r="AD190" s="37">
        <v>0</v>
      </c>
      <c r="AE190" s="40">
        <v>0</v>
      </c>
      <c r="AF190" s="37">
        <v>0</v>
      </c>
      <c r="AG190" s="40">
        <v>0</v>
      </c>
      <c r="AH190" s="37">
        <v>0</v>
      </c>
      <c r="AI190" s="111">
        <v>0</v>
      </c>
      <c r="AJ190" s="37">
        <v>0</v>
      </c>
      <c r="AK190" s="111">
        <v>0</v>
      </c>
      <c r="AL190" s="37">
        <v>0</v>
      </c>
      <c r="AM190" s="390"/>
      <c r="AN190" s="390"/>
      <c r="AO190" s="390"/>
      <c r="AP190" s="390"/>
      <c r="AQ190" s="390"/>
      <c r="AR190" s="390"/>
    </row>
    <row r="191" spans="1:44" ht="15.75">
      <c r="A191" s="123">
        <v>3258</v>
      </c>
      <c r="B191" s="159">
        <v>97</v>
      </c>
      <c r="C191" s="40">
        <v>0</v>
      </c>
      <c r="D191" s="37">
        <v>4.0999999999999996</v>
      </c>
      <c r="E191" s="161">
        <v>174</v>
      </c>
      <c r="F191" s="163">
        <v>26</v>
      </c>
      <c r="G191" s="129">
        <v>0</v>
      </c>
      <c r="H191" s="130">
        <v>0</v>
      </c>
      <c r="I191" s="129">
        <v>0</v>
      </c>
      <c r="J191" s="165">
        <v>6.7</v>
      </c>
      <c r="K191" s="387">
        <v>77.7</v>
      </c>
      <c r="L191" s="167">
        <v>49</v>
      </c>
      <c r="M191" s="169">
        <v>1.3</v>
      </c>
      <c r="N191" s="165">
        <v>3.2</v>
      </c>
      <c r="O191" s="40">
        <v>109</v>
      </c>
      <c r="P191" s="165">
        <v>9.3000000000000007</v>
      </c>
      <c r="Q191" s="171">
        <v>7.8</v>
      </c>
      <c r="R191" s="165">
        <v>4.0999999999999996</v>
      </c>
      <c r="S191" s="173">
        <v>85</v>
      </c>
      <c r="T191" s="161">
        <v>142</v>
      </c>
      <c r="U191" s="165">
        <v>2.2000000000000002</v>
      </c>
      <c r="V191" s="161">
        <v>84</v>
      </c>
      <c r="W191" s="371">
        <v>299.34322222222221</v>
      </c>
      <c r="X191" s="37">
        <v>0</v>
      </c>
      <c r="Y191" s="40">
        <v>0</v>
      </c>
      <c r="Z191" s="37">
        <v>0</v>
      </c>
      <c r="AA191" s="40">
        <v>0</v>
      </c>
      <c r="AB191" s="37">
        <v>0</v>
      </c>
      <c r="AC191" s="40">
        <v>0</v>
      </c>
      <c r="AD191" s="37">
        <v>0</v>
      </c>
      <c r="AE191" s="40">
        <v>0</v>
      </c>
      <c r="AF191" s="37">
        <v>0</v>
      </c>
      <c r="AG191" s="40">
        <v>0</v>
      </c>
      <c r="AH191" s="37">
        <v>0</v>
      </c>
      <c r="AI191" s="111">
        <v>0</v>
      </c>
      <c r="AJ191" s="37">
        <v>0</v>
      </c>
      <c r="AK191" s="111">
        <v>0</v>
      </c>
      <c r="AL191" s="37">
        <v>0</v>
      </c>
      <c r="AM191" s="390"/>
      <c r="AN191" s="390"/>
      <c r="AO191" s="390"/>
      <c r="AP191" s="390"/>
      <c r="AQ191" s="390"/>
      <c r="AR191" s="390"/>
    </row>
    <row r="192" spans="1:44" ht="15.75">
      <c r="A192" s="123">
        <v>3259</v>
      </c>
      <c r="B192" s="159">
        <v>172</v>
      </c>
      <c r="C192" s="40">
        <v>0</v>
      </c>
      <c r="D192" s="37">
        <v>4.9000000000000004</v>
      </c>
      <c r="E192" s="175">
        <v>166</v>
      </c>
      <c r="F192" s="163">
        <v>27</v>
      </c>
      <c r="G192" s="129">
        <v>0</v>
      </c>
      <c r="H192" s="130">
        <v>0</v>
      </c>
      <c r="I192" s="129">
        <v>0</v>
      </c>
      <c r="J192" s="167">
        <v>5.5</v>
      </c>
      <c r="K192" s="387">
        <v>95.5</v>
      </c>
      <c r="L192" s="167">
        <v>38</v>
      </c>
      <c r="M192" s="176">
        <v>1.1000000000000001</v>
      </c>
      <c r="N192" s="177">
        <v>3.5</v>
      </c>
      <c r="O192" s="40">
        <v>75</v>
      </c>
      <c r="P192" s="177">
        <v>8.1</v>
      </c>
      <c r="Q192" s="178">
        <v>6.5</v>
      </c>
      <c r="R192" s="177">
        <v>4.0999999999999996</v>
      </c>
      <c r="S192" s="180">
        <v>70</v>
      </c>
      <c r="T192" s="161">
        <v>132</v>
      </c>
      <c r="U192" s="177">
        <v>2.1</v>
      </c>
      <c r="V192" s="161">
        <v>81</v>
      </c>
      <c r="W192" s="371">
        <v>277.95155555555556</v>
      </c>
      <c r="X192" s="37">
        <v>0</v>
      </c>
      <c r="Y192" s="40">
        <v>0</v>
      </c>
      <c r="Z192" s="37">
        <v>0</v>
      </c>
      <c r="AA192" s="40">
        <v>0</v>
      </c>
      <c r="AB192" s="37">
        <v>0</v>
      </c>
      <c r="AC192" s="40">
        <v>0</v>
      </c>
      <c r="AD192" s="37">
        <v>0</v>
      </c>
      <c r="AE192" s="40">
        <v>0</v>
      </c>
      <c r="AF192" s="37">
        <v>0</v>
      </c>
      <c r="AG192" s="40">
        <v>0</v>
      </c>
      <c r="AH192" s="37">
        <v>0</v>
      </c>
      <c r="AI192" s="111">
        <v>0</v>
      </c>
      <c r="AJ192" s="37">
        <v>0</v>
      </c>
      <c r="AK192" s="111">
        <v>0</v>
      </c>
      <c r="AL192" s="37">
        <v>0</v>
      </c>
      <c r="AM192" s="390"/>
      <c r="AN192" s="390"/>
      <c r="AO192" s="390"/>
      <c r="AP192" s="390"/>
      <c r="AQ192" s="390"/>
      <c r="AR192" s="390"/>
    </row>
    <row r="193" spans="1:44" ht="15.75">
      <c r="A193" s="123">
        <v>3260</v>
      </c>
      <c r="B193" s="125">
        <v>0</v>
      </c>
      <c r="C193" s="40">
        <v>0</v>
      </c>
      <c r="D193" s="37">
        <v>0</v>
      </c>
      <c r="E193" s="40">
        <v>0</v>
      </c>
      <c r="F193" s="128">
        <v>0</v>
      </c>
      <c r="G193" s="129">
        <v>0</v>
      </c>
      <c r="H193" s="130">
        <v>0</v>
      </c>
      <c r="I193" s="129">
        <v>0</v>
      </c>
      <c r="J193" s="131">
        <v>0</v>
      </c>
      <c r="K193" s="387">
        <v>0</v>
      </c>
      <c r="L193" s="181">
        <v>0</v>
      </c>
      <c r="M193" s="9">
        <v>0</v>
      </c>
      <c r="N193" s="37">
        <v>0</v>
      </c>
      <c r="O193" s="40">
        <v>0</v>
      </c>
      <c r="P193" s="37"/>
      <c r="Q193" s="40"/>
      <c r="R193" s="37">
        <v>0</v>
      </c>
      <c r="S193" s="148">
        <v>0</v>
      </c>
      <c r="T193" s="127">
        <v>0</v>
      </c>
      <c r="U193" s="37">
        <v>0</v>
      </c>
      <c r="V193" s="127">
        <v>0</v>
      </c>
      <c r="W193" s="371">
        <v>14</v>
      </c>
      <c r="X193" s="37">
        <v>0</v>
      </c>
      <c r="Y193" s="40">
        <v>0</v>
      </c>
      <c r="Z193" s="37">
        <v>0</v>
      </c>
      <c r="AA193" s="40">
        <v>0</v>
      </c>
      <c r="AB193" s="37">
        <v>0</v>
      </c>
      <c r="AC193" s="40">
        <v>0</v>
      </c>
      <c r="AD193" s="37">
        <v>0</v>
      </c>
      <c r="AE193" s="40">
        <v>0</v>
      </c>
      <c r="AF193" s="37">
        <v>0</v>
      </c>
      <c r="AG193" s="40">
        <v>0</v>
      </c>
      <c r="AH193" s="37">
        <v>0</v>
      </c>
      <c r="AI193" s="111">
        <v>0</v>
      </c>
      <c r="AJ193" s="37">
        <v>0</v>
      </c>
      <c r="AK193" s="111">
        <v>0</v>
      </c>
      <c r="AL193" s="37">
        <v>0</v>
      </c>
      <c r="AM193" s="390"/>
      <c r="AN193" s="390"/>
      <c r="AO193" s="390"/>
      <c r="AP193" s="390"/>
      <c r="AQ193" s="390"/>
      <c r="AR193" s="390"/>
    </row>
    <row r="194" spans="1:44" ht="15.75">
      <c r="A194" s="150" t="s">
        <v>135</v>
      </c>
      <c r="B194" s="147">
        <v>9942</v>
      </c>
      <c r="C194" s="40">
        <v>0</v>
      </c>
      <c r="D194" s="37">
        <v>1.8</v>
      </c>
      <c r="E194" s="40">
        <v>692</v>
      </c>
      <c r="F194" s="128">
        <v>177</v>
      </c>
      <c r="G194" s="129">
        <v>0</v>
      </c>
      <c r="H194" s="130">
        <v>0</v>
      </c>
      <c r="I194" s="129">
        <v>0</v>
      </c>
      <c r="J194" s="37">
        <v>7.8</v>
      </c>
      <c r="K194" s="387">
        <v>77.2</v>
      </c>
      <c r="L194" s="37">
        <v>82</v>
      </c>
      <c r="M194" s="9">
        <v>1.3</v>
      </c>
      <c r="N194" s="37">
        <v>7.4</v>
      </c>
      <c r="O194" s="40">
        <v>10</v>
      </c>
      <c r="P194" s="37">
        <v>8.3000000000000007</v>
      </c>
      <c r="Q194" s="40">
        <v>7.1</v>
      </c>
      <c r="R194" s="37">
        <v>4.2</v>
      </c>
      <c r="S194" s="148">
        <v>155</v>
      </c>
      <c r="T194" s="40">
        <v>123</v>
      </c>
      <c r="U194" s="37">
        <v>1.8</v>
      </c>
      <c r="V194" s="40">
        <v>76</v>
      </c>
      <c r="W194" s="371">
        <v>274.16144444444444</v>
      </c>
      <c r="X194" s="37">
        <v>6</v>
      </c>
      <c r="Y194" s="40">
        <v>15.6</v>
      </c>
      <c r="Z194" s="37">
        <v>48.2</v>
      </c>
      <c r="AA194" s="40">
        <v>80</v>
      </c>
      <c r="AB194" s="37">
        <v>26</v>
      </c>
      <c r="AC194" s="40">
        <v>32.4</v>
      </c>
      <c r="AD194" s="37">
        <v>293</v>
      </c>
      <c r="AE194" s="40">
        <v>15.5</v>
      </c>
      <c r="AF194" s="37">
        <v>0</v>
      </c>
      <c r="AG194" s="40">
        <v>0</v>
      </c>
      <c r="AH194" s="37">
        <v>0</v>
      </c>
      <c r="AI194" s="111">
        <v>0</v>
      </c>
      <c r="AJ194" s="37">
        <v>0</v>
      </c>
      <c r="AK194" s="111">
        <v>0</v>
      </c>
      <c r="AL194" s="37">
        <v>0</v>
      </c>
      <c r="AM194" s="390"/>
      <c r="AN194" s="390"/>
      <c r="AO194" s="390"/>
      <c r="AP194" s="390"/>
      <c r="AQ194" s="390"/>
      <c r="AR194" s="390"/>
    </row>
    <row r="195" spans="1:44" ht="15.75">
      <c r="A195" s="150" t="s">
        <v>136</v>
      </c>
      <c r="B195" s="147">
        <v>6329</v>
      </c>
      <c r="C195" s="40">
        <v>0</v>
      </c>
      <c r="D195" s="37">
        <v>2.2999999999999998</v>
      </c>
      <c r="E195" s="40">
        <v>657</v>
      </c>
      <c r="F195" s="128">
        <v>93</v>
      </c>
      <c r="G195" s="129">
        <v>0</v>
      </c>
      <c r="H195" s="130">
        <v>0</v>
      </c>
      <c r="I195" s="129">
        <v>0</v>
      </c>
      <c r="J195" s="37">
        <v>6.3</v>
      </c>
      <c r="K195" s="387">
        <v>132</v>
      </c>
      <c r="L195" s="37">
        <v>44</v>
      </c>
      <c r="M195" s="9">
        <v>0.7</v>
      </c>
      <c r="N195" s="37">
        <v>4.3</v>
      </c>
      <c r="O195" s="40">
        <v>46</v>
      </c>
      <c r="P195" s="37">
        <v>6.1</v>
      </c>
      <c r="Q195" s="40">
        <v>5.0999999999999996</v>
      </c>
      <c r="R195" s="37">
        <v>3.2</v>
      </c>
      <c r="S195" s="148">
        <v>62</v>
      </c>
      <c r="T195" s="40">
        <v>97</v>
      </c>
      <c r="U195" s="37">
        <v>1.6</v>
      </c>
      <c r="V195" s="40">
        <v>68</v>
      </c>
      <c r="W195" s="371">
        <v>211.66644444444447</v>
      </c>
      <c r="X195" s="37">
        <v>4.1500000000000004</v>
      </c>
      <c r="Y195" s="40">
        <v>14.2</v>
      </c>
      <c r="Z195" s="37">
        <v>30.1</v>
      </c>
      <c r="AA195" s="40">
        <v>73</v>
      </c>
      <c r="AB195" s="37">
        <v>34.299999999999997</v>
      </c>
      <c r="AC195" s="40">
        <v>47.3</v>
      </c>
      <c r="AD195" s="37">
        <v>305</v>
      </c>
      <c r="AE195" s="40">
        <v>28</v>
      </c>
      <c r="AF195" s="37">
        <v>0</v>
      </c>
      <c r="AG195" s="40">
        <v>0</v>
      </c>
      <c r="AH195" s="37">
        <v>0</v>
      </c>
      <c r="AI195" s="111">
        <v>0</v>
      </c>
      <c r="AJ195" s="37">
        <v>0</v>
      </c>
      <c r="AK195" s="111">
        <v>0</v>
      </c>
      <c r="AL195" s="37">
        <v>0</v>
      </c>
      <c r="AM195" s="390"/>
      <c r="AN195" s="390"/>
      <c r="AO195" s="390"/>
      <c r="AP195" s="390"/>
      <c r="AQ195" s="390"/>
      <c r="AR195" s="390"/>
    </row>
    <row r="196" spans="1:44" ht="15.75">
      <c r="A196" s="150" t="s">
        <v>137</v>
      </c>
      <c r="B196" s="147">
        <v>3505</v>
      </c>
      <c r="C196" s="40">
        <v>0</v>
      </c>
      <c r="D196" s="37">
        <v>2.1</v>
      </c>
      <c r="E196" s="40">
        <v>456</v>
      </c>
      <c r="F196" s="128">
        <v>60</v>
      </c>
      <c r="G196" s="129">
        <v>0</v>
      </c>
      <c r="H196" s="130">
        <v>0</v>
      </c>
      <c r="I196" s="129">
        <v>0</v>
      </c>
      <c r="J196" s="37">
        <v>7.7</v>
      </c>
      <c r="K196" s="387">
        <v>96.1</v>
      </c>
      <c r="L196" s="37">
        <v>61</v>
      </c>
      <c r="M196" s="9">
        <v>1.1000000000000001</v>
      </c>
      <c r="N196" s="37">
        <v>6.8</v>
      </c>
      <c r="O196" s="40">
        <v>31</v>
      </c>
      <c r="P196" s="37">
        <v>9.1999999999999993</v>
      </c>
      <c r="Q196" s="40">
        <v>8.3000000000000007</v>
      </c>
      <c r="R196" s="37">
        <v>4.8</v>
      </c>
      <c r="S196" s="148">
        <v>95</v>
      </c>
      <c r="T196" s="40">
        <v>131</v>
      </c>
      <c r="U196" s="37">
        <v>2.2999999999999998</v>
      </c>
      <c r="V196" s="40">
        <v>78</v>
      </c>
      <c r="W196" s="371">
        <v>282.82411111111116</v>
      </c>
      <c r="X196" s="37">
        <v>6.06</v>
      </c>
      <c r="Y196" s="40">
        <v>16.600000000000001</v>
      </c>
      <c r="Z196" s="37">
        <v>51.4</v>
      </c>
      <c r="AA196" s="40">
        <v>85</v>
      </c>
      <c r="AB196" s="37">
        <v>27.4</v>
      </c>
      <c r="AC196" s="40">
        <v>32.299999999999997</v>
      </c>
      <c r="AD196" s="37">
        <v>273</v>
      </c>
      <c r="AE196" s="40">
        <v>14</v>
      </c>
      <c r="AF196" s="37">
        <v>0</v>
      </c>
      <c r="AG196" s="40">
        <v>0</v>
      </c>
      <c r="AH196" s="37">
        <v>0</v>
      </c>
      <c r="AI196" s="111">
        <v>0</v>
      </c>
      <c r="AJ196" s="37">
        <v>0</v>
      </c>
      <c r="AK196" s="111">
        <v>0</v>
      </c>
      <c r="AL196" s="37">
        <v>0</v>
      </c>
      <c r="AM196" s="390"/>
      <c r="AN196" s="390"/>
      <c r="AO196" s="390"/>
      <c r="AP196" s="390"/>
      <c r="AQ196" s="390"/>
      <c r="AR196" s="390"/>
    </row>
    <row r="197" spans="1:44" ht="15.75">
      <c r="A197" s="150" t="s">
        <v>138</v>
      </c>
      <c r="B197" s="147">
        <v>8605</v>
      </c>
      <c r="C197" s="40">
        <v>0</v>
      </c>
      <c r="D197" s="37">
        <v>3.3</v>
      </c>
      <c r="E197" s="40">
        <v>643</v>
      </c>
      <c r="F197" s="128">
        <v>156</v>
      </c>
      <c r="G197" s="129">
        <v>0</v>
      </c>
      <c r="H197" s="130">
        <v>0</v>
      </c>
      <c r="I197" s="129">
        <v>0</v>
      </c>
      <c r="J197" s="37">
        <v>10.1</v>
      </c>
      <c r="K197" s="387">
        <v>96.1</v>
      </c>
      <c r="L197" s="37">
        <v>57</v>
      </c>
      <c r="M197" s="9">
        <v>1.1000000000000001</v>
      </c>
      <c r="N197" s="37">
        <v>6.7</v>
      </c>
      <c r="O197" s="40">
        <v>10</v>
      </c>
      <c r="P197" s="37">
        <v>9.3000000000000007</v>
      </c>
      <c r="Q197" s="40">
        <v>8.9</v>
      </c>
      <c r="R197" s="37">
        <v>4.4000000000000004</v>
      </c>
      <c r="S197" s="148">
        <v>137</v>
      </c>
      <c r="T197" s="40">
        <v>139</v>
      </c>
      <c r="U197" s="37">
        <v>2</v>
      </c>
      <c r="V197" s="40">
        <v>82</v>
      </c>
      <c r="W197" s="371">
        <v>298.97677777777784</v>
      </c>
      <c r="X197" s="37">
        <v>4.92</v>
      </c>
      <c r="Y197" s="40">
        <v>14.3</v>
      </c>
      <c r="Z197" s="37">
        <v>40.5</v>
      </c>
      <c r="AA197" s="40">
        <v>82</v>
      </c>
      <c r="AB197" s="37">
        <v>229.1</v>
      </c>
      <c r="AC197" s="40">
        <v>35.299999999999997</v>
      </c>
      <c r="AD197" s="37">
        <v>358</v>
      </c>
      <c r="AE197" s="40">
        <v>18.3</v>
      </c>
      <c r="AF197" s="37">
        <v>0</v>
      </c>
      <c r="AG197" s="40">
        <v>0</v>
      </c>
      <c r="AH197" s="37">
        <v>0</v>
      </c>
      <c r="AI197" s="111">
        <v>0</v>
      </c>
      <c r="AJ197" s="37">
        <v>0</v>
      </c>
      <c r="AK197" s="111">
        <v>0</v>
      </c>
      <c r="AL197" s="37">
        <v>0</v>
      </c>
      <c r="AM197" s="390"/>
      <c r="AN197" s="390"/>
      <c r="AO197" s="390"/>
      <c r="AP197" s="390"/>
      <c r="AQ197" s="390"/>
      <c r="AR197" s="390"/>
    </row>
    <row r="198" spans="1:44" ht="15.75">
      <c r="A198" s="150" t="s">
        <v>139</v>
      </c>
      <c r="B198" s="147">
        <v>3819</v>
      </c>
      <c r="C198" s="40">
        <v>0</v>
      </c>
      <c r="D198" s="37">
        <v>4.3</v>
      </c>
      <c r="E198" s="40">
        <v>592</v>
      </c>
      <c r="F198" s="128">
        <v>82</v>
      </c>
      <c r="G198" s="129">
        <v>0</v>
      </c>
      <c r="H198" s="130">
        <v>0</v>
      </c>
      <c r="I198" s="129">
        <v>0</v>
      </c>
      <c r="J198" s="37">
        <v>6.8</v>
      </c>
      <c r="K198" s="387">
        <v>129.5</v>
      </c>
      <c r="L198" s="37">
        <v>42</v>
      </c>
      <c r="M198" s="9">
        <v>0.7</v>
      </c>
      <c r="N198" s="37">
        <v>4.5</v>
      </c>
      <c r="O198" s="40">
        <v>50</v>
      </c>
      <c r="P198" s="37">
        <v>8.9</v>
      </c>
      <c r="Q198" s="40">
        <v>7.6</v>
      </c>
      <c r="R198" s="37">
        <v>4.5999999999999996</v>
      </c>
      <c r="S198" s="148">
        <v>59</v>
      </c>
      <c r="T198" s="40">
        <v>127</v>
      </c>
      <c r="U198" s="37">
        <v>1.9</v>
      </c>
      <c r="V198" s="40">
        <v>77</v>
      </c>
      <c r="W198" s="371">
        <v>269.54544444444446</v>
      </c>
      <c r="X198" s="37">
        <v>5.29</v>
      </c>
      <c r="Y198" s="40">
        <v>15.7</v>
      </c>
      <c r="Z198" s="37">
        <v>44.4</v>
      </c>
      <c r="AA198" s="40">
        <v>84</v>
      </c>
      <c r="AB198" s="37">
        <v>29.7</v>
      </c>
      <c r="AC198" s="40">
        <v>35.4</v>
      </c>
      <c r="AD198" s="37">
        <v>340</v>
      </c>
      <c r="AE198" s="40">
        <v>16.600000000000001</v>
      </c>
      <c r="AF198" s="37">
        <v>0</v>
      </c>
      <c r="AG198" s="40">
        <v>0</v>
      </c>
      <c r="AH198" s="37">
        <v>0</v>
      </c>
      <c r="AI198" s="111">
        <v>0</v>
      </c>
      <c r="AJ198" s="37">
        <v>0</v>
      </c>
      <c r="AK198" s="111">
        <v>0</v>
      </c>
      <c r="AL198" s="37">
        <v>0</v>
      </c>
      <c r="AM198" s="390"/>
      <c r="AN198" s="390"/>
      <c r="AO198" s="390"/>
      <c r="AP198" s="390"/>
      <c r="AQ198" s="390"/>
      <c r="AR198" s="390"/>
    </row>
    <row r="199" spans="1:44" ht="15.75">
      <c r="A199" s="150" t="s">
        <v>140</v>
      </c>
      <c r="B199" s="147">
        <v>10002</v>
      </c>
      <c r="C199" s="40">
        <v>0</v>
      </c>
      <c r="D199" s="37">
        <v>6</v>
      </c>
      <c r="E199" s="40">
        <v>738</v>
      </c>
      <c r="F199" s="128">
        <v>140</v>
      </c>
      <c r="G199" s="129">
        <v>0</v>
      </c>
      <c r="H199" s="130">
        <v>0</v>
      </c>
      <c r="I199" s="129">
        <v>0</v>
      </c>
      <c r="J199" s="37">
        <v>12</v>
      </c>
      <c r="K199" s="387">
        <v>60.9</v>
      </c>
      <c r="L199" s="37">
        <v>71</v>
      </c>
      <c r="M199" s="9">
        <v>1.6</v>
      </c>
      <c r="N199" s="37">
        <v>6.1</v>
      </c>
      <c r="O199" s="40">
        <v>14</v>
      </c>
      <c r="P199" s="37">
        <v>9.1</v>
      </c>
      <c r="Q199" s="40">
        <v>8.1999999999999993</v>
      </c>
      <c r="R199" s="37">
        <v>4.3</v>
      </c>
      <c r="S199" s="148">
        <v>79</v>
      </c>
      <c r="T199" s="40">
        <v>130</v>
      </c>
      <c r="U199" s="37">
        <v>2</v>
      </c>
      <c r="V199" s="40">
        <v>77</v>
      </c>
      <c r="W199" s="371">
        <v>280.67855555555559</v>
      </c>
      <c r="X199" s="37">
        <v>5.82</v>
      </c>
      <c r="Y199" s="40">
        <v>15.9</v>
      </c>
      <c r="Z199" s="37">
        <v>47.6</v>
      </c>
      <c r="AA199" s="40">
        <v>82</v>
      </c>
      <c r="AB199" s="37">
        <v>27.3</v>
      </c>
      <c r="AC199" s="40">
        <v>33.4</v>
      </c>
      <c r="AD199" s="37">
        <v>285</v>
      </c>
      <c r="AE199" s="40">
        <v>13.9</v>
      </c>
      <c r="AF199" s="37">
        <v>0</v>
      </c>
      <c r="AG199" s="40">
        <v>0</v>
      </c>
      <c r="AH199" s="37">
        <v>0</v>
      </c>
      <c r="AI199" s="111">
        <v>0</v>
      </c>
      <c r="AJ199" s="37">
        <v>0</v>
      </c>
      <c r="AK199" s="111">
        <v>0</v>
      </c>
      <c r="AL199" s="37">
        <v>0</v>
      </c>
      <c r="AM199" s="390"/>
      <c r="AN199" s="390"/>
      <c r="AO199" s="390"/>
      <c r="AP199" s="390"/>
      <c r="AQ199" s="390"/>
      <c r="AR199" s="390"/>
    </row>
    <row r="200" spans="1:44" ht="15.75">
      <c r="A200" s="150" t="s">
        <v>141</v>
      </c>
      <c r="B200" s="147">
        <v>6743</v>
      </c>
      <c r="C200" s="40">
        <v>0</v>
      </c>
      <c r="D200" s="37">
        <v>2.7</v>
      </c>
      <c r="E200" s="40">
        <v>585</v>
      </c>
      <c r="F200" s="128">
        <v>106</v>
      </c>
      <c r="G200" s="129">
        <v>0</v>
      </c>
      <c r="H200" s="130">
        <v>0</v>
      </c>
      <c r="I200" s="129">
        <v>0</v>
      </c>
      <c r="J200" s="37">
        <v>8.8000000000000007</v>
      </c>
      <c r="K200" s="387">
        <v>68.099999999999994</v>
      </c>
      <c r="L200" s="37">
        <v>63</v>
      </c>
      <c r="M200" s="9">
        <v>1.4</v>
      </c>
      <c r="N200" s="37">
        <v>5.4</v>
      </c>
      <c r="O200" s="40">
        <v>10</v>
      </c>
      <c r="P200" s="37">
        <v>8.6</v>
      </c>
      <c r="Q200" s="40">
        <v>7</v>
      </c>
      <c r="R200" s="37">
        <v>4.0999999999999996</v>
      </c>
      <c r="S200" s="148">
        <v>98</v>
      </c>
      <c r="T200" s="40">
        <v>120</v>
      </c>
      <c r="U200" s="37">
        <v>1.7</v>
      </c>
      <c r="V200" s="40">
        <v>76</v>
      </c>
      <c r="W200" s="371">
        <v>261.58711111111108</v>
      </c>
      <c r="X200" s="37">
        <v>5.18</v>
      </c>
      <c r="Y200" s="40">
        <v>14.5</v>
      </c>
      <c r="Z200" s="37">
        <v>37.700000000000003</v>
      </c>
      <c r="AA200" s="40">
        <v>73</v>
      </c>
      <c r="AB200" s="37">
        <v>28.1</v>
      </c>
      <c r="AC200" s="40">
        <v>38.6</v>
      </c>
      <c r="AD200" s="37">
        <v>341</v>
      </c>
      <c r="AE200" s="40">
        <v>22.9</v>
      </c>
      <c r="AF200" s="37">
        <v>0</v>
      </c>
      <c r="AG200" s="40">
        <v>0</v>
      </c>
      <c r="AH200" s="37">
        <v>0</v>
      </c>
      <c r="AI200" s="111">
        <v>0</v>
      </c>
      <c r="AJ200" s="37">
        <v>0</v>
      </c>
      <c r="AK200" s="111">
        <v>0</v>
      </c>
      <c r="AL200" s="37">
        <v>0</v>
      </c>
      <c r="AM200" s="390"/>
      <c r="AN200" s="390"/>
      <c r="AO200" s="390"/>
      <c r="AP200" s="390"/>
      <c r="AQ200" s="390"/>
      <c r="AR200" s="390"/>
    </row>
    <row r="201" spans="1:44" ht="15.75">
      <c r="A201" s="150" t="s">
        <v>142</v>
      </c>
      <c r="B201" s="147">
        <v>14746</v>
      </c>
      <c r="C201" s="40">
        <v>0</v>
      </c>
      <c r="D201" s="37">
        <v>4.7</v>
      </c>
      <c r="E201" s="40">
        <v>1393</v>
      </c>
      <c r="F201" s="128">
        <v>261</v>
      </c>
      <c r="G201" s="129">
        <v>0</v>
      </c>
      <c r="H201" s="130">
        <v>0</v>
      </c>
      <c r="I201" s="129">
        <v>0</v>
      </c>
      <c r="J201" s="37">
        <v>8.6</v>
      </c>
      <c r="K201" s="387">
        <v>73.5</v>
      </c>
      <c r="L201" s="37">
        <v>76</v>
      </c>
      <c r="M201" s="9">
        <v>1.3</v>
      </c>
      <c r="N201" s="37">
        <v>5.8</v>
      </c>
      <c r="O201" s="40">
        <v>10</v>
      </c>
      <c r="P201" s="37">
        <v>9</v>
      </c>
      <c r="Q201" s="40">
        <v>8</v>
      </c>
      <c r="R201" s="37">
        <v>4.5</v>
      </c>
      <c r="S201" s="148">
        <v>74</v>
      </c>
      <c r="T201" s="40">
        <v>126</v>
      </c>
      <c r="U201" s="37">
        <v>1.8</v>
      </c>
      <c r="V201" s="40">
        <v>76</v>
      </c>
      <c r="W201" s="371">
        <v>274.12444444444446</v>
      </c>
      <c r="X201" s="37">
        <v>5.09</v>
      </c>
      <c r="Y201" s="40">
        <v>17.100000000000001</v>
      </c>
      <c r="Z201" s="37">
        <v>47.1</v>
      </c>
      <c r="AA201" s="40">
        <v>92</v>
      </c>
      <c r="AB201" s="37">
        <v>33.700000000000003</v>
      </c>
      <c r="AC201" s="40">
        <v>36.4</v>
      </c>
      <c r="AD201" s="37">
        <v>309</v>
      </c>
      <c r="AE201" s="40">
        <v>20.9</v>
      </c>
      <c r="AF201" s="37">
        <v>0</v>
      </c>
      <c r="AG201" s="40">
        <v>0</v>
      </c>
      <c r="AH201" s="37">
        <v>0</v>
      </c>
      <c r="AI201" s="111">
        <v>0</v>
      </c>
      <c r="AJ201" s="37">
        <v>0</v>
      </c>
      <c r="AK201" s="111">
        <v>0</v>
      </c>
      <c r="AL201" s="37">
        <v>0</v>
      </c>
      <c r="AM201" s="390"/>
      <c r="AN201" s="390"/>
      <c r="AO201" s="390"/>
      <c r="AP201" s="390"/>
      <c r="AQ201" s="390"/>
      <c r="AR201" s="390"/>
    </row>
    <row r="202" spans="1:44" ht="15.75">
      <c r="A202" s="150" t="s">
        <v>145</v>
      </c>
      <c r="B202" s="147">
        <v>8337</v>
      </c>
      <c r="C202" s="40">
        <v>0</v>
      </c>
      <c r="D202" s="37">
        <v>4</v>
      </c>
      <c r="E202" s="40">
        <v>951</v>
      </c>
      <c r="F202" s="128">
        <v>124</v>
      </c>
      <c r="G202" s="129">
        <v>0</v>
      </c>
      <c r="H202" s="130">
        <v>0</v>
      </c>
      <c r="I202" s="129">
        <v>0</v>
      </c>
      <c r="J202" s="37">
        <v>7.9</v>
      </c>
      <c r="K202" s="387">
        <v>89.8</v>
      </c>
      <c r="L202" s="37">
        <v>45</v>
      </c>
      <c r="M202" s="9">
        <v>1.1000000000000001</v>
      </c>
      <c r="N202" s="37">
        <v>5.0999999999999996</v>
      </c>
      <c r="O202" s="40">
        <v>10</v>
      </c>
      <c r="P202" s="37">
        <v>8.4</v>
      </c>
      <c r="Q202" s="40">
        <v>7</v>
      </c>
      <c r="R202" s="37">
        <v>5</v>
      </c>
      <c r="S202" s="148">
        <v>66</v>
      </c>
      <c r="T202" s="40">
        <v>132</v>
      </c>
      <c r="U202" s="37">
        <v>1.9</v>
      </c>
      <c r="V202" s="40">
        <v>79</v>
      </c>
      <c r="W202" s="371">
        <v>280.53666666666669</v>
      </c>
      <c r="X202" s="37">
        <v>5.42</v>
      </c>
      <c r="Y202" s="40">
        <v>17.100000000000001</v>
      </c>
      <c r="Z202" s="37">
        <v>50.3</v>
      </c>
      <c r="AA202" s="40">
        <v>93</v>
      </c>
      <c r="AB202" s="37">
        <v>31.6</v>
      </c>
      <c r="AC202" s="40">
        <v>34</v>
      </c>
      <c r="AD202" s="37">
        <v>144</v>
      </c>
      <c r="AE202" s="40">
        <v>15.3</v>
      </c>
      <c r="AF202" s="37">
        <v>0</v>
      </c>
      <c r="AG202" s="40">
        <v>0</v>
      </c>
      <c r="AH202" s="37">
        <v>0</v>
      </c>
      <c r="AI202" s="111">
        <v>0</v>
      </c>
      <c r="AJ202" s="37">
        <v>0</v>
      </c>
      <c r="AK202" s="111">
        <v>0</v>
      </c>
      <c r="AL202" s="37">
        <v>0</v>
      </c>
      <c r="AM202" s="390"/>
      <c r="AN202" s="390"/>
      <c r="AO202" s="390"/>
      <c r="AP202" s="390"/>
      <c r="AQ202" s="390"/>
      <c r="AR202" s="390"/>
    </row>
    <row r="203" spans="1:44" ht="15.75">
      <c r="A203" s="150" t="s">
        <v>146</v>
      </c>
      <c r="B203" s="147">
        <v>3768</v>
      </c>
      <c r="C203" s="40">
        <v>0</v>
      </c>
      <c r="D203" s="37">
        <v>2.7</v>
      </c>
      <c r="E203" s="40">
        <v>631</v>
      </c>
      <c r="F203" s="128">
        <v>111</v>
      </c>
      <c r="G203" s="129">
        <v>0</v>
      </c>
      <c r="H203" s="130">
        <v>0</v>
      </c>
      <c r="I203" s="129">
        <v>0</v>
      </c>
      <c r="J203" s="37">
        <v>5.7</v>
      </c>
      <c r="K203" s="387">
        <v>121.3</v>
      </c>
      <c r="L203" s="37">
        <v>39</v>
      </c>
      <c r="M203" s="9">
        <v>0.8</v>
      </c>
      <c r="N203" s="37">
        <v>4.4000000000000004</v>
      </c>
      <c r="O203" s="40">
        <v>83</v>
      </c>
      <c r="P203" s="37">
        <v>7.8</v>
      </c>
      <c r="Q203" s="40">
        <v>6.4</v>
      </c>
      <c r="R203" s="37">
        <v>4</v>
      </c>
      <c r="S203" s="148">
        <v>79</v>
      </c>
      <c r="T203" s="40">
        <v>116</v>
      </c>
      <c r="U203" s="37">
        <v>1.5</v>
      </c>
      <c r="V203" s="40">
        <v>74</v>
      </c>
      <c r="W203" s="371">
        <v>248.74722222222223</v>
      </c>
      <c r="X203" s="37">
        <v>4.32</v>
      </c>
      <c r="Y203" s="40">
        <v>15.4</v>
      </c>
      <c r="Z203" s="37">
        <v>29.1</v>
      </c>
      <c r="AA203" s="40">
        <v>67</v>
      </c>
      <c r="AB203" s="37">
        <v>35.5</v>
      </c>
      <c r="AC203" s="40">
        <v>52.8</v>
      </c>
      <c r="AD203" s="37">
        <v>371</v>
      </c>
      <c r="AE203" s="40">
        <v>34.5</v>
      </c>
      <c r="AF203" s="37">
        <v>0</v>
      </c>
      <c r="AG203" s="40">
        <v>0</v>
      </c>
      <c r="AH203" s="37">
        <v>0</v>
      </c>
      <c r="AI203" s="111">
        <v>0</v>
      </c>
      <c r="AJ203" s="37">
        <v>0</v>
      </c>
      <c r="AK203" s="111">
        <v>0</v>
      </c>
      <c r="AL203" s="37">
        <v>0</v>
      </c>
      <c r="AM203" s="390"/>
      <c r="AN203" s="390"/>
      <c r="AO203" s="390"/>
      <c r="AP203" s="390"/>
      <c r="AQ203" s="390"/>
      <c r="AR203" s="390"/>
    </row>
    <row r="204" spans="1:44" ht="15.75">
      <c r="A204" s="184">
        <v>3249</v>
      </c>
      <c r="B204" s="147">
        <v>8713</v>
      </c>
      <c r="C204" s="40">
        <v>0</v>
      </c>
      <c r="D204" s="37">
        <v>2.8</v>
      </c>
      <c r="E204" s="40">
        <v>1171</v>
      </c>
      <c r="F204" s="128">
        <v>151</v>
      </c>
      <c r="G204" s="129">
        <v>0</v>
      </c>
      <c r="H204" s="130">
        <v>0</v>
      </c>
      <c r="I204" s="129">
        <v>0</v>
      </c>
      <c r="J204" s="37">
        <v>14.9</v>
      </c>
      <c r="K204" s="387">
        <v>42.1</v>
      </c>
      <c r="L204" s="37">
        <v>103</v>
      </c>
      <c r="M204" s="9">
        <v>2.1</v>
      </c>
      <c r="N204" s="37">
        <v>8.1999999999999993</v>
      </c>
      <c r="O204" s="40">
        <v>29</v>
      </c>
      <c r="P204" s="37">
        <v>10.5</v>
      </c>
      <c r="Q204" s="40">
        <v>9.3000000000000007</v>
      </c>
      <c r="R204" s="37">
        <v>5.0999999999999996</v>
      </c>
      <c r="S204" s="148">
        <v>96</v>
      </c>
      <c r="T204" s="40">
        <v>149</v>
      </c>
      <c r="U204" s="37">
        <v>3</v>
      </c>
      <c r="V204" s="40">
        <v>84</v>
      </c>
      <c r="W204" s="371">
        <v>323.92599999999999</v>
      </c>
      <c r="X204" s="37">
        <v>4.8600000000000003</v>
      </c>
      <c r="Y204" s="40">
        <v>14.9</v>
      </c>
      <c r="Z204" s="37">
        <v>46.7</v>
      </c>
      <c r="AA204" s="40">
        <v>96</v>
      </c>
      <c r="AB204" s="37">
        <v>30.6</v>
      </c>
      <c r="AC204" s="40">
        <v>31.8</v>
      </c>
      <c r="AD204" s="37">
        <v>246</v>
      </c>
      <c r="AE204" s="40">
        <v>13.8</v>
      </c>
      <c r="AF204" s="37">
        <v>0</v>
      </c>
      <c r="AG204" s="40">
        <v>0</v>
      </c>
      <c r="AH204" s="37">
        <v>0</v>
      </c>
      <c r="AI204" s="111">
        <v>0</v>
      </c>
      <c r="AJ204" s="37">
        <v>0</v>
      </c>
      <c r="AK204" s="111">
        <v>0</v>
      </c>
      <c r="AL204" s="37">
        <v>0</v>
      </c>
      <c r="AM204" s="390"/>
      <c r="AN204" s="390"/>
      <c r="AO204" s="390"/>
      <c r="AP204" s="390"/>
      <c r="AQ204" s="390"/>
      <c r="AR204" s="390"/>
    </row>
    <row r="205" spans="1:44" ht="15.75">
      <c r="A205" s="150" t="s">
        <v>148</v>
      </c>
      <c r="B205" s="147">
        <v>5093</v>
      </c>
      <c r="C205" s="40">
        <v>0</v>
      </c>
      <c r="D205" s="37">
        <v>4.5</v>
      </c>
      <c r="E205" s="40">
        <v>711</v>
      </c>
      <c r="F205" s="128">
        <v>95</v>
      </c>
      <c r="G205" s="129">
        <v>0</v>
      </c>
      <c r="H205" s="130">
        <v>0</v>
      </c>
      <c r="I205" s="129">
        <v>0</v>
      </c>
      <c r="J205" s="37">
        <v>8.9</v>
      </c>
      <c r="K205" s="387">
        <v>101.9</v>
      </c>
      <c r="L205" s="37">
        <v>60</v>
      </c>
      <c r="M205" s="9">
        <v>1</v>
      </c>
      <c r="N205" s="37">
        <v>5.2</v>
      </c>
      <c r="O205" s="40">
        <v>15</v>
      </c>
      <c r="P205" s="37">
        <v>8.9</v>
      </c>
      <c r="Q205" s="40">
        <v>7.1</v>
      </c>
      <c r="R205" s="37">
        <v>4</v>
      </c>
      <c r="S205" s="148">
        <v>114</v>
      </c>
      <c r="T205" s="40">
        <v>127</v>
      </c>
      <c r="U205" s="37">
        <v>1.9</v>
      </c>
      <c r="V205" s="40">
        <v>78</v>
      </c>
      <c r="W205" s="371">
        <v>274.94333333333338</v>
      </c>
      <c r="X205" s="37">
        <v>4.03</v>
      </c>
      <c r="Y205" s="40">
        <v>14.4</v>
      </c>
      <c r="Z205" s="37">
        <v>28.2</v>
      </c>
      <c r="AA205" s="40">
        <v>70</v>
      </c>
      <c r="AB205" s="37">
        <v>35.700000000000003</v>
      </c>
      <c r="AC205" s="40">
        <v>51.1</v>
      </c>
      <c r="AD205" s="37">
        <v>343</v>
      </c>
      <c r="AE205" s="40">
        <v>30.6</v>
      </c>
      <c r="AF205" s="37">
        <v>0</v>
      </c>
      <c r="AG205" s="40">
        <v>0</v>
      </c>
      <c r="AH205" s="37">
        <v>0</v>
      </c>
      <c r="AI205" s="111">
        <v>0</v>
      </c>
      <c r="AJ205" s="37">
        <v>0</v>
      </c>
      <c r="AK205" s="111">
        <v>0</v>
      </c>
      <c r="AL205" s="37">
        <v>0</v>
      </c>
      <c r="AM205" s="390"/>
      <c r="AN205" s="390"/>
      <c r="AO205" s="390"/>
      <c r="AP205" s="390"/>
      <c r="AQ205" s="390"/>
      <c r="AR205" s="390"/>
    </row>
    <row r="206" spans="1:44" ht="15.75">
      <c r="A206" s="150" t="s">
        <v>149</v>
      </c>
      <c r="B206" s="147">
        <v>11557</v>
      </c>
      <c r="C206" s="40">
        <v>0</v>
      </c>
      <c r="D206" s="37">
        <v>2.2999999999999998</v>
      </c>
      <c r="E206" s="40">
        <v>1417</v>
      </c>
      <c r="F206" s="128">
        <v>121</v>
      </c>
      <c r="G206" s="129">
        <v>0</v>
      </c>
      <c r="H206" s="130">
        <v>0</v>
      </c>
      <c r="I206" s="129">
        <v>0</v>
      </c>
      <c r="J206" s="37">
        <v>7.8</v>
      </c>
      <c r="K206" s="387">
        <v>103.2</v>
      </c>
      <c r="L206" s="37">
        <v>43</v>
      </c>
      <c r="M206" s="9">
        <v>1</v>
      </c>
      <c r="N206" s="37">
        <v>5.0999999999999996</v>
      </c>
      <c r="O206" s="40">
        <v>30</v>
      </c>
      <c r="P206" s="37">
        <v>7.6</v>
      </c>
      <c r="Q206" s="40">
        <v>5.8</v>
      </c>
      <c r="R206" s="37">
        <v>4.3</v>
      </c>
      <c r="S206" s="148">
        <v>90</v>
      </c>
      <c r="T206" s="40">
        <v>114</v>
      </c>
      <c r="U206" s="37">
        <v>1.6</v>
      </c>
      <c r="V206" s="40">
        <v>75</v>
      </c>
      <c r="W206" s="371">
        <v>246.95466666666667</v>
      </c>
      <c r="X206" s="37">
        <v>0.35</v>
      </c>
      <c r="Y206" s="40">
        <v>3.2</v>
      </c>
      <c r="Z206" s="37">
        <v>25</v>
      </c>
      <c r="AA206" s="40">
        <v>71</v>
      </c>
      <c r="AB206" s="37">
        <v>92.1</v>
      </c>
      <c r="AC206" s="40">
        <v>129</v>
      </c>
      <c r="AD206" s="37">
        <v>363</v>
      </c>
      <c r="AE206" s="40">
        <v>32.299999999999997</v>
      </c>
      <c r="AF206" s="37">
        <v>0</v>
      </c>
      <c r="AG206" s="40">
        <v>0</v>
      </c>
      <c r="AH206" s="37">
        <v>0</v>
      </c>
      <c r="AI206" s="111">
        <v>0</v>
      </c>
      <c r="AJ206" s="37">
        <v>0</v>
      </c>
      <c r="AK206" s="111">
        <v>0</v>
      </c>
      <c r="AL206" s="37">
        <v>0</v>
      </c>
      <c r="AM206" s="390"/>
      <c r="AN206" s="390"/>
      <c r="AO206" s="390"/>
      <c r="AP206" s="390"/>
      <c r="AQ206" s="390"/>
      <c r="AR206" s="390"/>
    </row>
    <row r="207" spans="1:44" ht="15.75">
      <c r="A207" s="150" t="s">
        <v>151</v>
      </c>
      <c r="B207" s="147">
        <v>4629</v>
      </c>
      <c r="C207" s="40">
        <v>0</v>
      </c>
      <c r="D207" s="37">
        <v>2.8</v>
      </c>
      <c r="E207" s="40">
        <v>587</v>
      </c>
      <c r="F207" s="128">
        <v>76</v>
      </c>
      <c r="G207" s="129">
        <v>0</v>
      </c>
      <c r="H207" s="130">
        <v>0</v>
      </c>
      <c r="I207" s="129">
        <v>0</v>
      </c>
      <c r="J207" s="37">
        <v>7.6</v>
      </c>
      <c r="K207" s="387">
        <v>84.5</v>
      </c>
      <c r="L207" s="37">
        <v>56</v>
      </c>
      <c r="M207" s="9">
        <v>1.2</v>
      </c>
      <c r="N207" s="37">
        <v>5.4</v>
      </c>
      <c r="O207" s="40">
        <v>86</v>
      </c>
      <c r="P207" s="37">
        <v>8.6999999999999993</v>
      </c>
      <c r="Q207" s="40">
        <v>7.9</v>
      </c>
      <c r="R207" s="37">
        <v>3.7</v>
      </c>
      <c r="S207" s="148">
        <v>97</v>
      </c>
      <c r="T207" s="40">
        <v>126</v>
      </c>
      <c r="U207" s="37">
        <v>1.8</v>
      </c>
      <c r="V207" s="40">
        <v>76</v>
      </c>
      <c r="W207" s="371">
        <v>270.77255555555553</v>
      </c>
      <c r="X207" s="37">
        <v>5.31</v>
      </c>
      <c r="Y207" s="40">
        <v>16.100000000000001</v>
      </c>
      <c r="Z207" s="37">
        <v>47.4</v>
      </c>
      <c r="AA207" s="40">
        <v>89</v>
      </c>
      <c r="AB207" s="37">
        <v>30.3</v>
      </c>
      <c r="AC207" s="40">
        <v>34</v>
      </c>
      <c r="AD207" s="37">
        <v>306</v>
      </c>
      <c r="AE207" s="40">
        <v>14.4</v>
      </c>
      <c r="AF207" s="37">
        <v>0</v>
      </c>
      <c r="AG207" s="40">
        <v>0</v>
      </c>
      <c r="AH207" s="37">
        <v>0</v>
      </c>
      <c r="AI207" s="111">
        <v>0</v>
      </c>
      <c r="AJ207" s="37">
        <v>0</v>
      </c>
      <c r="AK207" s="111">
        <v>0</v>
      </c>
      <c r="AL207" s="37">
        <v>0</v>
      </c>
      <c r="AM207" s="390"/>
      <c r="AN207" s="390"/>
      <c r="AO207" s="390"/>
      <c r="AP207" s="390"/>
      <c r="AQ207" s="390"/>
      <c r="AR207" s="390"/>
    </row>
    <row r="208" spans="1:44" ht="15.75">
      <c r="A208" s="150" t="s">
        <v>152</v>
      </c>
      <c r="B208" s="147">
        <v>3942</v>
      </c>
      <c r="C208" s="40">
        <v>0</v>
      </c>
      <c r="D208" s="37">
        <v>3.3</v>
      </c>
      <c r="E208" s="40">
        <v>668</v>
      </c>
      <c r="F208" s="128">
        <v>77</v>
      </c>
      <c r="G208" s="129">
        <v>0</v>
      </c>
      <c r="H208" s="130">
        <v>0</v>
      </c>
      <c r="I208" s="129">
        <v>0</v>
      </c>
      <c r="J208" s="37">
        <v>6.4</v>
      </c>
      <c r="K208" s="387">
        <v>122.9</v>
      </c>
      <c r="L208" s="37">
        <v>43</v>
      </c>
      <c r="M208" s="9">
        <v>0.8</v>
      </c>
      <c r="N208" s="37">
        <v>6.5</v>
      </c>
      <c r="O208" s="40">
        <v>62</v>
      </c>
      <c r="P208" s="37">
        <v>9.1999999999999993</v>
      </c>
      <c r="Q208" s="40">
        <v>9</v>
      </c>
      <c r="R208" s="37">
        <v>5.3</v>
      </c>
      <c r="S208" s="148">
        <v>89</v>
      </c>
      <c r="T208" s="40">
        <v>131</v>
      </c>
      <c r="U208" s="37">
        <v>1.9</v>
      </c>
      <c r="V208" s="40">
        <v>79</v>
      </c>
      <c r="W208" s="371">
        <v>280.37077777777785</v>
      </c>
      <c r="X208" s="37">
        <v>3.74</v>
      </c>
      <c r="Y208" s="40">
        <v>13.7</v>
      </c>
      <c r="Z208" s="37">
        <v>24.8</v>
      </c>
      <c r="AA208" s="40">
        <v>66</v>
      </c>
      <c r="AB208" s="37">
        <v>36.700000000000003</v>
      </c>
      <c r="AC208" s="40">
        <v>55.4</v>
      </c>
      <c r="AD208" s="37">
        <v>214</v>
      </c>
      <c r="AE208" s="40">
        <v>32.700000000000003</v>
      </c>
      <c r="AF208" s="37">
        <v>0</v>
      </c>
      <c r="AG208" s="40">
        <v>0</v>
      </c>
      <c r="AH208" s="37">
        <v>0</v>
      </c>
      <c r="AI208" s="111">
        <v>0</v>
      </c>
      <c r="AJ208" s="37">
        <v>0</v>
      </c>
      <c r="AK208" s="111">
        <v>0</v>
      </c>
      <c r="AL208" s="37">
        <v>0</v>
      </c>
      <c r="AM208" s="390"/>
      <c r="AN208" s="390"/>
      <c r="AO208" s="390"/>
      <c r="AP208" s="390"/>
      <c r="AQ208" s="390"/>
      <c r="AR208" s="390"/>
    </row>
    <row r="209" spans="1:44" ht="15.75">
      <c r="A209" s="150" t="s">
        <v>153</v>
      </c>
      <c r="B209" s="147">
        <v>3279</v>
      </c>
      <c r="C209" s="40">
        <v>0</v>
      </c>
      <c r="D209" s="37">
        <v>2.1</v>
      </c>
      <c r="E209" s="40">
        <v>662</v>
      </c>
      <c r="F209" s="128">
        <v>96</v>
      </c>
      <c r="G209" s="129">
        <v>0</v>
      </c>
      <c r="H209" s="130">
        <v>0</v>
      </c>
      <c r="I209" s="129">
        <v>0</v>
      </c>
      <c r="J209" s="37">
        <v>7.9</v>
      </c>
      <c r="K209" s="387">
        <v>123.6</v>
      </c>
      <c r="L209" s="37">
        <v>53</v>
      </c>
      <c r="M209" s="9">
        <v>0.8</v>
      </c>
      <c r="N209" s="37">
        <v>7.4</v>
      </c>
      <c r="O209" s="40">
        <v>10</v>
      </c>
      <c r="P209" s="37">
        <v>0.2</v>
      </c>
      <c r="Q209" s="40">
        <v>8.6</v>
      </c>
      <c r="R209" s="37">
        <v>5</v>
      </c>
      <c r="S209" s="148">
        <v>101</v>
      </c>
      <c r="T209" s="40">
        <v>141</v>
      </c>
      <c r="U209" s="37">
        <v>1.9</v>
      </c>
      <c r="V209" s="40">
        <v>82</v>
      </c>
      <c r="W209" s="371">
        <v>300.8461111111111</v>
      </c>
      <c r="X209" s="37">
        <v>3.49</v>
      </c>
      <c r="Y209" s="40">
        <v>11.6</v>
      </c>
      <c r="Z209" s="37">
        <v>32.4</v>
      </c>
      <c r="AA209" s="40">
        <v>93</v>
      </c>
      <c r="AB209" s="37">
        <v>33.4</v>
      </c>
      <c r="AC209" s="40">
        <v>36</v>
      </c>
      <c r="AD209" s="37">
        <v>124</v>
      </c>
      <c r="AE209" s="40">
        <v>14.8</v>
      </c>
      <c r="AF209" s="37">
        <v>0</v>
      </c>
      <c r="AG209" s="40">
        <v>0</v>
      </c>
      <c r="AH209" s="37">
        <v>0</v>
      </c>
      <c r="AI209" s="111">
        <v>0</v>
      </c>
      <c r="AJ209" s="37">
        <v>0</v>
      </c>
      <c r="AK209" s="111">
        <v>0</v>
      </c>
      <c r="AL209" s="37">
        <v>0</v>
      </c>
      <c r="AM209" s="390"/>
      <c r="AN209" s="390"/>
      <c r="AO209" s="390"/>
      <c r="AP209" s="390"/>
      <c r="AQ209" s="390"/>
      <c r="AR209" s="390"/>
    </row>
    <row r="210" spans="1:44" ht="15.75">
      <c r="A210" s="150" t="s">
        <v>154</v>
      </c>
      <c r="B210" s="147">
        <v>7134</v>
      </c>
      <c r="C210" s="40">
        <v>0</v>
      </c>
      <c r="D210" s="37">
        <v>3.4</v>
      </c>
      <c r="E210" s="40">
        <v>655</v>
      </c>
      <c r="F210" s="128">
        <v>100</v>
      </c>
      <c r="G210" s="129">
        <v>0</v>
      </c>
      <c r="H210" s="130">
        <v>0</v>
      </c>
      <c r="I210" s="129">
        <v>0</v>
      </c>
      <c r="J210" s="37">
        <v>7.5</v>
      </c>
      <c r="K210" s="387">
        <v>94.9</v>
      </c>
      <c r="L210" s="37">
        <v>46</v>
      </c>
      <c r="M210" s="9">
        <v>1.1000000000000001</v>
      </c>
      <c r="N210" s="37">
        <v>5.6</v>
      </c>
      <c r="O210" s="40">
        <v>40</v>
      </c>
      <c r="P210" s="37">
        <v>9.4</v>
      </c>
      <c r="Q210" s="40">
        <v>8.1999999999999993</v>
      </c>
      <c r="R210" s="37">
        <v>4.3</v>
      </c>
      <c r="S210" s="148">
        <v>90</v>
      </c>
      <c r="T210" s="40">
        <v>131</v>
      </c>
      <c r="U210" s="37">
        <v>1.8</v>
      </c>
      <c r="V210" s="40">
        <v>79</v>
      </c>
      <c r="W210" s="371">
        <v>279.0746666666667</v>
      </c>
      <c r="X210" s="37">
        <v>5.78</v>
      </c>
      <c r="Y210" s="40">
        <v>17.100000000000001</v>
      </c>
      <c r="Z210" s="37">
        <v>56.8</v>
      </c>
      <c r="AA210" s="40">
        <v>98.3</v>
      </c>
      <c r="AB210" s="37">
        <v>29.6</v>
      </c>
      <c r="AC210" s="40">
        <v>30.1</v>
      </c>
      <c r="AD210" s="37">
        <v>357</v>
      </c>
      <c r="AE210" s="40">
        <v>17.5</v>
      </c>
      <c r="AF210" s="37">
        <v>0</v>
      </c>
      <c r="AG210" s="40">
        <v>0</v>
      </c>
      <c r="AH210" s="37">
        <v>0</v>
      </c>
      <c r="AI210" s="111">
        <v>0</v>
      </c>
      <c r="AJ210" s="37">
        <v>0</v>
      </c>
      <c r="AK210" s="111">
        <v>0</v>
      </c>
      <c r="AL210" s="37">
        <v>0</v>
      </c>
      <c r="AM210" s="390"/>
      <c r="AN210" s="390"/>
      <c r="AO210" s="390"/>
      <c r="AP210" s="390"/>
      <c r="AQ210" s="390"/>
      <c r="AR210" s="390"/>
    </row>
    <row r="211" spans="1:44" ht="15.75">
      <c r="A211" s="150" t="s">
        <v>155</v>
      </c>
      <c r="B211" s="147">
        <v>10820</v>
      </c>
      <c r="C211" s="40">
        <v>0</v>
      </c>
      <c r="D211" s="37">
        <v>2.1</v>
      </c>
      <c r="E211" s="40">
        <v>903</v>
      </c>
      <c r="F211" s="128">
        <v>171</v>
      </c>
      <c r="G211" s="129">
        <v>0</v>
      </c>
      <c r="H211" s="130">
        <v>0</v>
      </c>
      <c r="I211" s="129">
        <v>0</v>
      </c>
      <c r="J211" s="37">
        <v>139</v>
      </c>
      <c r="K211" s="387">
        <v>95.5</v>
      </c>
      <c r="L211" s="37">
        <v>58</v>
      </c>
      <c r="M211" s="9">
        <v>1.1000000000000001</v>
      </c>
      <c r="N211" s="37">
        <v>6.7</v>
      </c>
      <c r="O211" s="40">
        <v>27</v>
      </c>
      <c r="P211" s="37">
        <v>9.6</v>
      </c>
      <c r="Q211" s="40">
        <v>8.1999999999999993</v>
      </c>
      <c r="R211" s="37">
        <v>4.9000000000000004</v>
      </c>
      <c r="S211" s="148">
        <v>134</v>
      </c>
      <c r="T211" s="40">
        <v>139</v>
      </c>
      <c r="U211" s="37">
        <v>2.2000000000000002</v>
      </c>
      <c r="V211" s="40">
        <v>82</v>
      </c>
      <c r="W211" s="371">
        <v>299.88177777777781</v>
      </c>
      <c r="X211" s="37">
        <v>0</v>
      </c>
      <c r="Y211" s="40">
        <v>0</v>
      </c>
      <c r="Z211" s="37">
        <v>0</v>
      </c>
      <c r="AA211" s="40">
        <v>0</v>
      </c>
      <c r="AB211" s="37">
        <v>0</v>
      </c>
      <c r="AC211" s="40">
        <v>0</v>
      </c>
      <c r="AD211" s="37">
        <v>0</v>
      </c>
      <c r="AE211" s="40">
        <v>0</v>
      </c>
      <c r="AF211" s="37">
        <v>0</v>
      </c>
      <c r="AG211" s="40">
        <v>0</v>
      </c>
      <c r="AH211" s="37">
        <v>0</v>
      </c>
      <c r="AI211" s="111">
        <v>0</v>
      </c>
      <c r="AJ211" s="37">
        <v>0</v>
      </c>
      <c r="AK211" s="111">
        <v>0</v>
      </c>
      <c r="AL211" s="37">
        <v>0</v>
      </c>
      <c r="AM211" s="390"/>
      <c r="AN211" s="390"/>
      <c r="AO211" s="390"/>
      <c r="AP211" s="390"/>
      <c r="AQ211" s="390"/>
      <c r="AR211" s="390"/>
    </row>
    <row r="212" spans="1:44" ht="15.75">
      <c r="A212" s="150" t="s">
        <v>156</v>
      </c>
      <c r="B212" s="147">
        <v>11501</v>
      </c>
      <c r="C212" s="40">
        <v>0</v>
      </c>
      <c r="D212" s="37">
        <v>0</v>
      </c>
      <c r="E212" s="40">
        <v>663</v>
      </c>
      <c r="F212" s="128">
        <v>178</v>
      </c>
      <c r="G212" s="129">
        <v>0</v>
      </c>
      <c r="H212" s="130">
        <v>0</v>
      </c>
      <c r="I212" s="129">
        <v>0</v>
      </c>
      <c r="J212" s="37">
        <v>9.8000000000000007</v>
      </c>
      <c r="K212" s="387">
        <v>78.2</v>
      </c>
      <c r="L212" s="37">
        <v>71</v>
      </c>
      <c r="M212" s="9">
        <v>1.3</v>
      </c>
      <c r="N212" s="37">
        <v>5.5</v>
      </c>
      <c r="O212" s="40">
        <v>10</v>
      </c>
      <c r="P212" s="37">
        <v>8.9</v>
      </c>
      <c r="Q212" s="40">
        <v>8.4</v>
      </c>
      <c r="R212" s="37">
        <v>4.9000000000000004</v>
      </c>
      <c r="S212" s="148">
        <v>68</v>
      </c>
      <c r="T212" s="40">
        <v>140</v>
      </c>
      <c r="U212" s="37">
        <v>2.6</v>
      </c>
      <c r="V212" s="40">
        <v>83</v>
      </c>
      <c r="W212" s="371">
        <v>299.69177777777776</v>
      </c>
      <c r="X212" s="37">
        <v>0</v>
      </c>
      <c r="Y212" s="40">
        <v>0</v>
      </c>
      <c r="Z212" s="37">
        <v>0</v>
      </c>
      <c r="AA212" s="40">
        <v>0</v>
      </c>
      <c r="AB212" s="37">
        <v>0</v>
      </c>
      <c r="AC212" s="40">
        <v>0</v>
      </c>
      <c r="AD212" s="37">
        <v>0</v>
      </c>
      <c r="AE212" s="40">
        <v>0</v>
      </c>
      <c r="AF212" s="37">
        <v>0</v>
      </c>
      <c r="AG212" s="40">
        <v>0</v>
      </c>
      <c r="AH212" s="37">
        <v>0</v>
      </c>
      <c r="AI212" s="111">
        <v>0</v>
      </c>
      <c r="AJ212" s="37">
        <v>0</v>
      </c>
      <c r="AK212" s="111">
        <v>0</v>
      </c>
      <c r="AL212" s="37">
        <v>0</v>
      </c>
      <c r="AM212" s="390"/>
      <c r="AN212" s="390"/>
      <c r="AO212" s="390"/>
      <c r="AP212" s="390"/>
      <c r="AQ212" s="390"/>
      <c r="AR212" s="390"/>
    </row>
    <row r="213" spans="1:44" ht="15.75">
      <c r="A213" s="191" t="s">
        <v>158</v>
      </c>
      <c r="B213" s="147">
        <v>6454</v>
      </c>
      <c r="C213" s="40">
        <v>55</v>
      </c>
      <c r="D213" s="37">
        <v>0</v>
      </c>
      <c r="E213" s="40">
        <v>1023</v>
      </c>
      <c r="F213" s="109">
        <v>116</v>
      </c>
      <c r="G213" s="140">
        <v>4.5999999999999996</v>
      </c>
      <c r="H213" s="109">
        <v>84</v>
      </c>
      <c r="I213" s="140">
        <v>12</v>
      </c>
      <c r="J213" s="37">
        <v>0</v>
      </c>
      <c r="K213" s="279">
        <v>117.8</v>
      </c>
      <c r="L213" s="37">
        <v>67</v>
      </c>
      <c r="M213" s="9">
        <v>0.9</v>
      </c>
      <c r="N213" s="37">
        <v>3.6</v>
      </c>
      <c r="O213" s="40">
        <v>0</v>
      </c>
      <c r="P213" s="37">
        <v>9.6999999999999993</v>
      </c>
      <c r="Q213" s="40">
        <v>7.6</v>
      </c>
      <c r="R213" s="37">
        <v>0</v>
      </c>
      <c r="S213" s="148">
        <v>79</v>
      </c>
      <c r="T213" s="140">
        <v>137</v>
      </c>
      <c r="U213" s="37">
        <v>0</v>
      </c>
      <c r="V213" s="40">
        <v>0</v>
      </c>
      <c r="W213" s="371">
        <v>285.03388888888895</v>
      </c>
      <c r="X213" s="37">
        <v>4.87</v>
      </c>
      <c r="Y213" s="140">
        <v>14.1</v>
      </c>
      <c r="Z213" s="37">
        <v>45.4</v>
      </c>
      <c r="AA213" s="140">
        <v>93.2</v>
      </c>
      <c r="AB213" s="37">
        <v>29</v>
      </c>
      <c r="AC213" s="140">
        <v>31.1</v>
      </c>
      <c r="AD213" s="37">
        <v>329</v>
      </c>
      <c r="AE213" s="140">
        <v>12.6</v>
      </c>
      <c r="AF213" s="181">
        <v>0</v>
      </c>
      <c r="AG213" s="40">
        <v>9.8800000000000008</v>
      </c>
      <c r="AH213" s="37">
        <v>64.2</v>
      </c>
      <c r="AI213" s="140">
        <v>25.4</v>
      </c>
      <c r="AJ213" s="37">
        <v>8.6</v>
      </c>
      <c r="AK213" s="140">
        <v>1.4</v>
      </c>
      <c r="AL213" s="37">
        <v>0.4</v>
      </c>
      <c r="AM213" s="390"/>
      <c r="AN213" s="390"/>
      <c r="AO213" s="390"/>
      <c r="AP213" s="390"/>
      <c r="AQ213" s="390"/>
      <c r="AR213" s="390"/>
    </row>
    <row r="214" spans="1:44" ht="15.75">
      <c r="A214" s="191" t="s">
        <v>159</v>
      </c>
      <c r="B214" s="147">
        <v>766</v>
      </c>
      <c r="C214" s="40">
        <v>35</v>
      </c>
      <c r="D214" s="37">
        <v>0</v>
      </c>
      <c r="E214" s="40">
        <v>774</v>
      </c>
      <c r="F214" s="109">
        <v>65</v>
      </c>
      <c r="G214" s="140">
        <v>4.7</v>
      </c>
      <c r="H214" s="109">
        <v>65</v>
      </c>
      <c r="I214" s="140">
        <v>12</v>
      </c>
      <c r="J214" s="37">
        <v>0</v>
      </c>
      <c r="K214" s="279">
        <v>118.6</v>
      </c>
      <c r="L214" s="37">
        <v>54</v>
      </c>
      <c r="M214" s="9">
        <v>0.9</v>
      </c>
      <c r="N214" s="37">
        <v>4.2</v>
      </c>
      <c r="O214" s="40">
        <v>0</v>
      </c>
      <c r="P214" s="37">
        <v>9.9</v>
      </c>
      <c r="Q214" s="40">
        <v>7.4</v>
      </c>
      <c r="R214" s="37">
        <v>5.0999999999999996</v>
      </c>
      <c r="S214" s="148">
        <v>79</v>
      </c>
      <c r="T214" s="140">
        <v>137</v>
      </c>
      <c r="U214" s="37">
        <v>0</v>
      </c>
      <c r="V214" s="40">
        <v>0</v>
      </c>
      <c r="W214" s="371">
        <v>292.3532222222222</v>
      </c>
      <c r="X214" s="37">
        <v>5.09</v>
      </c>
      <c r="Y214" s="140">
        <v>15</v>
      </c>
      <c r="Z214" s="37">
        <v>44.3</v>
      </c>
      <c r="AA214" s="140">
        <v>87</v>
      </c>
      <c r="AB214" s="37">
        <v>29.5</v>
      </c>
      <c r="AC214" s="140">
        <v>33.9</v>
      </c>
      <c r="AD214" s="37">
        <v>192</v>
      </c>
      <c r="AE214" s="140">
        <v>12.9</v>
      </c>
      <c r="AF214" s="181">
        <v>0</v>
      </c>
      <c r="AG214" s="40">
        <v>6.41</v>
      </c>
      <c r="AH214" s="37">
        <v>41.8</v>
      </c>
      <c r="AI214" s="140">
        <v>31.4</v>
      </c>
      <c r="AJ214" s="37">
        <v>9.5</v>
      </c>
      <c r="AK214" s="140">
        <v>17</v>
      </c>
      <c r="AL214" s="37">
        <v>0.3</v>
      </c>
      <c r="AM214" s="390"/>
      <c r="AN214" s="390"/>
      <c r="AO214" s="390"/>
      <c r="AP214" s="390"/>
      <c r="AQ214" s="390"/>
      <c r="AR214" s="390"/>
    </row>
    <row r="215" spans="1:44" ht="15.75">
      <c r="A215" s="191" t="s">
        <v>160</v>
      </c>
      <c r="B215" s="147">
        <v>1287</v>
      </c>
      <c r="C215" s="40">
        <v>28</v>
      </c>
      <c r="D215" s="37">
        <v>0</v>
      </c>
      <c r="E215" s="40">
        <v>488</v>
      </c>
      <c r="F215" s="109">
        <v>41</v>
      </c>
      <c r="G215" s="140">
        <v>2.1</v>
      </c>
      <c r="H215" s="109">
        <v>63</v>
      </c>
      <c r="I215" s="140">
        <v>30</v>
      </c>
      <c r="J215" s="37">
        <v>0</v>
      </c>
      <c r="K215" s="279">
        <v>134.80000000000001</v>
      </c>
      <c r="L215" s="37">
        <v>20</v>
      </c>
      <c r="M215" s="9">
        <v>0.6</v>
      </c>
      <c r="N215" s="37">
        <v>2.6</v>
      </c>
      <c r="O215" s="40">
        <v>0</v>
      </c>
      <c r="P215" s="37">
        <v>5.5</v>
      </c>
      <c r="Q215" s="40">
        <v>4.0999999999999996</v>
      </c>
      <c r="R215" s="37">
        <v>2.6</v>
      </c>
      <c r="S215" s="148">
        <v>30</v>
      </c>
      <c r="T215" s="140">
        <v>79</v>
      </c>
      <c r="U215" s="37">
        <v>0</v>
      </c>
      <c r="V215" s="40">
        <v>0</v>
      </c>
      <c r="W215" s="371">
        <v>171.02600000000001</v>
      </c>
      <c r="X215" s="37">
        <v>4.68</v>
      </c>
      <c r="Y215" s="140">
        <v>13.7</v>
      </c>
      <c r="Z215" s="37">
        <v>41.9</v>
      </c>
      <c r="AA215" s="140">
        <v>89.5</v>
      </c>
      <c r="AB215" s="37">
        <v>29.3</v>
      </c>
      <c r="AC215" s="140">
        <v>32.700000000000003</v>
      </c>
      <c r="AD215" s="37">
        <v>275</v>
      </c>
      <c r="AE215" s="140">
        <v>13.2</v>
      </c>
      <c r="AF215" s="181">
        <v>0</v>
      </c>
      <c r="AG215" s="40">
        <v>7.22</v>
      </c>
      <c r="AH215" s="37">
        <v>57.2</v>
      </c>
      <c r="AI215" s="140">
        <v>25.9</v>
      </c>
      <c r="AJ215" s="37">
        <v>13.7</v>
      </c>
      <c r="AK215" s="140">
        <v>2.1</v>
      </c>
      <c r="AL215" s="37">
        <v>1.1000000000000001</v>
      </c>
      <c r="AM215" s="390"/>
      <c r="AN215" s="390"/>
      <c r="AO215" s="390"/>
      <c r="AP215" s="390"/>
      <c r="AQ215" s="390"/>
      <c r="AR215" s="390"/>
    </row>
    <row r="216" spans="1:44" ht="15.75">
      <c r="A216" s="191" t="s">
        <v>162</v>
      </c>
      <c r="B216" s="147">
        <v>1361</v>
      </c>
      <c r="C216" s="40">
        <v>33</v>
      </c>
      <c r="D216" s="37">
        <v>0</v>
      </c>
      <c r="E216" s="40">
        <v>681</v>
      </c>
      <c r="F216" s="109">
        <v>66</v>
      </c>
      <c r="G216" s="140">
        <v>4.4000000000000004</v>
      </c>
      <c r="H216" s="109">
        <v>51</v>
      </c>
      <c r="I216" s="140">
        <v>35</v>
      </c>
      <c r="J216" s="37">
        <v>0</v>
      </c>
      <c r="K216" s="279">
        <v>105.8</v>
      </c>
      <c r="L216" s="37">
        <v>39</v>
      </c>
      <c r="M216" s="9">
        <v>1</v>
      </c>
      <c r="N216" s="37">
        <v>4.0999999999999996</v>
      </c>
      <c r="O216" s="40">
        <v>0</v>
      </c>
      <c r="P216" s="37">
        <v>9</v>
      </c>
      <c r="Q216" s="40">
        <v>6.9</v>
      </c>
      <c r="R216" s="37">
        <v>4</v>
      </c>
      <c r="S216" s="148">
        <v>76</v>
      </c>
      <c r="T216" s="140">
        <v>130</v>
      </c>
      <c r="U216" s="37">
        <v>0</v>
      </c>
      <c r="V216" s="40">
        <v>0</v>
      </c>
      <c r="W216" s="371">
        <v>274.59555555555556</v>
      </c>
      <c r="X216" s="37">
        <v>6.59</v>
      </c>
      <c r="Y216" s="140">
        <v>12.7</v>
      </c>
      <c r="Z216" s="37">
        <v>38.799999999999997</v>
      </c>
      <c r="AA216" s="140">
        <v>58.9</v>
      </c>
      <c r="AB216" s="37">
        <v>19.3</v>
      </c>
      <c r="AC216" s="140">
        <v>32.700000000000003</v>
      </c>
      <c r="AD216" s="37">
        <v>223</v>
      </c>
      <c r="AE216" s="140">
        <v>18.7</v>
      </c>
      <c r="AF216" s="181">
        <v>0</v>
      </c>
      <c r="AG216" s="40">
        <v>10.199999999999999</v>
      </c>
      <c r="AH216" s="37">
        <v>58.3</v>
      </c>
      <c r="AI216" s="140">
        <v>16.3</v>
      </c>
      <c r="AJ216" s="37">
        <v>9.6</v>
      </c>
      <c r="AK216" s="140">
        <v>15.3</v>
      </c>
      <c r="AL216" s="37">
        <v>0.5</v>
      </c>
      <c r="AM216" s="390"/>
      <c r="AN216" s="390"/>
      <c r="AO216" s="390"/>
      <c r="AP216" s="390"/>
      <c r="AQ216" s="390"/>
      <c r="AR216" s="390"/>
    </row>
    <row r="217" spans="1:44" ht="15.75">
      <c r="A217" s="201">
        <v>3123</v>
      </c>
      <c r="B217" s="147">
        <v>516</v>
      </c>
      <c r="C217" s="40">
        <v>21</v>
      </c>
      <c r="D217" s="37">
        <v>0</v>
      </c>
      <c r="E217" s="40">
        <v>775</v>
      </c>
      <c r="F217" s="109">
        <v>43</v>
      </c>
      <c r="G217" s="140">
        <v>4.5</v>
      </c>
      <c r="H217" s="109">
        <v>67</v>
      </c>
      <c r="I217" s="140">
        <v>21</v>
      </c>
      <c r="J217" s="37">
        <v>0</v>
      </c>
      <c r="K217" s="279">
        <v>120</v>
      </c>
      <c r="L217" s="37">
        <v>30</v>
      </c>
      <c r="M217" s="9">
        <v>0.9</v>
      </c>
      <c r="N217" s="37">
        <v>4.4000000000000004</v>
      </c>
      <c r="O217" s="40">
        <v>0</v>
      </c>
      <c r="P217" s="37">
        <v>9.1</v>
      </c>
      <c r="Q217" s="40">
        <v>7.9</v>
      </c>
      <c r="R217" s="37">
        <v>4.5</v>
      </c>
      <c r="S217" s="148">
        <v>89</v>
      </c>
      <c r="T217" s="140">
        <v>133</v>
      </c>
      <c r="U217" s="37">
        <v>0</v>
      </c>
      <c r="V217" s="40">
        <v>0</v>
      </c>
      <c r="W217" s="371">
        <v>280.43611111111113</v>
      </c>
      <c r="X217" s="37">
        <v>4.76</v>
      </c>
      <c r="Y217" s="140">
        <v>12.5</v>
      </c>
      <c r="Z217" s="37">
        <v>39.299999999999997</v>
      </c>
      <c r="AA217" s="140">
        <v>82.6</v>
      </c>
      <c r="AB217" s="37">
        <v>26.3</v>
      </c>
      <c r="AC217" s="140">
        <v>31.8</v>
      </c>
      <c r="AD217" s="37">
        <v>326</v>
      </c>
      <c r="AE217" s="140">
        <v>13.5</v>
      </c>
      <c r="AF217" s="181">
        <v>0</v>
      </c>
      <c r="AG217" s="40">
        <v>8.77</v>
      </c>
      <c r="AH217" s="37">
        <v>58.1</v>
      </c>
      <c r="AI217" s="140">
        <v>28.7</v>
      </c>
      <c r="AJ217" s="37">
        <v>9.5</v>
      </c>
      <c r="AK217" s="140">
        <v>3.4</v>
      </c>
      <c r="AL217" s="37">
        <v>0.3</v>
      </c>
      <c r="AM217" s="390"/>
      <c r="AN217" s="390"/>
      <c r="AO217" s="390"/>
      <c r="AP217" s="390"/>
      <c r="AQ217" s="390"/>
      <c r="AR217" s="390"/>
    </row>
    <row r="218" spans="1:44" ht="15.75">
      <c r="A218" s="191" t="s">
        <v>163</v>
      </c>
      <c r="B218" s="147">
        <v>804</v>
      </c>
      <c r="C218" s="40">
        <v>18</v>
      </c>
      <c r="D218" s="37">
        <v>0</v>
      </c>
      <c r="E218" s="40">
        <v>846</v>
      </c>
      <c r="F218" s="109">
        <v>57</v>
      </c>
      <c r="G218" s="140">
        <v>3.4</v>
      </c>
      <c r="H218" s="109">
        <v>55</v>
      </c>
      <c r="I218" s="140">
        <v>16</v>
      </c>
      <c r="J218" s="37">
        <v>0</v>
      </c>
      <c r="K218" s="279">
        <v>134</v>
      </c>
      <c r="L218" s="37">
        <v>28</v>
      </c>
      <c r="M218" s="9">
        <v>0.6</v>
      </c>
      <c r="N218" s="37">
        <v>3.7</v>
      </c>
      <c r="O218" s="40">
        <v>0</v>
      </c>
      <c r="P218" s="37">
        <v>7.4</v>
      </c>
      <c r="Q218" s="40">
        <v>5.8</v>
      </c>
      <c r="R218" s="37">
        <v>3.4</v>
      </c>
      <c r="S218" s="148">
        <v>52</v>
      </c>
      <c r="T218" s="140">
        <v>103</v>
      </c>
      <c r="U218" s="37">
        <v>0</v>
      </c>
      <c r="V218" s="40">
        <v>0</v>
      </c>
      <c r="W218" s="371">
        <v>219.8928888888889</v>
      </c>
      <c r="X218" s="37">
        <v>5.23</v>
      </c>
      <c r="Y218" s="140">
        <v>14.9</v>
      </c>
      <c r="Z218" s="37">
        <v>45.5</v>
      </c>
      <c r="AA218" s="140">
        <v>87</v>
      </c>
      <c r="AB218" s="37">
        <v>28.5</v>
      </c>
      <c r="AC218" s="140">
        <v>32.700000000000003</v>
      </c>
      <c r="AD218" s="37">
        <v>276</v>
      </c>
      <c r="AE218" s="140">
        <v>13.3</v>
      </c>
      <c r="AF218" s="181">
        <v>0</v>
      </c>
      <c r="AG218" s="40">
        <v>7</v>
      </c>
      <c r="AH218" s="37">
        <v>68.599999999999994</v>
      </c>
      <c r="AI218" s="140">
        <v>18.600000000000001</v>
      </c>
      <c r="AJ218" s="37">
        <v>9.6</v>
      </c>
      <c r="AK218" s="140">
        <v>2.4</v>
      </c>
      <c r="AL218" s="37">
        <v>0.8</v>
      </c>
      <c r="AM218" s="390"/>
      <c r="AN218" s="390"/>
      <c r="AO218" s="390"/>
      <c r="AP218" s="390"/>
      <c r="AQ218" s="390"/>
      <c r="AR218" s="390"/>
    </row>
    <row r="219" spans="1:44" ht="15.75">
      <c r="A219" s="191" t="s">
        <v>164</v>
      </c>
      <c r="B219" s="147">
        <v>1397</v>
      </c>
      <c r="C219" s="40">
        <v>43</v>
      </c>
      <c r="D219" s="37">
        <v>0</v>
      </c>
      <c r="E219" s="40">
        <v>870</v>
      </c>
      <c r="F219" s="109">
        <v>104</v>
      </c>
      <c r="G219" s="140">
        <v>4.2</v>
      </c>
      <c r="H219" s="109">
        <v>58</v>
      </c>
      <c r="I219" s="140">
        <v>17</v>
      </c>
      <c r="J219" s="37">
        <v>0</v>
      </c>
      <c r="K219" s="279">
        <v>120.8</v>
      </c>
      <c r="L219" s="37">
        <v>39</v>
      </c>
      <c r="M219" s="9">
        <v>0.9</v>
      </c>
      <c r="N219" s="37">
        <v>4.9000000000000004</v>
      </c>
      <c r="O219" s="40">
        <v>0</v>
      </c>
      <c r="P219" s="37">
        <v>9.6999999999999993</v>
      </c>
      <c r="Q219" s="40">
        <v>7.6</v>
      </c>
      <c r="R219" s="37">
        <v>4.8</v>
      </c>
      <c r="S219" s="148">
        <v>59</v>
      </c>
      <c r="T219" s="140">
        <v>138</v>
      </c>
      <c r="U219" s="37">
        <v>0</v>
      </c>
      <c r="V219" s="40">
        <v>0</v>
      </c>
      <c r="W219" s="371">
        <v>289.87744444444451</v>
      </c>
      <c r="X219" s="37">
        <v>4.3499999999999996</v>
      </c>
      <c r="Y219" s="140">
        <v>13.7</v>
      </c>
      <c r="Z219" s="37">
        <v>42</v>
      </c>
      <c r="AA219" s="140">
        <v>96.6</v>
      </c>
      <c r="AB219" s="37">
        <v>31.5</v>
      </c>
      <c r="AC219" s="140">
        <v>32.6</v>
      </c>
      <c r="AD219" s="37">
        <v>280</v>
      </c>
      <c r="AE219" s="140">
        <v>12.4</v>
      </c>
      <c r="AF219" s="181">
        <v>0</v>
      </c>
      <c r="AG219" s="40">
        <v>10.1</v>
      </c>
      <c r="AH219" s="37">
        <v>68.8</v>
      </c>
      <c r="AI219" s="140">
        <v>19.399999999999999</v>
      </c>
      <c r="AJ219" s="37">
        <v>9.3000000000000007</v>
      </c>
      <c r="AK219" s="140">
        <v>2</v>
      </c>
      <c r="AL219" s="37">
        <v>0.5</v>
      </c>
      <c r="AM219" s="390"/>
      <c r="AN219" s="390"/>
      <c r="AO219" s="390"/>
      <c r="AP219" s="390"/>
      <c r="AQ219" s="390"/>
      <c r="AR219" s="390"/>
    </row>
    <row r="220" spans="1:44" ht="15.75">
      <c r="A220" s="191" t="s">
        <v>165</v>
      </c>
      <c r="B220" s="147">
        <v>1485</v>
      </c>
      <c r="C220" s="40">
        <v>39</v>
      </c>
      <c r="D220" s="37">
        <v>0</v>
      </c>
      <c r="E220" s="40">
        <v>947</v>
      </c>
      <c r="F220" s="109">
        <v>85</v>
      </c>
      <c r="G220" s="140">
        <v>4</v>
      </c>
      <c r="H220" s="109">
        <v>88</v>
      </c>
      <c r="I220" s="140">
        <v>25</v>
      </c>
      <c r="J220" s="37">
        <v>0</v>
      </c>
      <c r="K220" s="279">
        <v>120.8</v>
      </c>
      <c r="L220" s="37">
        <v>27</v>
      </c>
      <c r="M220" s="9">
        <v>0.9</v>
      </c>
      <c r="N220" s="37">
        <v>4.5</v>
      </c>
      <c r="O220" s="40">
        <v>0</v>
      </c>
      <c r="P220" s="37">
        <v>9.1</v>
      </c>
      <c r="Q220" s="40">
        <v>7.1</v>
      </c>
      <c r="R220" s="37">
        <v>4.3</v>
      </c>
      <c r="S220" s="148">
        <v>72</v>
      </c>
      <c r="T220" s="140">
        <v>134</v>
      </c>
      <c r="U220" s="37">
        <v>0</v>
      </c>
      <c r="V220" s="40">
        <v>0</v>
      </c>
      <c r="W220" s="371">
        <v>280.33800000000008</v>
      </c>
      <c r="X220" s="37">
        <v>4.46</v>
      </c>
      <c r="Y220" s="140">
        <v>13.1</v>
      </c>
      <c r="Z220" s="37">
        <v>40.5</v>
      </c>
      <c r="AA220" s="140">
        <v>90.8</v>
      </c>
      <c r="AB220" s="37">
        <v>29.4</v>
      </c>
      <c r="AC220" s="140">
        <v>32.299999999999997</v>
      </c>
      <c r="AD220" s="37">
        <v>347</v>
      </c>
      <c r="AE220" s="140">
        <v>12.4</v>
      </c>
      <c r="AF220" s="181">
        <v>0</v>
      </c>
      <c r="AG220" s="40">
        <v>8.85</v>
      </c>
      <c r="AH220" s="37">
        <v>59.2</v>
      </c>
      <c r="AI220" s="140">
        <v>19.2</v>
      </c>
      <c r="AJ220" s="37">
        <v>15</v>
      </c>
      <c r="AK220" s="140">
        <v>6.1</v>
      </c>
      <c r="AL220" s="37">
        <v>0.5</v>
      </c>
      <c r="AM220" s="390"/>
      <c r="AN220" s="390"/>
      <c r="AO220" s="390"/>
      <c r="AP220" s="390"/>
      <c r="AQ220" s="390"/>
      <c r="AR220" s="390"/>
    </row>
    <row r="221" spans="1:44" ht="15.75">
      <c r="A221" s="191" t="s">
        <v>166</v>
      </c>
      <c r="B221" s="147">
        <v>807</v>
      </c>
      <c r="C221" s="40">
        <v>32</v>
      </c>
      <c r="D221" s="37">
        <v>0</v>
      </c>
      <c r="E221" s="40">
        <v>744</v>
      </c>
      <c r="F221" s="109">
        <v>67</v>
      </c>
      <c r="G221" s="140">
        <v>4.3</v>
      </c>
      <c r="H221" s="109">
        <v>52</v>
      </c>
      <c r="I221" s="140">
        <v>14</v>
      </c>
      <c r="J221" s="37">
        <v>0</v>
      </c>
      <c r="K221" s="279">
        <v>125.2</v>
      </c>
      <c r="L221" s="37">
        <v>37</v>
      </c>
      <c r="M221" s="9">
        <v>0.8</v>
      </c>
      <c r="N221" s="37">
        <v>4.5</v>
      </c>
      <c r="O221" s="40">
        <v>0</v>
      </c>
      <c r="P221" s="37">
        <v>8.8000000000000007</v>
      </c>
      <c r="Q221" s="40">
        <v>6.9</v>
      </c>
      <c r="R221" s="37">
        <v>4.0999999999999996</v>
      </c>
      <c r="S221" s="148">
        <v>74</v>
      </c>
      <c r="T221" s="140">
        <v>126</v>
      </c>
      <c r="U221" s="37">
        <v>0</v>
      </c>
      <c r="V221" s="40">
        <v>0</v>
      </c>
      <c r="W221" s="371">
        <v>266.88044444444444</v>
      </c>
      <c r="X221" s="37">
        <v>4.3499999999999996</v>
      </c>
      <c r="Y221" s="140">
        <v>12.9</v>
      </c>
      <c r="Z221" s="37">
        <v>39.799999999999997</v>
      </c>
      <c r="AA221" s="140">
        <v>91.5</v>
      </c>
      <c r="AB221" s="37">
        <v>29.7</v>
      </c>
      <c r="AC221" s="140">
        <v>32.4</v>
      </c>
      <c r="AD221" s="37">
        <v>352</v>
      </c>
      <c r="AE221" s="140">
        <v>14.5</v>
      </c>
      <c r="AF221" s="181">
        <v>0</v>
      </c>
      <c r="AG221" s="40">
        <v>10.25</v>
      </c>
      <c r="AH221" s="37">
        <v>72.8</v>
      </c>
      <c r="AI221" s="140">
        <v>15.4</v>
      </c>
      <c r="AJ221" s="37">
        <v>10.5</v>
      </c>
      <c r="AK221" s="140">
        <v>1.1000000000000001</v>
      </c>
      <c r="AL221" s="37">
        <v>0.2</v>
      </c>
      <c r="AM221" s="390"/>
      <c r="AN221" s="390"/>
      <c r="AO221" s="390"/>
      <c r="AP221" s="390"/>
      <c r="AQ221" s="390"/>
      <c r="AR221" s="390"/>
    </row>
    <row r="222" spans="1:44" ht="15.75">
      <c r="A222" s="191" t="s">
        <v>167</v>
      </c>
      <c r="B222" s="147">
        <v>654</v>
      </c>
      <c r="C222" s="40">
        <v>26</v>
      </c>
      <c r="D222" s="37">
        <v>0</v>
      </c>
      <c r="E222" s="40">
        <v>957</v>
      </c>
      <c r="F222" s="109">
        <v>58</v>
      </c>
      <c r="G222" s="140">
        <v>4.3</v>
      </c>
      <c r="H222" s="109">
        <v>61</v>
      </c>
      <c r="I222" s="140">
        <v>15</v>
      </c>
      <c r="J222" s="37">
        <v>0</v>
      </c>
      <c r="K222" s="279">
        <v>119.3</v>
      </c>
      <c r="L222" s="37">
        <v>37</v>
      </c>
      <c r="M222" s="9">
        <v>0.9</v>
      </c>
      <c r="N222" s="37">
        <v>5.2</v>
      </c>
      <c r="O222" s="40">
        <v>0</v>
      </c>
      <c r="P222" s="37">
        <v>9.4</v>
      </c>
      <c r="Q222" s="40">
        <v>7.2</v>
      </c>
      <c r="R222" s="37">
        <v>4.7</v>
      </c>
      <c r="S222" s="148">
        <v>69</v>
      </c>
      <c r="T222" s="140">
        <v>134</v>
      </c>
      <c r="U222" s="37">
        <v>0</v>
      </c>
      <c r="V222" s="40">
        <v>0</v>
      </c>
      <c r="W222" s="371">
        <v>282.55700000000002</v>
      </c>
      <c r="X222" s="37">
        <v>4.82</v>
      </c>
      <c r="Y222" s="140">
        <v>13.7</v>
      </c>
      <c r="Z222" s="37">
        <v>42.9</v>
      </c>
      <c r="AA222" s="140">
        <v>89</v>
      </c>
      <c r="AB222" s="37">
        <v>28.4</v>
      </c>
      <c r="AC222" s="140">
        <v>31.9</v>
      </c>
      <c r="AD222" s="37">
        <v>291</v>
      </c>
      <c r="AE222" s="140">
        <v>13.3</v>
      </c>
      <c r="AF222" s="181">
        <v>0</v>
      </c>
      <c r="AG222" s="40">
        <v>8.58</v>
      </c>
      <c r="AH222" s="37">
        <v>61.4</v>
      </c>
      <c r="AI222" s="140">
        <v>25.3</v>
      </c>
      <c r="AJ222" s="37">
        <v>8.9</v>
      </c>
      <c r="AK222" s="140">
        <v>3.6</v>
      </c>
      <c r="AL222" s="37">
        <v>0.8</v>
      </c>
      <c r="AM222" s="390"/>
      <c r="AN222" s="390"/>
      <c r="AO222" s="390"/>
      <c r="AP222" s="390"/>
      <c r="AQ222" s="390"/>
      <c r="AR222" s="390"/>
    </row>
    <row r="223" spans="1:44" ht="15.75">
      <c r="A223" s="191" t="s">
        <v>168</v>
      </c>
      <c r="B223" s="147">
        <v>4531</v>
      </c>
      <c r="C223" s="40">
        <v>66</v>
      </c>
      <c r="D223" s="37">
        <v>0</v>
      </c>
      <c r="E223" s="40">
        <v>1124</v>
      </c>
      <c r="F223" s="109">
        <v>173</v>
      </c>
      <c r="G223" s="140">
        <v>4.7</v>
      </c>
      <c r="H223" s="109">
        <v>109</v>
      </c>
      <c r="I223" s="140">
        <v>31</v>
      </c>
      <c r="J223" s="37">
        <v>0</v>
      </c>
      <c r="K223" s="279">
        <v>120</v>
      </c>
      <c r="L223" s="37">
        <v>46</v>
      </c>
      <c r="M223" s="9">
        <v>0.9</v>
      </c>
      <c r="N223" s="37">
        <v>4.9000000000000004</v>
      </c>
      <c r="O223" s="40">
        <v>0</v>
      </c>
      <c r="P223" s="37">
        <v>9.6999999999999993</v>
      </c>
      <c r="Q223" s="40">
        <v>7.7</v>
      </c>
      <c r="R223" s="37">
        <v>4.7</v>
      </c>
      <c r="S223" s="148">
        <v>74</v>
      </c>
      <c r="T223" s="140">
        <v>138</v>
      </c>
      <c r="U223" s="37">
        <v>0</v>
      </c>
      <c r="V223" s="40">
        <v>0</v>
      </c>
      <c r="W223" s="371">
        <v>291.81644444444441</v>
      </c>
      <c r="X223" s="37">
        <v>5.75</v>
      </c>
      <c r="Y223" s="140">
        <v>13</v>
      </c>
      <c r="Z223" s="37">
        <v>41</v>
      </c>
      <c r="AA223" s="140">
        <v>71.3</v>
      </c>
      <c r="AB223" s="37">
        <v>22.6</v>
      </c>
      <c r="AC223" s="140">
        <v>31.7</v>
      </c>
      <c r="AD223" s="37">
        <v>321</v>
      </c>
      <c r="AE223" s="140">
        <v>15.7</v>
      </c>
      <c r="AF223" s="181">
        <v>0</v>
      </c>
      <c r="AG223" s="40">
        <v>11.44</v>
      </c>
      <c r="AH223" s="37">
        <v>72.5</v>
      </c>
      <c r="AI223" s="140">
        <v>15.6</v>
      </c>
      <c r="AJ223" s="37">
        <v>10.199999999999999</v>
      </c>
      <c r="AK223" s="140">
        <v>1.3</v>
      </c>
      <c r="AL223" s="37">
        <v>0.4</v>
      </c>
      <c r="AM223" s="390"/>
      <c r="AN223" s="390"/>
      <c r="AO223" s="390"/>
      <c r="AP223" s="390"/>
      <c r="AQ223" s="390"/>
      <c r="AR223" s="390"/>
    </row>
    <row r="224" spans="1:44" ht="15.75">
      <c r="A224" s="207" t="s">
        <v>169</v>
      </c>
      <c r="B224" s="147">
        <v>331</v>
      </c>
      <c r="C224" s="40">
        <v>19</v>
      </c>
      <c r="D224" s="37">
        <v>0</v>
      </c>
      <c r="E224" s="40">
        <v>822</v>
      </c>
      <c r="F224" s="109">
        <v>45</v>
      </c>
      <c r="G224" s="140">
        <v>4.7</v>
      </c>
      <c r="H224" s="109">
        <v>75</v>
      </c>
      <c r="I224" s="140">
        <v>48</v>
      </c>
      <c r="J224" s="37">
        <v>0</v>
      </c>
      <c r="K224" s="387">
        <v>123.6</v>
      </c>
      <c r="L224" s="37">
        <v>30</v>
      </c>
      <c r="M224" s="9">
        <v>0.8</v>
      </c>
      <c r="N224" s="37">
        <v>4.7</v>
      </c>
      <c r="O224" s="40">
        <v>0</v>
      </c>
      <c r="P224" s="37">
        <v>9.6</v>
      </c>
      <c r="Q224" s="40">
        <v>7.7</v>
      </c>
      <c r="R224" s="37">
        <v>4.5999999999999996</v>
      </c>
      <c r="S224" s="148">
        <v>88</v>
      </c>
      <c r="T224" s="140">
        <v>140</v>
      </c>
      <c r="U224" s="37">
        <v>0</v>
      </c>
      <c r="V224" s="40">
        <v>0</v>
      </c>
      <c r="W224" s="371">
        <v>293.57822222222222</v>
      </c>
      <c r="X224" s="37">
        <v>4.7</v>
      </c>
      <c r="Y224" s="140">
        <v>13.5</v>
      </c>
      <c r="Z224" s="37">
        <v>43.2</v>
      </c>
      <c r="AA224" s="140">
        <v>91.9</v>
      </c>
      <c r="AB224" s="37">
        <v>28.7</v>
      </c>
      <c r="AC224" s="140">
        <v>31.3</v>
      </c>
      <c r="AD224" s="37">
        <v>304</v>
      </c>
      <c r="AE224" s="140">
        <v>13.3</v>
      </c>
      <c r="AF224" s="181">
        <v>0</v>
      </c>
      <c r="AG224" s="40">
        <v>8.51</v>
      </c>
      <c r="AH224" s="37">
        <v>61.1</v>
      </c>
      <c r="AI224" s="140">
        <v>24.8</v>
      </c>
      <c r="AJ224" s="37">
        <v>11.8</v>
      </c>
      <c r="AK224" s="140">
        <v>1.9</v>
      </c>
      <c r="AL224" s="37">
        <v>0.4</v>
      </c>
      <c r="AM224" s="390"/>
      <c r="AN224" s="390"/>
      <c r="AO224" s="390"/>
      <c r="AP224" s="390"/>
      <c r="AQ224" s="390"/>
      <c r="AR224" s="390"/>
    </row>
    <row r="225" spans="1:44" ht="15.75">
      <c r="A225" s="191" t="s">
        <v>170</v>
      </c>
      <c r="B225" s="147">
        <v>48308</v>
      </c>
      <c r="C225" s="40">
        <v>821</v>
      </c>
      <c r="D225" s="37">
        <v>0</v>
      </c>
      <c r="E225" s="40">
        <v>6127</v>
      </c>
      <c r="F225" s="109">
        <v>1103</v>
      </c>
      <c r="G225" s="140">
        <v>3.8</v>
      </c>
      <c r="H225" s="109">
        <v>261</v>
      </c>
      <c r="I225" s="140">
        <v>19</v>
      </c>
      <c r="J225" s="37">
        <v>0</v>
      </c>
      <c r="K225" s="279">
        <v>70.2</v>
      </c>
      <c r="L225" s="37">
        <v>90</v>
      </c>
      <c r="M225" s="9">
        <v>1.4</v>
      </c>
      <c r="N225" s="37">
        <v>4.4000000000000004</v>
      </c>
      <c r="O225" s="40">
        <v>0</v>
      </c>
      <c r="P225" s="37">
        <v>9.3000000000000007</v>
      </c>
      <c r="Q225" s="40">
        <v>6.5</v>
      </c>
      <c r="R225" s="37">
        <v>5.4</v>
      </c>
      <c r="S225" s="208">
        <v>95</v>
      </c>
      <c r="T225" s="140">
        <v>132</v>
      </c>
      <c r="U225" s="37">
        <v>0</v>
      </c>
      <c r="V225" s="40">
        <v>0</v>
      </c>
      <c r="W225" s="371">
        <v>290.63344444444448</v>
      </c>
      <c r="X225" s="37">
        <v>3.38</v>
      </c>
      <c r="Y225" s="140">
        <v>10.199999999999999</v>
      </c>
      <c r="Z225" s="37">
        <v>30.7</v>
      </c>
      <c r="AA225" s="140">
        <v>90.8</v>
      </c>
      <c r="AB225" s="37">
        <v>30.2</v>
      </c>
      <c r="AC225" s="140">
        <v>33.200000000000003</v>
      </c>
      <c r="AD225" s="37">
        <v>262</v>
      </c>
      <c r="AE225" s="140">
        <v>13.7</v>
      </c>
      <c r="AF225" s="181">
        <v>0</v>
      </c>
      <c r="AG225" s="138">
        <v>10.67</v>
      </c>
      <c r="AH225" s="37">
        <v>68.7</v>
      </c>
      <c r="AI225" s="140">
        <v>13.9</v>
      </c>
      <c r="AJ225" s="37">
        <v>16.600000000000001</v>
      </c>
      <c r="AK225" s="140">
        <v>0.6</v>
      </c>
      <c r="AL225" s="37">
        <v>0.2</v>
      </c>
      <c r="AM225" s="390"/>
      <c r="AN225" s="390"/>
      <c r="AO225" s="390"/>
      <c r="AP225" s="390"/>
      <c r="AQ225" s="390"/>
      <c r="AR225" s="390"/>
    </row>
    <row r="226" spans="1:44" ht="15.75">
      <c r="A226" s="191" t="s">
        <v>172</v>
      </c>
      <c r="B226" s="147">
        <v>27170</v>
      </c>
      <c r="C226" s="40">
        <v>248</v>
      </c>
      <c r="D226" s="37">
        <v>0</v>
      </c>
      <c r="E226" s="40">
        <v>2498</v>
      </c>
      <c r="F226" s="109">
        <v>508</v>
      </c>
      <c r="G226" s="140">
        <v>4.3</v>
      </c>
      <c r="H226" s="109">
        <v>159</v>
      </c>
      <c r="I226" s="140">
        <v>21</v>
      </c>
      <c r="J226" s="37">
        <v>0</v>
      </c>
      <c r="K226" s="279">
        <v>118.6</v>
      </c>
      <c r="L226" s="37">
        <v>47</v>
      </c>
      <c r="M226" s="9">
        <v>0.9</v>
      </c>
      <c r="N226" s="37">
        <v>4.5</v>
      </c>
      <c r="O226" s="40">
        <v>0</v>
      </c>
      <c r="P226" s="37">
        <v>9.1999999999999993</v>
      </c>
      <c r="Q226" s="40">
        <v>7.1</v>
      </c>
      <c r="R226" s="37">
        <v>4.3</v>
      </c>
      <c r="S226" s="208">
        <v>75</v>
      </c>
      <c r="T226" s="140">
        <v>132</v>
      </c>
      <c r="U226" s="37">
        <v>0</v>
      </c>
      <c r="V226" s="40">
        <v>0</v>
      </c>
      <c r="W226" s="371">
        <v>280.14300000000003</v>
      </c>
      <c r="X226" s="37">
        <v>4.75</v>
      </c>
      <c r="Y226" s="140">
        <v>13.9</v>
      </c>
      <c r="Z226" s="37">
        <v>41.4</v>
      </c>
      <c r="AA226" s="140">
        <v>87.2</v>
      </c>
      <c r="AB226" s="37">
        <v>29.3</v>
      </c>
      <c r="AC226" s="140">
        <v>33.6</v>
      </c>
      <c r="AD226" s="37">
        <v>283</v>
      </c>
      <c r="AE226" s="140">
        <v>12.8</v>
      </c>
      <c r="AF226" s="181">
        <v>0</v>
      </c>
      <c r="AG226" s="138">
        <v>2.94</v>
      </c>
      <c r="AH226" s="37">
        <v>35.1</v>
      </c>
      <c r="AI226" s="140">
        <v>36.700000000000003</v>
      </c>
      <c r="AJ226" s="37">
        <v>18.7</v>
      </c>
      <c r="AK226" s="140">
        <v>7.5</v>
      </c>
      <c r="AL226" s="37">
        <v>2</v>
      </c>
      <c r="AM226" s="390"/>
      <c r="AN226" s="390"/>
      <c r="AO226" s="390"/>
      <c r="AP226" s="390"/>
      <c r="AQ226" s="390"/>
      <c r="AR226" s="390"/>
    </row>
    <row r="227" spans="1:44" ht="15.75">
      <c r="A227" s="191" t="s">
        <v>173</v>
      </c>
      <c r="B227" s="147">
        <v>13616</v>
      </c>
      <c r="C227" s="40">
        <v>99</v>
      </c>
      <c r="D227" s="37">
        <v>0</v>
      </c>
      <c r="E227" s="40">
        <v>2725</v>
      </c>
      <c r="F227" s="109">
        <v>341</v>
      </c>
      <c r="G227" s="140">
        <v>4.0999999999999996</v>
      </c>
      <c r="H227" s="109">
        <v>121</v>
      </c>
      <c r="I227" s="140">
        <v>17</v>
      </c>
      <c r="J227" s="37">
        <v>0</v>
      </c>
      <c r="K227" s="279">
        <v>93.8</v>
      </c>
      <c r="L227" s="37">
        <v>95</v>
      </c>
      <c r="M227" s="9">
        <v>1.1000000000000001</v>
      </c>
      <c r="N227" s="37">
        <v>5.2</v>
      </c>
      <c r="O227" s="40">
        <v>0</v>
      </c>
      <c r="P227" s="37">
        <v>9.1999999999999993</v>
      </c>
      <c r="Q227" s="40">
        <v>7</v>
      </c>
      <c r="R227" s="37">
        <v>4.5999999999999996</v>
      </c>
      <c r="S227" s="148">
        <v>98</v>
      </c>
      <c r="T227" s="140">
        <v>131</v>
      </c>
      <c r="U227" s="37">
        <v>0</v>
      </c>
      <c r="V227" s="40">
        <v>0</v>
      </c>
      <c r="W227" s="371">
        <v>288.31044444444444</v>
      </c>
      <c r="X227" s="37">
        <v>3.81</v>
      </c>
      <c r="Y227" s="140">
        <v>11.6</v>
      </c>
      <c r="Z227" s="37">
        <v>34.9</v>
      </c>
      <c r="AA227" s="140">
        <v>91.6</v>
      </c>
      <c r="AB227" s="37">
        <v>30.4</v>
      </c>
      <c r="AC227" s="140">
        <v>33.200000000000003</v>
      </c>
      <c r="AD227" s="37">
        <v>284</v>
      </c>
      <c r="AE227" s="140">
        <v>12.7</v>
      </c>
      <c r="AF227" s="181">
        <v>0</v>
      </c>
      <c r="AG227" s="138">
        <v>7.22</v>
      </c>
      <c r="AH227" s="37">
        <v>61.6</v>
      </c>
      <c r="AI227" s="140">
        <v>16.3</v>
      </c>
      <c r="AJ227" s="37">
        <v>19.7</v>
      </c>
      <c r="AK227" s="140">
        <v>1.7</v>
      </c>
      <c r="AL227" s="37">
        <v>0.7</v>
      </c>
      <c r="AM227" s="390"/>
      <c r="AN227" s="390"/>
      <c r="AO227" s="390"/>
      <c r="AP227" s="390"/>
      <c r="AQ227" s="390"/>
      <c r="AR227" s="390"/>
    </row>
    <row r="228" spans="1:44" ht="15.75">
      <c r="A228" s="191" t="s">
        <v>174</v>
      </c>
      <c r="B228" s="147">
        <v>16928</v>
      </c>
      <c r="C228" s="40">
        <v>237</v>
      </c>
      <c r="D228" s="37">
        <v>0</v>
      </c>
      <c r="E228" s="40">
        <v>2052</v>
      </c>
      <c r="F228" s="109">
        <v>492</v>
      </c>
      <c r="G228" s="140">
        <v>4.0999999999999996</v>
      </c>
      <c r="H228" s="109">
        <v>118</v>
      </c>
      <c r="I228" s="140">
        <v>31</v>
      </c>
      <c r="J228" s="37">
        <v>0</v>
      </c>
      <c r="K228" s="279">
        <v>123.6</v>
      </c>
      <c r="L228" s="37">
        <v>53</v>
      </c>
      <c r="M228" s="9">
        <v>0.8</v>
      </c>
      <c r="N228" s="37">
        <v>4.5</v>
      </c>
      <c r="O228" s="40">
        <v>0</v>
      </c>
      <c r="P228" s="37">
        <v>9.3000000000000007</v>
      </c>
      <c r="Q228" s="40">
        <v>7.2</v>
      </c>
      <c r="R228" s="37">
        <v>5</v>
      </c>
      <c r="S228" s="208">
        <v>100</v>
      </c>
      <c r="T228" s="140">
        <v>136</v>
      </c>
      <c r="U228" s="37">
        <v>0</v>
      </c>
      <c r="V228" s="40">
        <v>0</v>
      </c>
      <c r="W228" s="371">
        <v>291.48222222222222</v>
      </c>
      <c r="X228" s="37">
        <v>3.96</v>
      </c>
      <c r="Y228" s="140">
        <v>11.8</v>
      </c>
      <c r="Z228" s="37">
        <v>37.299999999999997</v>
      </c>
      <c r="AA228" s="140">
        <v>94.2</v>
      </c>
      <c r="AB228" s="37">
        <v>29.8</v>
      </c>
      <c r="AC228" s="140">
        <v>31.6</v>
      </c>
      <c r="AD228" s="37">
        <v>329</v>
      </c>
      <c r="AE228" s="140">
        <v>13.4</v>
      </c>
      <c r="AF228" s="181">
        <v>0</v>
      </c>
      <c r="AG228" s="138">
        <v>2.92</v>
      </c>
      <c r="AH228" s="37">
        <v>32.6</v>
      </c>
      <c r="AI228" s="140">
        <v>49</v>
      </c>
      <c r="AJ228" s="37">
        <v>17.100000000000001</v>
      </c>
      <c r="AK228" s="140">
        <v>0.3</v>
      </c>
      <c r="AL228" s="37">
        <v>1</v>
      </c>
      <c r="AM228" s="390"/>
      <c r="AN228" s="390"/>
      <c r="AO228" s="390"/>
      <c r="AP228" s="390"/>
      <c r="AQ228" s="390"/>
      <c r="AR228" s="390"/>
    </row>
    <row r="229" spans="1:44" ht="15.75">
      <c r="A229" s="191" t="s">
        <v>175</v>
      </c>
      <c r="B229" s="147">
        <v>24554</v>
      </c>
      <c r="C229" s="40">
        <v>196</v>
      </c>
      <c r="D229" s="37">
        <v>0</v>
      </c>
      <c r="E229" s="40">
        <v>2996</v>
      </c>
      <c r="F229" s="109">
        <v>413</v>
      </c>
      <c r="G229" s="140">
        <v>4.3</v>
      </c>
      <c r="H229" s="109">
        <v>97</v>
      </c>
      <c r="I229" s="140">
        <v>20</v>
      </c>
      <c r="J229" s="37">
        <v>0</v>
      </c>
      <c r="K229" s="279">
        <v>105.1</v>
      </c>
      <c r="L229" s="37">
        <v>56</v>
      </c>
      <c r="M229" s="9">
        <v>1</v>
      </c>
      <c r="N229" s="37">
        <v>4.7</v>
      </c>
      <c r="O229" s="40">
        <v>0</v>
      </c>
      <c r="P229" s="37">
        <v>9.4</v>
      </c>
      <c r="Q229" s="40">
        <v>7.1</v>
      </c>
      <c r="R229" s="37">
        <v>4.8</v>
      </c>
      <c r="S229" s="208">
        <v>93</v>
      </c>
      <c r="T229" s="140">
        <v>123</v>
      </c>
      <c r="U229" s="37">
        <v>0</v>
      </c>
      <c r="V229" s="40">
        <v>0</v>
      </c>
      <c r="W229" s="371">
        <v>266.983</v>
      </c>
      <c r="X229" s="37">
        <v>4.04</v>
      </c>
      <c r="Y229" s="140">
        <v>13.1</v>
      </c>
      <c r="Z229" s="37">
        <v>40.9</v>
      </c>
      <c r="AA229" s="140">
        <v>101.2</v>
      </c>
      <c r="AB229" s="37">
        <v>32.4</v>
      </c>
      <c r="AC229" s="140">
        <v>32</v>
      </c>
      <c r="AD229" s="37">
        <v>365</v>
      </c>
      <c r="AE229" s="140">
        <v>12.6</v>
      </c>
      <c r="AF229" s="181">
        <v>0</v>
      </c>
      <c r="AG229" s="138">
        <v>8.9700000000000006</v>
      </c>
      <c r="AH229" s="37">
        <v>71.7</v>
      </c>
      <c r="AI229" s="140">
        <v>10.3</v>
      </c>
      <c r="AJ229" s="37">
        <v>17.8</v>
      </c>
      <c r="AK229" s="140">
        <v>0</v>
      </c>
      <c r="AL229" s="37">
        <v>0.2</v>
      </c>
      <c r="AM229" s="390"/>
      <c r="AN229" s="390"/>
      <c r="AO229" s="390"/>
      <c r="AP229" s="390"/>
      <c r="AQ229" s="390"/>
      <c r="AR229" s="390"/>
    </row>
    <row r="230" spans="1:44" ht="15.75">
      <c r="A230" s="191" t="s">
        <v>176</v>
      </c>
      <c r="B230" s="147">
        <v>15423</v>
      </c>
      <c r="C230" s="40">
        <v>144</v>
      </c>
      <c r="D230" s="37">
        <v>0</v>
      </c>
      <c r="E230" s="40">
        <v>2386</v>
      </c>
      <c r="F230" s="109">
        <v>455</v>
      </c>
      <c r="G230" s="140">
        <v>3.4</v>
      </c>
      <c r="H230" s="109">
        <v>191</v>
      </c>
      <c r="I230" s="140">
        <v>24</v>
      </c>
      <c r="J230" s="37">
        <v>0</v>
      </c>
      <c r="K230" s="279">
        <v>90.3</v>
      </c>
      <c r="L230" s="37">
        <v>74</v>
      </c>
      <c r="M230" s="9">
        <v>1.1000000000000001</v>
      </c>
      <c r="N230" s="37">
        <v>3.8</v>
      </c>
      <c r="O230" s="40">
        <v>0</v>
      </c>
      <c r="P230" s="37">
        <v>8.3000000000000007</v>
      </c>
      <c r="Q230" s="40">
        <v>6.3</v>
      </c>
      <c r="R230" s="37">
        <v>7.8</v>
      </c>
      <c r="S230" s="208">
        <v>101</v>
      </c>
      <c r="T230" s="140">
        <v>116</v>
      </c>
      <c r="U230" s="37">
        <v>0</v>
      </c>
      <c r="V230" s="40">
        <v>0</v>
      </c>
      <c r="W230" s="371">
        <v>263.05411111111113</v>
      </c>
      <c r="X230" s="37">
        <v>4.1100000000000003</v>
      </c>
      <c r="Y230" s="140">
        <v>12.5</v>
      </c>
      <c r="Z230" s="37">
        <v>37.4</v>
      </c>
      <c r="AA230" s="140">
        <v>91</v>
      </c>
      <c r="AB230" s="37">
        <v>30.4</v>
      </c>
      <c r="AC230" s="140">
        <v>33.4</v>
      </c>
      <c r="AD230" s="37">
        <v>332</v>
      </c>
      <c r="AE230" s="140">
        <v>13.7</v>
      </c>
      <c r="AF230" s="181">
        <v>0</v>
      </c>
      <c r="AG230" s="138">
        <v>11.16</v>
      </c>
      <c r="AH230" s="37">
        <v>82</v>
      </c>
      <c r="AI230" s="140">
        <v>6.4</v>
      </c>
      <c r="AJ230" s="37">
        <v>11.3</v>
      </c>
      <c r="AK230" s="140">
        <v>0</v>
      </c>
      <c r="AL230" s="37">
        <v>0.3</v>
      </c>
      <c r="AM230" s="390"/>
      <c r="AN230" s="390"/>
      <c r="AO230" s="390"/>
      <c r="AP230" s="390"/>
      <c r="AQ230" s="390"/>
      <c r="AR230" s="390"/>
    </row>
    <row r="231" spans="1:44" ht="15.75">
      <c r="A231" s="191" t="s">
        <v>177</v>
      </c>
      <c r="B231" s="147">
        <v>7326</v>
      </c>
      <c r="C231" s="40">
        <v>125</v>
      </c>
      <c r="D231" s="37">
        <v>0</v>
      </c>
      <c r="E231" s="40">
        <v>1243</v>
      </c>
      <c r="F231" s="109">
        <v>273</v>
      </c>
      <c r="G231" s="140">
        <v>4.2</v>
      </c>
      <c r="H231" s="109">
        <v>100</v>
      </c>
      <c r="I231" s="140">
        <v>28</v>
      </c>
      <c r="J231" s="37">
        <v>0</v>
      </c>
      <c r="K231" s="279">
        <v>114.9</v>
      </c>
      <c r="L231" s="37">
        <v>59</v>
      </c>
      <c r="M231" s="9">
        <v>0.9</v>
      </c>
      <c r="N231" s="37">
        <v>3.8</v>
      </c>
      <c r="O231" s="40">
        <v>0</v>
      </c>
      <c r="P231" s="37">
        <v>9.4</v>
      </c>
      <c r="Q231" s="40">
        <v>7.6</v>
      </c>
      <c r="R231" s="37">
        <v>6.2</v>
      </c>
      <c r="S231" s="208">
        <v>65</v>
      </c>
      <c r="T231" s="140">
        <v>133</v>
      </c>
      <c r="U231" s="37">
        <v>0</v>
      </c>
      <c r="V231" s="40">
        <v>0</v>
      </c>
      <c r="W231" s="371">
        <v>286.89811111111106</v>
      </c>
      <c r="X231" s="37">
        <v>4.78</v>
      </c>
      <c r="Y231" s="140">
        <v>13.1</v>
      </c>
      <c r="Z231" s="37">
        <v>41.5</v>
      </c>
      <c r="AA231" s="140">
        <v>86.8</v>
      </c>
      <c r="AB231" s="37">
        <v>27.4</v>
      </c>
      <c r="AC231" s="140">
        <v>31.6</v>
      </c>
      <c r="AD231" s="37">
        <v>220</v>
      </c>
      <c r="AE231" s="140">
        <v>13.6</v>
      </c>
      <c r="AF231" s="181">
        <v>0</v>
      </c>
      <c r="AG231" s="138">
        <v>6.18</v>
      </c>
      <c r="AH231" s="37">
        <v>60.5</v>
      </c>
      <c r="AI231" s="140">
        <v>27.3</v>
      </c>
      <c r="AJ231" s="37">
        <v>11.8</v>
      </c>
      <c r="AK231" s="140">
        <v>0.2</v>
      </c>
      <c r="AL231" s="37">
        <v>0.2</v>
      </c>
      <c r="AM231" s="390"/>
      <c r="AN231" s="390"/>
      <c r="AO231" s="390"/>
      <c r="AP231" s="390"/>
      <c r="AQ231" s="390"/>
      <c r="AR231" s="390"/>
    </row>
    <row r="232" spans="1:44" ht="15.75">
      <c r="A232" s="191" t="s">
        <v>178</v>
      </c>
      <c r="B232" s="147">
        <v>21065</v>
      </c>
      <c r="C232" s="40">
        <v>196</v>
      </c>
      <c r="D232" s="37">
        <v>0</v>
      </c>
      <c r="E232" s="40">
        <v>2652</v>
      </c>
      <c r="F232" s="109">
        <v>424</v>
      </c>
      <c r="G232" s="140">
        <v>4.2</v>
      </c>
      <c r="H232" s="109">
        <v>151</v>
      </c>
      <c r="I232" s="140">
        <v>34</v>
      </c>
      <c r="J232" s="37">
        <v>0</v>
      </c>
      <c r="K232" s="279">
        <v>124</v>
      </c>
      <c r="L232" s="37">
        <v>44</v>
      </c>
      <c r="M232" s="9">
        <v>0.7</v>
      </c>
      <c r="N232" s="37">
        <v>4</v>
      </c>
      <c r="O232" s="40">
        <v>0</v>
      </c>
      <c r="P232" s="37">
        <v>9.1</v>
      </c>
      <c r="Q232" s="40">
        <v>6.8</v>
      </c>
      <c r="R232" s="37">
        <v>6.8</v>
      </c>
      <c r="S232" s="208">
        <v>95</v>
      </c>
      <c r="T232" s="140">
        <v>135</v>
      </c>
      <c r="U232" s="37">
        <v>0</v>
      </c>
      <c r="V232" s="40">
        <v>0</v>
      </c>
      <c r="W232" s="371">
        <v>291.15077777777782</v>
      </c>
      <c r="X232" s="37">
        <v>4.17</v>
      </c>
      <c r="Y232" s="140">
        <v>11.3</v>
      </c>
      <c r="Z232" s="37">
        <v>35.299999999999997</v>
      </c>
      <c r="AA232" s="140">
        <v>84.7</v>
      </c>
      <c r="AB232" s="37">
        <v>27.1</v>
      </c>
      <c r="AC232" s="140">
        <v>32</v>
      </c>
      <c r="AD232" s="37">
        <v>190</v>
      </c>
      <c r="AE232" s="140">
        <v>14</v>
      </c>
      <c r="AF232" s="181">
        <v>0</v>
      </c>
      <c r="AG232" s="138">
        <v>5.21</v>
      </c>
      <c r="AH232" s="37">
        <v>50.9</v>
      </c>
      <c r="AI232" s="140">
        <v>32.4</v>
      </c>
      <c r="AJ232" s="37">
        <v>14.8</v>
      </c>
      <c r="AK232" s="140">
        <v>1.5</v>
      </c>
      <c r="AL232" s="37">
        <v>0.4</v>
      </c>
      <c r="AM232" s="390"/>
      <c r="AN232" s="390"/>
      <c r="AO232" s="390"/>
      <c r="AP232" s="390"/>
      <c r="AQ232" s="390"/>
      <c r="AR232" s="390"/>
    </row>
    <row r="233" spans="1:44" ht="15.75">
      <c r="A233" s="191" t="s">
        <v>179</v>
      </c>
      <c r="B233" s="147">
        <v>13125</v>
      </c>
      <c r="C233" s="40">
        <v>85</v>
      </c>
      <c r="D233" s="37">
        <v>0</v>
      </c>
      <c r="E233" s="40">
        <v>2033</v>
      </c>
      <c r="F233" s="109">
        <v>269</v>
      </c>
      <c r="G233" s="140">
        <v>4.0999999999999996</v>
      </c>
      <c r="H233" s="109">
        <v>182</v>
      </c>
      <c r="I233" s="140">
        <v>106</v>
      </c>
      <c r="J233" s="37">
        <v>0</v>
      </c>
      <c r="K233" s="279">
        <v>127.1</v>
      </c>
      <c r="L233" s="37">
        <v>47</v>
      </c>
      <c r="M233" s="9">
        <v>0.7</v>
      </c>
      <c r="N233" s="37">
        <v>3.8</v>
      </c>
      <c r="O233" s="40">
        <v>0</v>
      </c>
      <c r="P233" s="37">
        <v>8.9</v>
      </c>
      <c r="Q233" s="40">
        <v>6.6</v>
      </c>
      <c r="R233" s="37">
        <v>6.3</v>
      </c>
      <c r="S233" s="208">
        <v>105</v>
      </c>
      <c r="T233" s="140">
        <v>131</v>
      </c>
      <c r="U233" s="37">
        <v>0</v>
      </c>
      <c r="V233" s="40">
        <v>0</v>
      </c>
      <c r="W233" s="371">
        <v>283.91966666666667</v>
      </c>
      <c r="X233" s="37">
        <v>3.75</v>
      </c>
      <c r="Y233" s="140">
        <v>11.9</v>
      </c>
      <c r="Z233" s="37">
        <v>36.6</v>
      </c>
      <c r="AA233" s="140">
        <v>97.6</v>
      </c>
      <c r="AB233" s="37">
        <v>31.7</v>
      </c>
      <c r="AC233" s="140">
        <v>32.5</v>
      </c>
      <c r="AD233" s="37">
        <v>267</v>
      </c>
      <c r="AE233" s="140">
        <v>12</v>
      </c>
      <c r="AF233" s="181">
        <v>0</v>
      </c>
      <c r="AG233" s="138">
        <v>5.42</v>
      </c>
      <c r="AH233" s="37">
        <v>66</v>
      </c>
      <c r="AI233" s="140">
        <v>22.7</v>
      </c>
      <c r="AJ233" s="37">
        <v>9.6</v>
      </c>
      <c r="AK233" s="140">
        <v>1.3</v>
      </c>
      <c r="AL233" s="37">
        <v>0.4</v>
      </c>
      <c r="AM233" s="390"/>
      <c r="AN233" s="390"/>
      <c r="AO233" s="390"/>
      <c r="AP233" s="390"/>
      <c r="AQ233" s="390"/>
      <c r="AR233" s="390"/>
    </row>
    <row r="234" spans="1:44" ht="15.75">
      <c r="A234" s="191" t="s">
        <v>180</v>
      </c>
      <c r="B234" s="147">
        <v>27137</v>
      </c>
      <c r="C234" s="40">
        <v>244</v>
      </c>
      <c r="D234" s="37">
        <v>0</v>
      </c>
      <c r="E234" s="40">
        <v>2528</v>
      </c>
      <c r="F234" s="109">
        <v>594</v>
      </c>
      <c r="G234" s="140">
        <v>3.9</v>
      </c>
      <c r="H234" s="109">
        <v>204</v>
      </c>
      <c r="I234" s="140">
        <v>15</v>
      </c>
      <c r="J234" s="37">
        <v>0</v>
      </c>
      <c r="K234" s="279">
        <v>116.4</v>
      </c>
      <c r="L234" s="37">
        <v>48</v>
      </c>
      <c r="M234" s="9">
        <v>0.9</v>
      </c>
      <c r="N234" s="37">
        <v>4.5</v>
      </c>
      <c r="O234" s="40">
        <v>0</v>
      </c>
      <c r="P234" s="37">
        <v>8.9</v>
      </c>
      <c r="Q234" s="40">
        <v>6.8</v>
      </c>
      <c r="R234" s="37">
        <v>5.9</v>
      </c>
      <c r="S234" s="148">
        <v>84</v>
      </c>
      <c r="T234" s="140">
        <v>134</v>
      </c>
      <c r="U234" s="37">
        <v>0</v>
      </c>
      <c r="V234" s="40">
        <v>0</v>
      </c>
      <c r="W234" s="371">
        <v>287.58066666666667</v>
      </c>
      <c r="X234" s="37">
        <v>3.97</v>
      </c>
      <c r="Y234" s="140">
        <v>11.8</v>
      </c>
      <c r="Z234" s="37">
        <v>37.5</v>
      </c>
      <c r="AA234" s="140">
        <v>94.5</v>
      </c>
      <c r="AB234" s="37">
        <v>29.7</v>
      </c>
      <c r="AC234" s="140">
        <v>31.5</v>
      </c>
      <c r="AD234" s="37">
        <v>345</v>
      </c>
      <c r="AE234" s="140">
        <v>13.1</v>
      </c>
      <c r="AF234" s="181">
        <v>0</v>
      </c>
      <c r="AG234" s="138">
        <v>4.59</v>
      </c>
      <c r="AH234" s="37">
        <v>56.6</v>
      </c>
      <c r="AI234" s="140">
        <v>27.5</v>
      </c>
      <c r="AJ234" s="37">
        <v>13.9</v>
      </c>
      <c r="AK234" s="140">
        <v>2</v>
      </c>
      <c r="AL234" s="37">
        <v>0</v>
      </c>
      <c r="AM234" s="390"/>
      <c r="AN234" s="390"/>
      <c r="AO234" s="390"/>
      <c r="AP234" s="390"/>
      <c r="AQ234" s="390"/>
      <c r="AR234" s="390"/>
    </row>
    <row r="235" spans="1:44" ht="15.75">
      <c r="A235" s="191" t="s">
        <v>181</v>
      </c>
      <c r="B235" s="147">
        <v>8377</v>
      </c>
      <c r="C235" s="40">
        <v>68</v>
      </c>
      <c r="D235" s="37">
        <v>0</v>
      </c>
      <c r="E235" s="40">
        <v>1372</v>
      </c>
      <c r="F235" s="109">
        <v>244</v>
      </c>
      <c r="G235" s="140">
        <v>4.5</v>
      </c>
      <c r="H235" s="109">
        <v>85</v>
      </c>
      <c r="I235" s="140">
        <v>15</v>
      </c>
      <c r="J235" s="37">
        <v>0</v>
      </c>
      <c r="K235" s="279">
        <v>103.2</v>
      </c>
      <c r="L235" s="37">
        <v>62</v>
      </c>
      <c r="M235" s="9">
        <v>1</v>
      </c>
      <c r="N235" s="37">
        <v>4.4000000000000004</v>
      </c>
      <c r="O235" s="40">
        <v>0</v>
      </c>
      <c r="P235" s="37">
        <v>9.3000000000000007</v>
      </c>
      <c r="Q235" s="40">
        <v>7.6</v>
      </c>
      <c r="R235" s="37">
        <v>4.5</v>
      </c>
      <c r="S235" s="148">
        <v>68</v>
      </c>
      <c r="T235" s="140">
        <v>134</v>
      </c>
      <c r="U235" s="37">
        <v>0</v>
      </c>
      <c r="V235" s="40">
        <v>0</v>
      </c>
      <c r="W235" s="371">
        <v>286.28777777777776</v>
      </c>
      <c r="X235" s="37">
        <v>4.78</v>
      </c>
      <c r="Y235" s="140">
        <v>13.3</v>
      </c>
      <c r="Z235" s="37">
        <v>38.700000000000003</v>
      </c>
      <c r="AA235" s="140">
        <v>81</v>
      </c>
      <c r="AB235" s="37">
        <v>27.8</v>
      </c>
      <c r="AC235" s="140">
        <v>34.4</v>
      </c>
      <c r="AD235" s="37">
        <v>274</v>
      </c>
      <c r="AE235" s="140">
        <v>13</v>
      </c>
      <c r="AF235" s="181">
        <v>0</v>
      </c>
      <c r="AG235" s="138">
        <v>5.5</v>
      </c>
      <c r="AH235" s="37">
        <v>44.9</v>
      </c>
      <c r="AI235" s="140">
        <v>31.8</v>
      </c>
      <c r="AJ235" s="37">
        <v>21.1</v>
      </c>
      <c r="AK235" s="140">
        <v>1.3</v>
      </c>
      <c r="AL235" s="37">
        <v>0.9</v>
      </c>
      <c r="AM235" s="390"/>
      <c r="AN235" s="390"/>
      <c r="AO235" s="390"/>
      <c r="AP235" s="390"/>
      <c r="AQ235" s="390"/>
      <c r="AR235" s="390"/>
    </row>
    <row r="236" spans="1:44" ht="15.75">
      <c r="A236" s="191" t="s">
        <v>182</v>
      </c>
      <c r="B236" s="147">
        <v>8433</v>
      </c>
      <c r="C236" s="40">
        <v>79</v>
      </c>
      <c r="D236" s="37">
        <v>0</v>
      </c>
      <c r="E236" s="40">
        <v>1226</v>
      </c>
      <c r="F236" s="109">
        <v>275</v>
      </c>
      <c r="G236" s="140">
        <v>4.3</v>
      </c>
      <c r="H236" s="109">
        <v>117</v>
      </c>
      <c r="I236" s="140">
        <v>21</v>
      </c>
      <c r="J236" s="37">
        <v>0</v>
      </c>
      <c r="K236" s="279">
        <v>121.3</v>
      </c>
      <c r="L236" s="37">
        <v>46</v>
      </c>
      <c r="M236" s="9">
        <v>0.8</v>
      </c>
      <c r="N236" s="37">
        <v>4</v>
      </c>
      <c r="O236" s="40">
        <v>0</v>
      </c>
      <c r="P236" s="37">
        <v>9</v>
      </c>
      <c r="Q236" s="40">
        <v>7.4</v>
      </c>
      <c r="R236" s="37">
        <v>4.0999999999999996</v>
      </c>
      <c r="S236" s="148">
        <v>88</v>
      </c>
      <c r="T236" s="140">
        <v>129</v>
      </c>
      <c r="U236" s="37">
        <v>0</v>
      </c>
      <c r="V236" s="40">
        <v>0</v>
      </c>
      <c r="W236" s="371">
        <v>274.85488888888892</v>
      </c>
      <c r="X236" s="37">
        <v>4.32</v>
      </c>
      <c r="Y236" s="140">
        <v>13.1</v>
      </c>
      <c r="Z236" s="37">
        <v>40.4</v>
      </c>
      <c r="AA236" s="140">
        <v>93.5</v>
      </c>
      <c r="AB236" s="37">
        <v>30.3</v>
      </c>
      <c r="AC236" s="140">
        <v>32.4</v>
      </c>
      <c r="AD236" s="37">
        <v>202</v>
      </c>
      <c r="AE236" s="140">
        <v>12.4</v>
      </c>
      <c r="AF236" s="181">
        <v>0</v>
      </c>
      <c r="AG236" s="138">
        <v>3.5</v>
      </c>
      <c r="AH236" s="37">
        <v>55.9</v>
      </c>
      <c r="AI236" s="140">
        <v>32</v>
      </c>
      <c r="AJ236" s="37">
        <v>10.9</v>
      </c>
      <c r="AK236" s="140">
        <v>0.6</v>
      </c>
      <c r="AL236" s="37">
        <v>0.6</v>
      </c>
      <c r="AM236" s="390"/>
      <c r="AN236" s="390"/>
      <c r="AO236" s="390"/>
      <c r="AP236" s="390"/>
      <c r="AQ236" s="390"/>
      <c r="AR236" s="390"/>
    </row>
    <row r="237" spans="1:44" ht="15.75">
      <c r="A237" s="191" t="s">
        <v>158</v>
      </c>
      <c r="B237" s="147">
        <v>9545</v>
      </c>
      <c r="C237" s="40">
        <v>110</v>
      </c>
      <c r="D237" s="37">
        <v>0</v>
      </c>
      <c r="E237" s="40">
        <v>1681</v>
      </c>
      <c r="F237" s="109">
        <v>224</v>
      </c>
      <c r="G237" s="140">
        <v>4.0999999999999996</v>
      </c>
      <c r="H237" s="109">
        <v>110</v>
      </c>
      <c r="I237" s="140">
        <v>11</v>
      </c>
      <c r="J237" s="37">
        <v>0</v>
      </c>
      <c r="K237" s="279">
        <v>127.1</v>
      </c>
      <c r="L237" s="37">
        <v>60</v>
      </c>
      <c r="M237" s="9">
        <v>0.7</v>
      </c>
      <c r="N237" s="37">
        <v>3.7</v>
      </c>
      <c r="O237" s="40">
        <v>0</v>
      </c>
      <c r="P237" s="37">
        <v>9.3000000000000007</v>
      </c>
      <c r="Q237" s="40">
        <v>7.1</v>
      </c>
      <c r="R237" s="37">
        <v>4.9000000000000004</v>
      </c>
      <c r="S237" s="148">
        <v>95</v>
      </c>
      <c r="T237" s="140">
        <v>136</v>
      </c>
      <c r="U237" s="37">
        <v>0</v>
      </c>
      <c r="V237" s="40">
        <v>0</v>
      </c>
      <c r="W237" s="371">
        <v>292.14344444444447</v>
      </c>
      <c r="X237" s="37">
        <v>4.4400000000000004</v>
      </c>
      <c r="Y237" s="140">
        <v>12.8</v>
      </c>
      <c r="Z237" s="37">
        <v>42.3</v>
      </c>
      <c r="AA237" s="140">
        <v>95.3</v>
      </c>
      <c r="AB237" s="37">
        <v>28.8</v>
      </c>
      <c r="AC237" s="140">
        <v>30.3</v>
      </c>
      <c r="AD237" s="37">
        <v>349</v>
      </c>
      <c r="AE237" s="140">
        <v>12.7</v>
      </c>
      <c r="AF237" s="181">
        <v>0</v>
      </c>
      <c r="AG237" s="138">
        <v>3.96</v>
      </c>
      <c r="AH237" s="37">
        <v>57.6</v>
      </c>
      <c r="AI237" s="140">
        <v>25.5</v>
      </c>
      <c r="AJ237" s="37">
        <v>16.399999999999999</v>
      </c>
      <c r="AK237" s="140">
        <v>0</v>
      </c>
      <c r="AL237" s="37">
        <v>0.5</v>
      </c>
      <c r="AM237" s="390"/>
      <c r="AN237" s="390"/>
      <c r="AO237" s="390"/>
      <c r="AP237" s="390"/>
      <c r="AQ237" s="390"/>
      <c r="AR237" s="390"/>
    </row>
    <row r="238" spans="1:44" ht="15.75">
      <c r="A238" s="191" t="s">
        <v>160</v>
      </c>
      <c r="B238" s="147">
        <v>35847</v>
      </c>
      <c r="C238" s="40">
        <v>446</v>
      </c>
      <c r="D238" s="37">
        <v>0</v>
      </c>
      <c r="E238" s="40">
        <v>2776</v>
      </c>
      <c r="F238" s="109">
        <v>773</v>
      </c>
      <c r="G238" s="140">
        <v>3.9</v>
      </c>
      <c r="H238" s="109">
        <v>172</v>
      </c>
      <c r="I238" s="140">
        <v>47</v>
      </c>
      <c r="J238" s="37">
        <v>0</v>
      </c>
      <c r="K238" s="279">
        <v>119.3</v>
      </c>
      <c r="L238" s="37">
        <v>55</v>
      </c>
      <c r="M238" s="9">
        <v>0.9</v>
      </c>
      <c r="N238" s="37">
        <v>4</v>
      </c>
      <c r="O238" s="40">
        <v>0</v>
      </c>
      <c r="P238" s="37">
        <v>9</v>
      </c>
      <c r="Q238" s="40">
        <v>6.6</v>
      </c>
      <c r="R238" s="37">
        <v>4.0999999999999996</v>
      </c>
      <c r="S238" s="148">
        <v>89</v>
      </c>
      <c r="T238" s="140">
        <v>136</v>
      </c>
      <c r="U238" s="37">
        <v>0</v>
      </c>
      <c r="V238" s="40">
        <v>0</v>
      </c>
      <c r="W238" s="371">
        <v>289.43877777777783</v>
      </c>
      <c r="X238" s="37">
        <v>4.1100000000000003</v>
      </c>
      <c r="Y238" s="140">
        <v>12.2</v>
      </c>
      <c r="Z238" s="37">
        <v>37.5</v>
      </c>
      <c r="AA238" s="140">
        <v>91.2</v>
      </c>
      <c r="AB238" s="37">
        <v>29.7</v>
      </c>
      <c r="AC238" s="140">
        <v>32.5</v>
      </c>
      <c r="AD238" s="37">
        <v>193</v>
      </c>
      <c r="AE238" s="140">
        <v>13.6</v>
      </c>
      <c r="AF238" s="181">
        <v>0</v>
      </c>
      <c r="AG238" s="138">
        <v>3.44</v>
      </c>
      <c r="AH238" s="37">
        <v>59.3</v>
      </c>
      <c r="AI238" s="140">
        <v>18.3</v>
      </c>
      <c r="AJ238" s="37">
        <v>18.3</v>
      </c>
      <c r="AK238" s="140">
        <v>3.2</v>
      </c>
      <c r="AL238" s="37">
        <v>0.9</v>
      </c>
      <c r="AM238" s="390"/>
      <c r="AN238" s="390"/>
      <c r="AO238" s="390"/>
      <c r="AP238" s="390"/>
      <c r="AQ238" s="390"/>
      <c r="AR238" s="390"/>
    </row>
    <row r="239" spans="1:44" ht="15.75">
      <c r="A239" s="201">
        <v>3123</v>
      </c>
      <c r="B239" s="147">
        <v>4616</v>
      </c>
      <c r="C239" s="40">
        <v>36</v>
      </c>
      <c r="D239" s="37">
        <v>0</v>
      </c>
      <c r="E239" s="40">
        <v>1579</v>
      </c>
      <c r="F239" s="109">
        <v>170</v>
      </c>
      <c r="G239" s="140">
        <v>4.5999999999999996</v>
      </c>
      <c r="H239" s="109">
        <v>65</v>
      </c>
      <c r="I239" s="140">
        <v>17</v>
      </c>
      <c r="J239" s="37">
        <v>0</v>
      </c>
      <c r="K239" s="279">
        <v>120</v>
      </c>
      <c r="L239" s="37">
        <v>55</v>
      </c>
      <c r="M239" s="9">
        <v>0.9</v>
      </c>
      <c r="N239" s="37">
        <v>4.5999999999999996</v>
      </c>
      <c r="O239" s="40">
        <v>0</v>
      </c>
      <c r="P239" s="37">
        <v>9.6</v>
      </c>
      <c r="Q239" s="40">
        <v>8.1999999999999993</v>
      </c>
      <c r="R239" s="37">
        <v>5</v>
      </c>
      <c r="S239" s="148">
        <v>115</v>
      </c>
      <c r="T239" s="140">
        <v>133</v>
      </c>
      <c r="U239" s="37">
        <v>0</v>
      </c>
      <c r="V239" s="40">
        <v>0</v>
      </c>
      <c r="W239" s="371">
        <v>287.19388888888892</v>
      </c>
      <c r="X239" s="37">
        <v>4.3899999999999997</v>
      </c>
      <c r="Y239" s="140">
        <v>11.7</v>
      </c>
      <c r="Z239" s="37">
        <v>36.799999999999997</v>
      </c>
      <c r="AA239" s="140">
        <v>83.8</v>
      </c>
      <c r="AB239" s="37">
        <v>26.7</v>
      </c>
      <c r="AC239" s="140">
        <v>31.8</v>
      </c>
      <c r="AD239" s="37">
        <v>310</v>
      </c>
      <c r="AE239" s="140">
        <v>13.2</v>
      </c>
      <c r="AF239" s="181">
        <v>0</v>
      </c>
      <c r="AG239" s="138">
        <v>7.82</v>
      </c>
      <c r="AH239" s="37">
        <v>67.2</v>
      </c>
      <c r="AI239" s="140">
        <v>20.8</v>
      </c>
      <c r="AJ239" s="37">
        <v>11.9</v>
      </c>
      <c r="AK239" s="140">
        <v>0</v>
      </c>
      <c r="AL239" s="37">
        <v>0.1</v>
      </c>
      <c r="AM239" s="390"/>
      <c r="AN239" s="390"/>
      <c r="AO239" s="390"/>
      <c r="AP239" s="390"/>
      <c r="AQ239" s="390"/>
      <c r="AR239" s="390"/>
    </row>
    <row r="240" spans="1:44" ht="15.75">
      <c r="A240" s="191" t="s">
        <v>163</v>
      </c>
      <c r="B240" s="147">
        <v>4555</v>
      </c>
      <c r="C240" s="40">
        <v>29</v>
      </c>
      <c r="D240" s="37">
        <v>0</v>
      </c>
      <c r="E240" s="40">
        <v>1216</v>
      </c>
      <c r="F240" s="109">
        <v>212</v>
      </c>
      <c r="G240" s="140">
        <v>4.5999999999999996</v>
      </c>
      <c r="H240" s="109">
        <v>79</v>
      </c>
      <c r="I240" s="140">
        <v>20</v>
      </c>
      <c r="J240" s="37">
        <v>0</v>
      </c>
      <c r="K240" s="279">
        <v>118.6</v>
      </c>
      <c r="L240" s="37">
        <v>49</v>
      </c>
      <c r="M240" s="9">
        <v>0.9</v>
      </c>
      <c r="N240" s="37">
        <v>4.5</v>
      </c>
      <c r="O240" s="40">
        <v>0</v>
      </c>
      <c r="P240" s="37">
        <v>9.3000000000000007</v>
      </c>
      <c r="Q240" s="40">
        <v>7.5</v>
      </c>
      <c r="R240" s="37">
        <v>4.4000000000000004</v>
      </c>
      <c r="S240" s="148">
        <v>94</v>
      </c>
      <c r="T240" s="140">
        <v>132</v>
      </c>
      <c r="U240" s="37">
        <v>0</v>
      </c>
      <c r="V240" s="40">
        <v>0</v>
      </c>
      <c r="W240" s="371">
        <v>281.87622222222228</v>
      </c>
      <c r="X240" s="37">
        <v>4.5999999999999996</v>
      </c>
      <c r="Y240" s="140">
        <v>13.1</v>
      </c>
      <c r="Z240" s="37">
        <v>40.9</v>
      </c>
      <c r="AA240" s="140">
        <v>88.9</v>
      </c>
      <c r="AB240" s="37">
        <v>28.5</v>
      </c>
      <c r="AC240" s="140">
        <v>32</v>
      </c>
      <c r="AD240" s="37">
        <v>260</v>
      </c>
      <c r="AE240" s="140">
        <v>13.2</v>
      </c>
      <c r="AF240" s="181">
        <v>0</v>
      </c>
      <c r="AG240" s="138">
        <v>2.98</v>
      </c>
      <c r="AH240" s="37">
        <v>56</v>
      </c>
      <c r="AI240" s="140">
        <v>26.2</v>
      </c>
      <c r="AJ240" s="37">
        <v>15.1</v>
      </c>
      <c r="AK240" s="140">
        <v>2</v>
      </c>
      <c r="AL240" s="37">
        <v>0.7</v>
      </c>
      <c r="AM240" s="390"/>
      <c r="AN240" s="390"/>
      <c r="AO240" s="390"/>
      <c r="AP240" s="390"/>
      <c r="AQ240" s="390"/>
      <c r="AR240" s="390"/>
    </row>
    <row r="241" spans="1:44" ht="15.75">
      <c r="A241" s="191" t="s">
        <v>167</v>
      </c>
      <c r="B241" s="147">
        <v>1205</v>
      </c>
      <c r="C241" s="40">
        <v>44</v>
      </c>
      <c r="D241" s="37">
        <v>0</v>
      </c>
      <c r="E241" s="40">
        <v>955</v>
      </c>
      <c r="F241" s="109">
        <v>147</v>
      </c>
      <c r="G241" s="140">
        <v>4.5999999999999996</v>
      </c>
      <c r="H241" s="109">
        <v>68</v>
      </c>
      <c r="I241" s="140">
        <v>14</v>
      </c>
      <c r="J241" s="37">
        <v>0</v>
      </c>
      <c r="K241" s="279">
        <v>119.3</v>
      </c>
      <c r="L241" s="37">
        <v>55</v>
      </c>
      <c r="M241" s="9">
        <v>0.9</v>
      </c>
      <c r="N241" s="37">
        <v>4.8</v>
      </c>
      <c r="O241" s="40">
        <v>0</v>
      </c>
      <c r="P241" s="37">
        <v>9.4</v>
      </c>
      <c r="Q241" s="40">
        <v>7.5</v>
      </c>
      <c r="R241" s="37">
        <v>4.7</v>
      </c>
      <c r="S241" s="148">
        <v>86</v>
      </c>
      <c r="T241" s="140">
        <v>134</v>
      </c>
      <c r="U241" s="37">
        <v>0</v>
      </c>
      <c r="V241" s="40">
        <v>0</v>
      </c>
      <c r="W241" s="371">
        <v>286.64311111111112</v>
      </c>
      <c r="X241" s="37">
        <v>4.62</v>
      </c>
      <c r="Y241" s="140">
        <v>13.1</v>
      </c>
      <c r="Z241" s="37">
        <v>41</v>
      </c>
      <c r="AA241" s="140">
        <v>88.7</v>
      </c>
      <c r="AB241" s="37">
        <v>28.4</v>
      </c>
      <c r="AC241" s="140">
        <v>32</v>
      </c>
      <c r="AD241" s="37">
        <v>249</v>
      </c>
      <c r="AE241" s="140">
        <v>12.9</v>
      </c>
      <c r="AF241" s="181">
        <v>0</v>
      </c>
      <c r="AG241" s="138">
        <v>4.71</v>
      </c>
      <c r="AH241" s="37">
        <v>48.6</v>
      </c>
      <c r="AI241" s="140">
        <v>34</v>
      </c>
      <c r="AJ241" s="37">
        <v>11.9</v>
      </c>
      <c r="AK241" s="140">
        <v>4.7</v>
      </c>
      <c r="AL241" s="37">
        <v>0.8</v>
      </c>
      <c r="AM241" s="390"/>
      <c r="AN241" s="390"/>
      <c r="AO241" s="390"/>
      <c r="AP241" s="390"/>
      <c r="AQ241" s="390"/>
      <c r="AR241" s="390"/>
    </row>
    <row r="242" spans="1:44" ht="15" customHeight="1">
      <c r="A242" s="210" t="s">
        <v>169</v>
      </c>
      <c r="B242" s="147">
        <v>721</v>
      </c>
      <c r="C242" s="40">
        <v>33</v>
      </c>
      <c r="D242" s="37">
        <v>0</v>
      </c>
      <c r="E242" s="40">
        <v>964</v>
      </c>
      <c r="F242" s="109">
        <v>95</v>
      </c>
      <c r="G242" s="140">
        <v>4.4000000000000004</v>
      </c>
      <c r="H242" s="109">
        <v>76</v>
      </c>
      <c r="I242" s="140">
        <v>38</v>
      </c>
      <c r="J242" s="37">
        <v>0</v>
      </c>
      <c r="K242" s="279">
        <v>128.69999999999999</v>
      </c>
      <c r="L242" s="37">
        <v>39</v>
      </c>
      <c r="M242" s="9">
        <v>0.7</v>
      </c>
      <c r="N242" s="37">
        <v>3.9</v>
      </c>
      <c r="O242" s="40">
        <v>0</v>
      </c>
      <c r="P242" s="37">
        <v>9.3000000000000007</v>
      </c>
      <c r="Q242" s="40">
        <v>7.5</v>
      </c>
      <c r="R242" s="37">
        <v>4.7</v>
      </c>
      <c r="S242" s="148">
        <v>96</v>
      </c>
      <c r="T242" s="140">
        <v>134</v>
      </c>
      <c r="U242" s="37">
        <v>0</v>
      </c>
      <c r="V242" s="40">
        <v>0</v>
      </c>
      <c r="W242" s="371">
        <v>284.6153333333333</v>
      </c>
      <c r="X242" s="37">
        <v>4.38</v>
      </c>
      <c r="Y242" s="140">
        <v>12.7</v>
      </c>
      <c r="Z242" s="37">
        <v>40.299999999999997</v>
      </c>
      <c r="AA242" s="140">
        <v>92</v>
      </c>
      <c r="AB242" s="37">
        <v>29</v>
      </c>
      <c r="AC242" s="140">
        <v>31.5</v>
      </c>
      <c r="AD242" s="37">
        <v>292</v>
      </c>
      <c r="AE242" s="140">
        <v>12.7</v>
      </c>
      <c r="AF242" s="181">
        <v>0</v>
      </c>
      <c r="AG242" s="138">
        <v>10.53</v>
      </c>
      <c r="AH242" s="37">
        <v>42.2</v>
      </c>
      <c r="AI242" s="140">
        <v>22</v>
      </c>
      <c r="AJ242" s="37">
        <v>10.1</v>
      </c>
      <c r="AK242" s="140">
        <v>25.1</v>
      </c>
      <c r="AL242" s="37">
        <v>0.6</v>
      </c>
      <c r="AM242" s="390"/>
      <c r="AN242" s="390"/>
      <c r="AO242" s="390"/>
      <c r="AP242" s="390"/>
      <c r="AQ242" s="390"/>
      <c r="AR242" s="390"/>
    </row>
    <row r="243" spans="1:44" ht="15.75">
      <c r="A243" s="191" t="s">
        <v>170</v>
      </c>
      <c r="B243" s="147">
        <v>2475</v>
      </c>
      <c r="C243" s="40">
        <v>82</v>
      </c>
      <c r="D243" s="37">
        <v>0</v>
      </c>
      <c r="E243" s="40">
        <v>1236</v>
      </c>
      <c r="F243" s="109">
        <v>125</v>
      </c>
      <c r="G243" s="140">
        <v>4.2</v>
      </c>
      <c r="H243" s="109">
        <v>70</v>
      </c>
      <c r="I243" s="140">
        <v>22</v>
      </c>
      <c r="J243" s="37">
        <v>0</v>
      </c>
      <c r="K243" s="391" t="s">
        <v>183</v>
      </c>
      <c r="L243" s="37">
        <v>49</v>
      </c>
      <c r="M243" s="9">
        <v>1</v>
      </c>
      <c r="N243" s="37">
        <v>4</v>
      </c>
      <c r="O243" s="40">
        <v>0</v>
      </c>
      <c r="P243" s="37">
        <v>9</v>
      </c>
      <c r="Q243" s="40">
        <v>7.3</v>
      </c>
      <c r="R243" s="37">
        <v>4.4000000000000004</v>
      </c>
      <c r="S243" s="148">
        <v>82</v>
      </c>
      <c r="T243" s="140">
        <v>131</v>
      </c>
      <c r="U243" s="37">
        <v>0</v>
      </c>
      <c r="V243" s="40">
        <v>0</v>
      </c>
      <c r="W243" s="371">
        <v>279.24955555555562</v>
      </c>
      <c r="X243" s="37">
        <v>4.5</v>
      </c>
      <c r="Y243" s="140">
        <v>13.4</v>
      </c>
      <c r="Z243" s="37">
        <v>40.299999999999997</v>
      </c>
      <c r="AA243" s="140">
        <v>89.6</v>
      </c>
      <c r="AB243" s="37">
        <v>29.8</v>
      </c>
      <c r="AC243" s="140">
        <v>33.299999999999997</v>
      </c>
      <c r="AD243" s="37">
        <v>262</v>
      </c>
      <c r="AE243" s="140">
        <v>13.7</v>
      </c>
      <c r="AF243" s="181">
        <v>0</v>
      </c>
      <c r="AG243" s="140">
        <v>9.2799999999999994</v>
      </c>
      <c r="AH243" s="37">
        <v>55.7</v>
      </c>
      <c r="AI243" s="140">
        <v>27.9</v>
      </c>
      <c r="AJ243" s="37">
        <v>11</v>
      </c>
      <c r="AK243" s="140">
        <v>4.5</v>
      </c>
      <c r="AL243" s="37">
        <v>0.9</v>
      </c>
      <c r="AM243" s="390"/>
      <c r="AN243" s="390"/>
      <c r="AO243" s="390"/>
      <c r="AP243" s="390"/>
      <c r="AQ243" s="390"/>
      <c r="AR243" s="390"/>
    </row>
    <row r="244" spans="1:44" ht="15.75">
      <c r="A244" s="191" t="s">
        <v>172</v>
      </c>
      <c r="B244" s="147">
        <v>2845</v>
      </c>
      <c r="C244" s="40">
        <v>34</v>
      </c>
      <c r="D244" s="37">
        <v>0</v>
      </c>
      <c r="E244" s="40">
        <v>981</v>
      </c>
      <c r="F244" s="109">
        <v>108</v>
      </c>
      <c r="G244" s="140">
        <v>4.0999999999999996</v>
      </c>
      <c r="H244" s="109">
        <v>81</v>
      </c>
      <c r="I244" s="140">
        <v>25</v>
      </c>
      <c r="J244" s="37">
        <v>0</v>
      </c>
      <c r="K244" s="391" t="s">
        <v>184</v>
      </c>
      <c r="L244" s="37">
        <v>36</v>
      </c>
      <c r="M244" s="9">
        <v>0.9</v>
      </c>
      <c r="N244" s="37">
        <v>4.7</v>
      </c>
      <c r="O244" s="40">
        <v>0</v>
      </c>
      <c r="P244" s="37">
        <v>9.4</v>
      </c>
      <c r="Q244" s="40">
        <v>7</v>
      </c>
      <c r="R244" s="37">
        <v>4.4000000000000004</v>
      </c>
      <c r="S244" s="148">
        <v>84</v>
      </c>
      <c r="T244" s="140">
        <v>133</v>
      </c>
      <c r="U244" s="37">
        <v>0</v>
      </c>
      <c r="V244" s="40">
        <v>0</v>
      </c>
      <c r="W244" s="371">
        <v>280.9306666666667</v>
      </c>
      <c r="X244" s="37">
        <v>5.13</v>
      </c>
      <c r="Y244" s="140">
        <v>15.1</v>
      </c>
      <c r="Z244" s="37">
        <v>44</v>
      </c>
      <c r="AA244" s="140">
        <v>85.8</v>
      </c>
      <c r="AB244" s="37">
        <v>29.4</v>
      </c>
      <c r="AC244" s="140">
        <v>34.299999999999997</v>
      </c>
      <c r="AD244" s="37">
        <v>313</v>
      </c>
      <c r="AE244" s="140">
        <v>12.2</v>
      </c>
      <c r="AF244" s="181">
        <v>0</v>
      </c>
      <c r="AG244" s="140">
        <v>8.9499999999999993</v>
      </c>
      <c r="AH244" s="37">
        <v>51.5</v>
      </c>
      <c r="AI244" s="140">
        <v>27.2</v>
      </c>
      <c r="AJ244" s="37">
        <v>10.7</v>
      </c>
      <c r="AK244" s="140">
        <v>9.5</v>
      </c>
      <c r="AL244" s="37">
        <v>1.1000000000000001</v>
      </c>
      <c r="AM244" s="390"/>
      <c r="AN244" s="390"/>
      <c r="AO244" s="390"/>
      <c r="AP244" s="390"/>
      <c r="AQ244" s="390"/>
      <c r="AR244" s="390"/>
    </row>
    <row r="245" spans="1:44" ht="15.75">
      <c r="A245" s="191" t="s">
        <v>173</v>
      </c>
      <c r="B245" s="147">
        <v>879</v>
      </c>
      <c r="C245" s="40">
        <v>9</v>
      </c>
      <c r="D245" s="37">
        <v>0</v>
      </c>
      <c r="E245" s="40">
        <v>642</v>
      </c>
      <c r="F245" s="109">
        <v>63</v>
      </c>
      <c r="G245" s="140">
        <v>4</v>
      </c>
      <c r="H245" s="109">
        <v>48</v>
      </c>
      <c r="I245" s="140">
        <v>20</v>
      </c>
      <c r="J245" s="37">
        <v>0</v>
      </c>
      <c r="K245" s="391" t="s">
        <v>183</v>
      </c>
      <c r="L245" s="37">
        <v>47</v>
      </c>
      <c r="M245" s="9">
        <v>1</v>
      </c>
      <c r="N245" s="37">
        <v>4.4000000000000004</v>
      </c>
      <c r="O245" s="40">
        <v>0</v>
      </c>
      <c r="P245" s="37">
        <v>9.3000000000000007</v>
      </c>
      <c r="Q245" s="40">
        <v>6.8</v>
      </c>
      <c r="R245" s="37">
        <v>4.2</v>
      </c>
      <c r="S245" s="148">
        <v>91</v>
      </c>
      <c r="T245" s="140">
        <v>132</v>
      </c>
      <c r="U245" s="37">
        <v>0</v>
      </c>
      <c r="V245" s="40">
        <v>0</v>
      </c>
      <c r="W245" s="371">
        <v>280.97922222222218</v>
      </c>
      <c r="X245" s="37">
        <v>4.22</v>
      </c>
      <c r="Y245" s="140">
        <v>12.8</v>
      </c>
      <c r="Z245" s="37">
        <v>38.299999999999997</v>
      </c>
      <c r="AA245" s="140">
        <v>90.8</v>
      </c>
      <c r="AB245" s="37">
        <v>30.3</v>
      </c>
      <c r="AC245" s="140">
        <v>33.4</v>
      </c>
      <c r="AD245" s="37">
        <v>308</v>
      </c>
      <c r="AE245" s="140">
        <v>12.6</v>
      </c>
      <c r="AF245" s="181">
        <v>0</v>
      </c>
      <c r="AG245" s="140">
        <v>7.92</v>
      </c>
      <c r="AH245" s="37">
        <v>55.7</v>
      </c>
      <c r="AI245" s="140">
        <v>20.5</v>
      </c>
      <c r="AJ245" s="37">
        <v>18.600000000000001</v>
      </c>
      <c r="AK245" s="140">
        <v>4.4000000000000004</v>
      </c>
      <c r="AL245" s="37">
        <v>0.8</v>
      </c>
      <c r="AM245" s="390"/>
      <c r="AN245" s="390"/>
      <c r="AO245" s="390"/>
      <c r="AP245" s="390"/>
      <c r="AQ245" s="390"/>
      <c r="AR245" s="390"/>
    </row>
    <row r="246" spans="1:44" ht="15.75">
      <c r="A246" s="191" t="s">
        <v>174</v>
      </c>
      <c r="B246" s="147">
        <v>958</v>
      </c>
      <c r="C246" s="40">
        <v>24</v>
      </c>
      <c r="D246" s="37">
        <v>0</v>
      </c>
      <c r="E246" s="40">
        <v>677</v>
      </c>
      <c r="F246" s="109">
        <v>62</v>
      </c>
      <c r="G246" s="140">
        <v>4.2</v>
      </c>
      <c r="H246" s="109">
        <v>43</v>
      </c>
      <c r="I246" s="140">
        <v>48</v>
      </c>
      <c r="J246" s="37">
        <v>0</v>
      </c>
      <c r="K246" s="391" t="s">
        <v>183</v>
      </c>
      <c r="L246" s="37">
        <v>49</v>
      </c>
      <c r="M246" s="9">
        <v>1</v>
      </c>
      <c r="N246" s="37">
        <v>4.8</v>
      </c>
      <c r="O246" s="40">
        <v>0</v>
      </c>
      <c r="P246" s="37">
        <v>9.5</v>
      </c>
      <c r="Q246" s="40">
        <v>7.3</v>
      </c>
      <c r="R246" s="37">
        <v>4.2</v>
      </c>
      <c r="S246" s="148">
        <v>81</v>
      </c>
      <c r="T246" s="140">
        <v>132</v>
      </c>
      <c r="U246" s="37">
        <v>0</v>
      </c>
      <c r="V246" s="40">
        <v>0</v>
      </c>
      <c r="W246" s="371">
        <v>280.67366666666669</v>
      </c>
      <c r="X246" s="37">
        <v>4.59</v>
      </c>
      <c r="Y246" s="140">
        <v>13.8</v>
      </c>
      <c r="Z246" s="37">
        <v>42</v>
      </c>
      <c r="AA246" s="140">
        <v>91.5</v>
      </c>
      <c r="AB246" s="37">
        <v>30.1</v>
      </c>
      <c r="AC246" s="140">
        <v>32.9</v>
      </c>
      <c r="AD246" s="37">
        <v>295</v>
      </c>
      <c r="AE246" s="140">
        <v>13.9</v>
      </c>
      <c r="AF246" s="181">
        <v>0</v>
      </c>
      <c r="AG246" s="140">
        <v>6.69</v>
      </c>
      <c r="AH246" s="37">
        <v>35.799999999999997</v>
      </c>
      <c r="AI246" s="140">
        <v>47.1</v>
      </c>
      <c r="AJ246" s="37">
        <v>12.6</v>
      </c>
      <c r="AK246" s="140">
        <v>3</v>
      </c>
      <c r="AL246" s="37">
        <v>1.5</v>
      </c>
      <c r="AM246" s="390"/>
      <c r="AN246" s="390"/>
      <c r="AO246" s="390"/>
      <c r="AP246" s="390"/>
      <c r="AQ246" s="390"/>
      <c r="AR246" s="390"/>
    </row>
    <row r="247" spans="1:44" ht="15.75">
      <c r="A247" s="191" t="s">
        <v>175</v>
      </c>
      <c r="B247" s="147">
        <v>890</v>
      </c>
      <c r="C247" s="40">
        <v>10</v>
      </c>
      <c r="D247" s="37">
        <v>0</v>
      </c>
      <c r="E247" s="40">
        <v>726</v>
      </c>
      <c r="F247" s="109">
        <v>44</v>
      </c>
      <c r="G247" s="140">
        <v>4.5</v>
      </c>
      <c r="H247" s="109">
        <v>45</v>
      </c>
      <c r="I247" s="140">
        <v>25</v>
      </c>
      <c r="J247" s="37">
        <v>0</v>
      </c>
      <c r="K247" s="391" t="s">
        <v>185</v>
      </c>
      <c r="L247" s="37">
        <v>44</v>
      </c>
      <c r="M247" s="9">
        <v>1.3</v>
      </c>
      <c r="N247" s="37">
        <v>5</v>
      </c>
      <c r="O247" s="40">
        <v>0</v>
      </c>
      <c r="P247" s="37">
        <v>9.6</v>
      </c>
      <c r="Q247" s="40">
        <v>7.6</v>
      </c>
      <c r="R247" s="37">
        <v>4.3</v>
      </c>
      <c r="S247" s="148">
        <v>79</v>
      </c>
      <c r="T247" s="140">
        <v>132</v>
      </c>
      <c r="U247" s="37">
        <v>0</v>
      </c>
      <c r="V247" s="40">
        <v>0</v>
      </c>
      <c r="W247" s="371">
        <v>279.89855555555556</v>
      </c>
      <c r="X247" s="37">
        <v>4.4000000000000004</v>
      </c>
      <c r="Y247" s="140">
        <v>14.4</v>
      </c>
      <c r="Z247" s="37">
        <v>44</v>
      </c>
      <c r="AA247" s="140">
        <v>100</v>
      </c>
      <c r="AB247" s="37">
        <v>32.700000000000003</v>
      </c>
      <c r="AC247" s="140">
        <v>32.700000000000003</v>
      </c>
      <c r="AD247" s="37">
        <v>352</v>
      </c>
      <c r="AE247" s="140">
        <v>12.7</v>
      </c>
      <c r="AF247" s="181">
        <v>0</v>
      </c>
      <c r="AG247" s="214">
        <v>7.7</v>
      </c>
      <c r="AH247" s="37">
        <v>51.4</v>
      </c>
      <c r="AI247" s="140">
        <v>23.1</v>
      </c>
      <c r="AJ247" s="37">
        <v>23</v>
      </c>
      <c r="AK247" s="140">
        <v>1.6</v>
      </c>
      <c r="AL247" s="37">
        <v>0.9</v>
      </c>
      <c r="AM247" s="390"/>
      <c r="AN247" s="390"/>
      <c r="AO247" s="390"/>
      <c r="AP247" s="390"/>
      <c r="AQ247" s="390"/>
      <c r="AR247" s="390"/>
    </row>
    <row r="248" spans="1:44" ht="15.75">
      <c r="A248" s="191" t="s">
        <v>176</v>
      </c>
      <c r="B248" s="147">
        <v>2605</v>
      </c>
      <c r="C248" s="40">
        <v>37</v>
      </c>
      <c r="D248" s="37">
        <v>0</v>
      </c>
      <c r="E248" s="40">
        <v>918</v>
      </c>
      <c r="F248" s="109">
        <v>132</v>
      </c>
      <c r="G248" s="140">
        <v>3.9</v>
      </c>
      <c r="H248" s="109">
        <v>96</v>
      </c>
      <c r="I248" s="140">
        <v>61</v>
      </c>
      <c r="J248" s="37">
        <v>0</v>
      </c>
      <c r="K248" s="391" t="s">
        <v>186</v>
      </c>
      <c r="L248" s="37">
        <v>46</v>
      </c>
      <c r="M248" s="9">
        <v>1.1000000000000001</v>
      </c>
      <c r="N248" s="37">
        <v>4.2</v>
      </c>
      <c r="O248" s="40">
        <v>0</v>
      </c>
      <c r="P248" s="37">
        <v>9.3000000000000007</v>
      </c>
      <c r="Q248" s="40">
        <v>7.2</v>
      </c>
      <c r="R248" s="37">
        <v>4.0999999999999996</v>
      </c>
      <c r="S248" s="148">
        <v>90</v>
      </c>
      <c r="T248" s="140">
        <v>131</v>
      </c>
      <c r="U248" s="37">
        <v>0</v>
      </c>
      <c r="V248" s="40">
        <v>0</v>
      </c>
      <c r="W248" s="371">
        <v>278.70266666666669</v>
      </c>
      <c r="X248" s="37">
        <v>4.8600000000000003</v>
      </c>
      <c r="Y248" s="140">
        <v>15</v>
      </c>
      <c r="Z248" s="37">
        <v>44.5</v>
      </c>
      <c r="AA248" s="140">
        <v>91.6</v>
      </c>
      <c r="AB248" s="37">
        <v>30.9</v>
      </c>
      <c r="AC248" s="140">
        <v>33.700000000000003</v>
      </c>
      <c r="AD248" s="37">
        <v>295</v>
      </c>
      <c r="AE248" s="140">
        <v>14.1</v>
      </c>
      <c r="AF248" s="181">
        <v>0</v>
      </c>
      <c r="AG248" s="214">
        <v>10.17</v>
      </c>
      <c r="AH248" s="37">
        <v>65.8</v>
      </c>
      <c r="AI248" s="140">
        <v>21.9</v>
      </c>
      <c r="AJ248" s="37">
        <v>9.9</v>
      </c>
      <c r="AK248" s="140">
        <v>1.9</v>
      </c>
      <c r="AL248" s="37">
        <v>0.5</v>
      </c>
      <c r="AM248" s="390"/>
      <c r="AN248" s="390"/>
      <c r="AO248" s="390"/>
      <c r="AP248" s="390"/>
      <c r="AQ248" s="390"/>
      <c r="AR248" s="390"/>
    </row>
    <row r="249" spans="1:44" ht="15.75">
      <c r="A249" s="191" t="s">
        <v>177</v>
      </c>
      <c r="B249" s="147">
        <v>457</v>
      </c>
      <c r="C249" s="40">
        <v>14</v>
      </c>
      <c r="D249" s="37">
        <v>0</v>
      </c>
      <c r="E249" s="40">
        <v>572</v>
      </c>
      <c r="F249" s="109">
        <v>60</v>
      </c>
      <c r="G249" s="140">
        <v>4.0999999999999996</v>
      </c>
      <c r="H249" s="109">
        <v>60</v>
      </c>
      <c r="I249" s="140">
        <v>32</v>
      </c>
      <c r="J249" s="37">
        <v>0</v>
      </c>
      <c r="K249" s="391" t="s">
        <v>187</v>
      </c>
      <c r="L249" s="37">
        <v>44</v>
      </c>
      <c r="M249" s="9">
        <v>1.2</v>
      </c>
      <c r="N249" s="37">
        <v>4.8</v>
      </c>
      <c r="O249" s="40">
        <v>0</v>
      </c>
      <c r="P249" s="37">
        <v>9.3000000000000007</v>
      </c>
      <c r="Q249" s="40">
        <v>7.4</v>
      </c>
      <c r="R249" s="37">
        <v>4.3</v>
      </c>
      <c r="S249" s="148">
        <v>81</v>
      </c>
      <c r="T249" s="140">
        <v>133</v>
      </c>
      <c r="U249" s="37">
        <v>0</v>
      </c>
      <c r="V249" s="40">
        <v>0</v>
      </c>
      <c r="W249" s="371">
        <v>281.88633333333337</v>
      </c>
      <c r="X249" s="37">
        <v>4.91</v>
      </c>
      <c r="Y249" s="140">
        <v>13.6</v>
      </c>
      <c r="Z249" s="37">
        <v>41.6</v>
      </c>
      <c r="AA249" s="140">
        <v>84.7</v>
      </c>
      <c r="AB249" s="37">
        <v>27.7</v>
      </c>
      <c r="AC249" s="140">
        <v>32.700000000000003</v>
      </c>
      <c r="AD249" s="37">
        <v>177</v>
      </c>
      <c r="AE249" s="140">
        <v>13.7</v>
      </c>
      <c r="AF249" s="181">
        <v>0</v>
      </c>
      <c r="AG249" s="214">
        <v>7.76</v>
      </c>
      <c r="AH249" s="37">
        <v>54.9</v>
      </c>
      <c r="AI249" s="140">
        <v>33</v>
      </c>
      <c r="AJ249" s="37">
        <v>11.5</v>
      </c>
      <c r="AK249" s="140">
        <v>0.3</v>
      </c>
      <c r="AL249" s="37">
        <v>0.3</v>
      </c>
      <c r="AM249" s="390"/>
      <c r="AN249" s="390"/>
      <c r="AO249" s="390"/>
      <c r="AP249" s="390"/>
      <c r="AQ249" s="390"/>
      <c r="AR249" s="390"/>
    </row>
    <row r="250" spans="1:44" ht="15.75">
      <c r="A250" s="191" t="s">
        <v>178</v>
      </c>
      <c r="B250" s="147">
        <v>899</v>
      </c>
      <c r="C250" s="40">
        <v>19</v>
      </c>
      <c r="D250" s="37">
        <v>0</v>
      </c>
      <c r="E250" s="40">
        <v>632</v>
      </c>
      <c r="F250" s="109">
        <v>57</v>
      </c>
      <c r="G250" s="140">
        <v>4.2</v>
      </c>
      <c r="H250" s="109">
        <v>52</v>
      </c>
      <c r="I250" s="140">
        <v>28</v>
      </c>
      <c r="J250" s="37">
        <v>0</v>
      </c>
      <c r="K250" s="391" t="s">
        <v>188</v>
      </c>
      <c r="L250" s="37">
        <v>29</v>
      </c>
      <c r="M250" s="9">
        <v>0.9</v>
      </c>
      <c r="N250" s="37">
        <v>5.2</v>
      </c>
      <c r="O250" s="40">
        <v>0</v>
      </c>
      <c r="P250" s="37">
        <v>9.1999999999999993</v>
      </c>
      <c r="Q250" s="40">
        <v>6.9</v>
      </c>
      <c r="R250" s="37">
        <v>4.4000000000000004</v>
      </c>
      <c r="S250" s="148">
        <v>89</v>
      </c>
      <c r="T250" s="140">
        <v>134</v>
      </c>
      <c r="U250" s="37">
        <v>0</v>
      </c>
      <c r="V250" s="40">
        <v>0</v>
      </c>
      <c r="W250" s="371">
        <v>281.94344444444448</v>
      </c>
      <c r="X250" s="37">
        <v>4.8099999999999996</v>
      </c>
      <c r="Y250" s="140">
        <v>13.1</v>
      </c>
      <c r="Z250" s="37">
        <v>40.6</v>
      </c>
      <c r="AA250" s="140">
        <v>84.4</v>
      </c>
      <c r="AB250" s="37">
        <v>27.2</v>
      </c>
      <c r="AC250" s="140">
        <v>32.299999999999997</v>
      </c>
      <c r="AD250" s="37">
        <v>259</v>
      </c>
      <c r="AE250" s="140">
        <v>13.7</v>
      </c>
      <c r="AF250" s="181">
        <v>0</v>
      </c>
      <c r="AG250" s="214">
        <v>8.92</v>
      </c>
      <c r="AH250" s="37">
        <v>55.1</v>
      </c>
      <c r="AI250" s="140">
        <v>33.299999999999997</v>
      </c>
      <c r="AJ250" s="37">
        <v>9.3000000000000007</v>
      </c>
      <c r="AK250" s="140">
        <v>2</v>
      </c>
      <c r="AL250" s="37">
        <v>0.3</v>
      </c>
      <c r="AM250" s="390"/>
      <c r="AN250" s="390"/>
      <c r="AO250" s="390"/>
      <c r="AP250" s="390"/>
      <c r="AQ250" s="390"/>
      <c r="AR250" s="390"/>
    </row>
    <row r="251" spans="1:44" ht="15.75">
      <c r="A251" s="191" t="s">
        <v>179</v>
      </c>
      <c r="B251" s="147">
        <v>1261</v>
      </c>
      <c r="C251" s="40">
        <v>21</v>
      </c>
      <c r="D251" s="37">
        <v>0</v>
      </c>
      <c r="E251" s="40">
        <v>636</v>
      </c>
      <c r="F251" s="109">
        <v>75</v>
      </c>
      <c r="G251" s="140">
        <v>4.7</v>
      </c>
      <c r="H251" s="109">
        <v>65</v>
      </c>
      <c r="I251" s="140">
        <v>93</v>
      </c>
      <c r="J251" s="37">
        <v>0</v>
      </c>
      <c r="K251" s="391" t="s">
        <v>189</v>
      </c>
      <c r="L251" s="37">
        <v>35</v>
      </c>
      <c r="M251" s="9">
        <v>0.7</v>
      </c>
      <c r="N251" s="37">
        <v>4.9000000000000004</v>
      </c>
      <c r="O251" s="40">
        <v>0</v>
      </c>
      <c r="P251" s="37">
        <v>9.5</v>
      </c>
      <c r="Q251" s="40">
        <v>7.4</v>
      </c>
      <c r="R251" s="37">
        <v>4.0999999999999996</v>
      </c>
      <c r="S251" s="148">
        <v>93</v>
      </c>
      <c r="T251" s="140">
        <v>133</v>
      </c>
      <c r="U251" s="37">
        <v>0</v>
      </c>
      <c r="V251" s="40">
        <v>0</v>
      </c>
      <c r="W251" s="371">
        <v>280.78100000000001</v>
      </c>
      <c r="X251" s="37">
        <v>4.76</v>
      </c>
      <c r="Y251" s="140">
        <v>15.1</v>
      </c>
      <c r="Z251" s="37">
        <v>45</v>
      </c>
      <c r="AA251" s="140">
        <v>94.5</v>
      </c>
      <c r="AB251" s="37">
        <v>31.7</v>
      </c>
      <c r="AC251" s="140">
        <v>33.6</v>
      </c>
      <c r="AD251" s="37">
        <v>252</v>
      </c>
      <c r="AE251" s="140">
        <v>12.1</v>
      </c>
      <c r="AF251" s="181">
        <v>0</v>
      </c>
      <c r="AG251" s="214">
        <v>4.5999999999999996</v>
      </c>
      <c r="AH251" s="37">
        <v>48.6</v>
      </c>
      <c r="AI251" s="140">
        <v>34.299999999999997</v>
      </c>
      <c r="AJ251" s="37">
        <v>13.7</v>
      </c>
      <c r="AK251" s="140">
        <v>3</v>
      </c>
      <c r="AL251" s="37">
        <v>0.4</v>
      </c>
      <c r="AM251" s="390"/>
      <c r="AN251" s="390"/>
      <c r="AO251" s="390"/>
      <c r="AP251" s="390"/>
      <c r="AQ251" s="390"/>
      <c r="AR251" s="390"/>
    </row>
    <row r="252" spans="1:44" ht="15.75">
      <c r="A252" s="191" t="s">
        <v>180</v>
      </c>
      <c r="B252" s="147">
        <v>2548</v>
      </c>
      <c r="C252" s="40">
        <v>35</v>
      </c>
      <c r="D252" s="37">
        <v>0</v>
      </c>
      <c r="E252" s="40">
        <v>893</v>
      </c>
      <c r="F252" s="109">
        <v>97</v>
      </c>
      <c r="G252" s="140">
        <v>4.2</v>
      </c>
      <c r="H252" s="109">
        <v>68</v>
      </c>
      <c r="I252" s="140">
        <v>17</v>
      </c>
      <c r="J252" s="37">
        <v>0</v>
      </c>
      <c r="K252" s="279">
        <v>102.6</v>
      </c>
      <c r="L252" s="37">
        <v>41</v>
      </c>
      <c r="M252" s="9">
        <v>1</v>
      </c>
      <c r="N252" s="37">
        <v>4.9000000000000004</v>
      </c>
      <c r="O252" s="40">
        <v>0</v>
      </c>
      <c r="P252" s="37">
        <v>9.5</v>
      </c>
      <c r="Q252" s="40">
        <v>7.2</v>
      </c>
      <c r="R252" s="37">
        <v>4.4000000000000004</v>
      </c>
      <c r="S252" s="148">
        <v>83</v>
      </c>
      <c r="T252" s="140">
        <v>137</v>
      </c>
      <c r="U252" s="37">
        <v>0</v>
      </c>
      <c r="V252" s="40">
        <v>0</v>
      </c>
      <c r="W252" s="371">
        <v>289.14011111111114</v>
      </c>
      <c r="X252" s="37">
        <v>4.4000000000000004</v>
      </c>
      <c r="Y252" s="140">
        <v>13.1</v>
      </c>
      <c r="Z252" s="37">
        <v>39.9</v>
      </c>
      <c r="AA252" s="140">
        <v>90.7</v>
      </c>
      <c r="AB252" s="37">
        <v>29.8</v>
      </c>
      <c r="AC252" s="140">
        <v>32.799999999999997</v>
      </c>
      <c r="AD252" s="37">
        <v>342</v>
      </c>
      <c r="AE252" s="140">
        <v>13.3</v>
      </c>
      <c r="AF252" s="181">
        <v>0</v>
      </c>
      <c r="AG252" s="214">
        <v>5.64</v>
      </c>
      <c r="AH252" s="37">
        <v>49.3</v>
      </c>
      <c r="AI252" s="140">
        <v>25.7</v>
      </c>
      <c r="AJ252" s="37">
        <v>10.1</v>
      </c>
      <c r="AK252" s="140">
        <v>14.7</v>
      </c>
      <c r="AL252" s="37">
        <v>0.2</v>
      </c>
      <c r="AM252" s="390"/>
      <c r="AN252" s="390"/>
      <c r="AO252" s="390"/>
      <c r="AP252" s="390"/>
      <c r="AQ252" s="390"/>
      <c r="AR252" s="390"/>
    </row>
    <row r="253" spans="1:44" ht="15.75">
      <c r="A253" s="191" t="s">
        <v>181</v>
      </c>
      <c r="B253" s="147">
        <v>584</v>
      </c>
      <c r="C253" s="40">
        <v>14</v>
      </c>
      <c r="D253" s="37">
        <v>0</v>
      </c>
      <c r="E253" s="40">
        <v>558</v>
      </c>
      <c r="F253" s="109">
        <v>60</v>
      </c>
      <c r="G253" s="140">
        <v>4.5</v>
      </c>
      <c r="H253" s="109">
        <v>54</v>
      </c>
      <c r="I253" s="140">
        <v>19</v>
      </c>
      <c r="J253" s="37">
        <v>0</v>
      </c>
      <c r="K253" s="392">
        <v>92</v>
      </c>
      <c r="L253" s="37">
        <v>38</v>
      </c>
      <c r="M253" s="9">
        <v>1.1000000000000001</v>
      </c>
      <c r="N253" s="37">
        <v>5.3</v>
      </c>
      <c r="O253" s="40">
        <v>0</v>
      </c>
      <c r="P253" s="37">
        <v>10.1</v>
      </c>
      <c r="Q253" s="40">
        <v>7.5</v>
      </c>
      <c r="R253" s="37">
        <v>4.9000000000000004</v>
      </c>
      <c r="S253" s="148">
        <v>93</v>
      </c>
      <c r="T253" s="140">
        <v>135</v>
      </c>
      <c r="U253" s="37">
        <v>0</v>
      </c>
      <c r="V253" s="40">
        <v>0</v>
      </c>
      <c r="W253" s="371">
        <v>286.48899999999998</v>
      </c>
      <c r="X253" s="37">
        <v>5.29</v>
      </c>
      <c r="Y253" s="140">
        <v>14.7</v>
      </c>
      <c r="Z253" s="37">
        <v>42.1</v>
      </c>
      <c r="AA253" s="140">
        <v>79.599999999999994</v>
      </c>
      <c r="AB253" s="37">
        <v>27.8</v>
      </c>
      <c r="AC253" s="140">
        <v>34.9</v>
      </c>
      <c r="AD253" s="37">
        <v>327</v>
      </c>
      <c r="AE253" s="140">
        <v>12.8</v>
      </c>
      <c r="AF253" s="181">
        <v>0</v>
      </c>
      <c r="AG253" s="214">
        <v>7.62</v>
      </c>
      <c r="AH253" s="37">
        <v>52.2</v>
      </c>
      <c r="AI253" s="140">
        <v>31.5</v>
      </c>
      <c r="AJ253" s="37">
        <v>13.3</v>
      </c>
      <c r="AK253" s="140">
        <v>2.5</v>
      </c>
      <c r="AL253" s="37">
        <v>0.5</v>
      </c>
      <c r="AM253" s="390"/>
      <c r="AN253" s="390"/>
      <c r="AO253" s="390"/>
      <c r="AP253" s="390"/>
      <c r="AQ253" s="390"/>
      <c r="AR253" s="390"/>
    </row>
    <row r="254" spans="1:44" ht="15.75">
      <c r="A254" s="191" t="s">
        <v>182</v>
      </c>
      <c r="B254" s="147">
        <v>932</v>
      </c>
      <c r="C254" s="40">
        <v>42</v>
      </c>
      <c r="D254" s="37">
        <v>0</v>
      </c>
      <c r="E254" s="40">
        <v>600</v>
      </c>
      <c r="F254" s="109">
        <v>55</v>
      </c>
      <c r="G254" s="140">
        <v>4.2</v>
      </c>
      <c r="H254" s="109">
        <v>48</v>
      </c>
      <c r="I254" s="140">
        <v>21</v>
      </c>
      <c r="J254" s="37">
        <v>0</v>
      </c>
      <c r="K254" s="279">
        <v>117.1</v>
      </c>
      <c r="L254" s="37">
        <v>33</v>
      </c>
      <c r="M254" s="9">
        <v>0.9</v>
      </c>
      <c r="N254" s="37">
        <v>4.5999999999999996</v>
      </c>
      <c r="O254" s="40">
        <v>0</v>
      </c>
      <c r="P254" s="37">
        <v>9.5</v>
      </c>
      <c r="Q254" s="40">
        <v>7.4</v>
      </c>
      <c r="R254" s="37">
        <v>4.4000000000000004</v>
      </c>
      <c r="S254" s="148">
        <v>85</v>
      </c>
      <c r="T254" s="140">
        <v>135</v>
      </c>
      <c r="U254" s="37">
        <v>0</v>
      </c>
      <c r="V254" s="40">
        <v>0</v>
      </c>
      <c r="W254" s="371">
        <v>284.21455555555559</v>
      </c>
      <c r="X254" s="37">
        <v>5.0199999999999996</v>
      </c>
      <c r="Y254" s="140">
        <v>15.1</v>
      </c>
      <c r="Z254" s="37">
        <v>44.5</v>
      </c>
      <c r="AA254" s="140">
        <v>88.6</v>
      </c>
      <c r="AB254" s="37">
        <v>30.1</v>
      </c>
      <c r="AC254" s="140">
        <v>33.9</v>
      </c>
      <c r="AD254" s="37">
        <v>207</v>
      </c>
      <c r="AE254" s="140">
        <v>12.5</v>
      </c>
      <c r="AF254" s="181">
        <v>0</v>
      </c>
      <c r="AG254" s="214">
        <v>7.22</v>
      </c>
      <c r="AH254" s="37">
        <v>51.8</v>
      </c>
      <c r="AI254" s="140">
        <v>34.799999999999997</v>
      </c>
      <c r="AJ254" s="37">
        <v>10.7</v>
      </c>
      <c r="AK254" s="140">
        <v>2.4</v>
      </c>
      <c r="AL254" s="37">
        <v>0.3</v>
      </c>
      <c r="AM254" s="390"/>
      <c r="AN254" s="390"/>
      <c r="AO254" s="390"/>
      <c r="AP254" s="390"/>
      <c r="AQ254" s="390"/>
      <c r="AR254" s="390"/>
    </row>
    <row r="255" spans="1:44" ht="15.75">
      <c r="A255" s="191" t="s">
        <v>158</v>
      </c>
      <c r="B255" s="147">
        <v>1254</v>
      </c>
      <c r="C255" s="40">
        <v>23</v>
      </c>
      <c r="D255" s="37">
        <v>0</v>
      </c>
      <c r="E255" s="40">
        <v>657</v>
      </c>
      <c r="F255" s="109">
        <v>61</v>
      </c>
      <c r="G255" s="140">
        <v>4.4000000000000004</v>
      </c>
      <c r="H255" s="109">
        <v>45</v>
      </c>
      <c r="I255" s="140">
        <v>10</v>
      </c>
      <c r="J255" s="37">
        <v>0</v>
      </c>
      <c r="K255" s="279">
        <v>103.8</v>
      </c>
      <c r="L255" s="37">
        <v>53</v>
      </c>
      <c r="M255" s="9">
        <v>1</v>
      </c>
      <c r="N255" s="37">
        <v>4.2</v>
      </c>
      <c r="O255" s="40">
        <v>0</v>
      </c>
      <c r="P255" s="37">
        <v>9.6999999999999993</v>
      </c>
      <c r="Q255" s="40">
        <v>7.5</v>
      </c>
      <c r="R255" s="37">
        <v>4.5999999999999996</v>
      </c>
      <c r="S255" s="148">
        <v>91</v>
      </c>
      <c r="T255" s="140">
        <v>134</v>
      </c>
      <c r="U255" s="37">
        <v>0</v>
      </c>
      <c r="V255" s="40">
        <v>0</v>
      </c>
      <c r="W255" s="371">
        <v>286.44322222222218</v>
      </c>
      <c r="X255" s="37">
        <v>5.0599999999999996</v>
      </c>
      <c r="Y255" s="140">
        <v>14.7</v>
      </c>
      <c r="Z255" s="37">
        <v>45.2</v>
      </c>
      <c r="AA255" s="140">
        <v>89.3</v>
      </c>
      <c r="AB255" s="37">
        <v>29.1</v>
      </c>
      <c r="AC255" s="140">
        <v>32.5</v>
      </c>
      <c r="AD255" s="37">
        <v>335</v>
      </c>
      <c r="AE255" s="140">
        <v>13</v>
      </c>
      <c r="AF255" s="181">
        <v>0</v>
      </c>
      <c r="AG255" s="214">
        <v>8.48</v>
      </c>
      <c r="AH255" s="37">
        <v>64</v>
      </c>
      <c r="AI255" s="140">
        <v>19.2</v>
      </c>
      <c r="AJ255" s="37">
        <v>11</v>
      </c>
      <c r="AK255" s="140">
        <v>5.2</v>
      </c>
      <c r="AL255" s="37">
        <v>0.6</v>
      </c>
      <c r="AM255" s="390"/>
      <c r="AN255" s="390"/>
      <c r="AO255" s="390"/>
      <c r="AP255" s="390"/>
      <c r="AQ255" s="390"/>
      <c r="AR255" s="390"/>
    </row>
    <row r="256" spans="1:44" ht="15.75">
      <c r="A256" s="191" t="s">
        <v>159</v>
      </c>
      <c r="B256" s="147">
        <v>490</v>
      </c>
      <c r="C256" s="40">
        <v>9</v>
      </c>
      <c r="D256" s="37">
        <v>0</v>
      </c>
      <c r="E256" s="40">
        <v>670</v>
      </c>
      <c r="F256" s="109">
        <v>66</v>
      </c>
      <c r="G256" s="140">
        <v>4.5</v>
      </c>
      <c r="H256" s="109">
        <v>58</v>
      </c>
      <c r="I256" s="140">
        <v>15</v>
      </c>
      <c r="J256" s="37">
        <v>0</v>
      </c>
      <c r="K256" s="279">
        <v>104.5</v>
      </c>
      <c r="L256" s="37">
        <v>38</v>
      </c>
      <c r="M256" s="9">
        <v>1</v>
      </c>
      <c r="N256" s="37">
        <v>5.4</v>
      </c>
      <c r="O256" s="40">
        <v>0</v>
      </c>
      <c r="P256" s="37">
        <v>10</v>
      </c>
      <c r="Q256" s="40">
        <v>7</v>
      </c>
      <c r="R256" s="37">
        <v>4.9000000000000004</v>
      </c>
      <c r="S256" s="148">
        <v>83</v>
      </c>
      <c r="T256" s="140">
        <v>137</v>
      </c>
      <c r="U256" s="37">
        <v>0</v>
      </c>
      <c r="V256" s="40">
        <v>0</v>
      </c>
      <c r="W256" s="371">
        <v>289.57011111111109</v>
      </c>
      <c r="X256" s="37">
        <v>5.04</v>
      </c>
      <c r="Y256" s="140">
        <v>14.8</v>
      </c>
      <c r="Z256" s="37">
        <v>43.2</v>
      </c>
      <c r="AA256" s="140">
        <v>85.7</v>
      </c>
      <c r="AB256" s="37">
        <v>29.4</v>
      </c>
      <c r="AC256" s="140">
        <v>34.299999999999997</v>
      </c>
      <c r="AD256" s="37">
        <v>216</v>
      </c>
      <c r="AE256" s="140">
        <v>12.9</v>
      </c>
      <c r="AF256" s="181">
        <v>0</v>
      </c>
      <c r="AG256" s="214">
        <v>5.49</v>
      </c>
      <c r="AH256" s="37">
        <v>37</v>
      </c>
      <c r="AI256" s="140">
        <v>44.6</v>
      </c>
      <c r="AJ256" s="37">
        <v>10.7</v>
      </c>
      <c r="AK256" s="140">
        <v>7.3</v>
      </c>
      <c r="AL256" s="37">
        <v>0.4</v>
      </c>
      <c r="AM256" s="390"/>
      <c r="AN256" s="390"/>
      <c r="AO256" s="390"/>
      <c r="AP256" s="390"/>
      <c r="AQ256" s="390"/>
      <c r="AR256" s="390"/>
    </row>
    <row r="257" spans="1:44" ht="15.75">
      <c r="A257" s="191" t="s">
        <v>160</v>
      </c>
      <c r="B257" s="147">
        <v>626</v>
      </c>
      <c r="C257" s="40">
        <v>21</v>
      </c>
      <c r="D257" s="37">
        <v>0</v>
      </c>
      <c r="E257" s="40">
        <v>668</v>
      </c>
      <c r="F257" s="109">
        <v>50</v>
      </c>
      <c r="G257" s="140">
        <v>4.4000000000000004</v>
      </c>
      <c r="H257" s="109">
        <v>51</v>
      </c>
      <c r="I257" s="140">
        <v>35</v>
      </c>
      <c r="J257" s="37">
        <v>0</v>
      </c>
      <c r="K257" s="279">
        <v>93.8</v>
      </c>
      <c r="L257" s="37">
        <v>35</v>
      </c>
      <c r="M257" s="9">
        <v>1.1000000000000001</v>
      </c>
      <c r="N257" s="37">
        <v>4.0999999999999996</v>
      </c>
      <c r="O257" s="40">
        <v>0</v>
      </c>
      <c r="P257" s="37">
        <v>9.3000000000000007</v>
      </c>
      <c r="Q257" s="40">
        <v>7.2</v>
      </c>
      <c r="R257" s="37">
        <v>4.2</v>
      </c>
      <c r="S257" s="148">
        <v>91</v>
      </c>
      <c r="T257" s="140">
        <v>133</v>
      </c>
      <c r="U257" s="37">
        <v>0</v>
      </c>
      <c r="V257" s="40">
        <v>0</v>
      </c>
      <c r="W257" s="371">
        <v>280.83922222222219</v>
      </c>
      <c r="X257" s="37">
        <v>4.83</v>
      </c>
      <c r="Y257" s="140">
        <v>14.2</v>
      </c>
      <c r="Z257" s="37">
        <v>42.1</v>
      </c>
      <c r="AA257" s="140">
        <v>87.2</v>
      </c>
      <c r="AB257" s="37">
        <v>29.4</v>
      </c>
      <c r="AC257" s="140">
        <v>33.700000000000003</v>
      </c>
      <c r="AD257" s="37">
        <v>253</v>
      </c>
      <c r="AE257" s="140">
        <v>13.3</v>
      </c>
      <c r="AF257" s="181">
        <v>0</v>
      </c>
      <c r="AG257" s="214">
        <v>6.98</v>
      </c>
      <c r="AH257" s="37">
        <v>54</v>
      </c>
      <c r="AI257" s="140">
        <v>27.7</v>
      </c>
      <c r="AJ257" s="37">
        <v>14.9</v>
      </c>
      <c r="AK257" s="140">
        <v>3</v>
      </c>
      <c r="AL257" s="37">
        <v>0.4</v>
      </c>
      <c r="AM257" s="390"/>
      <c r="AN257" s="390"/>
      <c r="AO257" s="390"/>
      <c r="AP257" s="390"/>
      <c r="AQ257" s="390"/>
      <c r="AR257" s="390"/>
    </row>
    <row r="258" spans="1:44" ht="15.75">
      <c r="A258" s="201">
        <v>3123</v>
      </c>
      <c r="B258" s="147">
        <v>631</v>
      </c>
      <c r="C258" s="40">
        <v>12</v>
      </c>
      <c r="D258" s="37">
        <v>0</v>
      </c>
      <c r="E258" s="40">
        <v>557</v>
      </c>
      <c r="F258" s="109">
        <v>54</v>
      </c>
      <c r="G258" s="140">
        <v>4.3</v>
      </c>
      <c r="H258" s="109">
        <v>47</v>
      </c>
      <c r="I258" s="140">
        <v>24</v>
      </c>
      <c r="J258" s="37">
        <v>0</v>
      </c>
      <c r="K258" s="279">
        <v>105.8</v>
      </c>
      <c r="L258" s="37">
        <v>41</v>
      </c>
      <c r="M258" s="9">
        <v>1</v>
      </c>
      <c r="N258" s="37">
        <v>4.7</v>
      </c>
      <c r="O258" s="40">
        <v>0</v>
      </c>
      <c r="P258" s="37">
        <v>9.1999999999999993</v>
      </c>
      <c r="Q258" s="40">
        <v>7.9</v>
      </c>
      <c r="R258" s="37">
        <v>4.7</v>
      </c>
      <c r="S258" s="148">
        <v>98</v>
      </c>
      <c r="T258" s="140">
        <v>133</v>
      </c>
      <c r="U258" s="37">
        <v>0</v>
      </c>
      <c r="V258" s="40">
        <v>0</v>
      </c>
      <c r="W258" s="371">
        <v>283.21644444444445</v>
      </c>
      <c r="X258" s="37">
        <v>4.7</v>
      </c>
      <c r="Y258" s="140">
        <v>12.5</v>
      </c>
      <c r="Z258" s="37">
        <v>38.1</v>
      </c>
      <c r="AA258" s="140">
        <v>81.099999999999994</v>
      </c>
      <c r="AB258" s="37">
        <v>26.6</v>
      </c>
      <c r="AC258" s="140">
        <v>32.799999999999997</v>
      </c>
      <c r="AD258" s="37">
        <v>301</v>
      </c>
      <c r="AE258" s="140">
        <v>13.4</v>
      </c>
      <c r="AF258" s="181">
        <v>0</v>
      </c>
      <c r="AG258" s="214">
        <v>7.4</v>
      </c>
      <c r="AH258" s="37">
        <v>37.299999999999997</v>
      </c>
      <c r="AI258" s="140">
        <v>39.1</v>
      </c>
      <c r="AJ258" s="37">
        <v>13.9</v>
      </c>
      <c r="AK258" s="140">
        <v>9.1999999999999993</v>
      </c>
      <c r="AL258" s="37">
        <v>0.5</v>
      </c>
      <c r="AM258" s="390"/>
      <c r="AN258" s="390"/>
      <c r="AO258" s="390"/>
      <c r="AP258" s="390"/>
      <c r="AQ258" s="390"/>
      <c r="AR258" s="390"/>
    </row>
    <row r="259" spans="1:44" ht="15.75">
      <c r="A259" s="191" t="s">
        <v>163</v>
      </c>
      <c r="B259" s="147">
        <v>444</v>
      </c>
      <c r="C259" s="40">
        <v>6</v>
      </c>
      <c r="D259" s="37">
        <v>0</v>
      </c>
      <c r="E259" s="40">
        <v>535</v>
      </c>
      <c r="F259" s="109">
        <v>58</v>
      </c>
      <c r="G259" s="140">
        <v>4.8</v>
      </c>
      <c r="H259" s="109">
        <v>42</v>
      </c>
      <c r="I259" s="140">
        <v>18</v>
      </c>
      <c r="J259" s="37">
        <v>0</v>
      </c>
      <c r="K259" s="279">
        <v>118.6</v>
      </c>
      <c r="L259" s="37">
        <v>41</v>
      </c>
      <c r="M259" s="9">
        <v>0.9</v>
      </c>
      <c r="N259" s="37">
        <v>4.8</v>
      </c>
      <c r="O259" s="40">
        <v>0</v>
      </c>
      <c r="P259" s="37">
        <v>9.8000000000000007</v>
      </c>
      <c r="Q259" s="40">
        <v>7.7</v>
      </c>
      <c r="R259" s="37">
        <v>4.5</v>
      </c>
      <c r="S259" s="148">
        <v>88</v>
      </c>
      <c r="T259" s="140">
        <v>134</v>
      </c>
      <c r="U259" s="37">
        <v>0</v>
      </c>
      <c r="V259" s="40">
        <v>0</v>
      </c>
      <c r="W259" s="371">
        <v>284.06555555555553</v>
      </c>
      <c r="X259" s="37">
        <v>5.24</v>
      </c>
      <c r="Y259" s="140">
        <v>15.2</v>
      </c>
      <c r="Z259" s="37">
        <v>45</v>
      </c>
      <c r="AA259" s="140">
        <v>85.9</v>
      </c>
      <c r="AB259" s="37">
        <v>29</v>
      </c>
      <c r="AC259" s="140">
        <v>33.799999999999997</v>
      </c>
      <c r="AD259" s="37">
        <v>256</v>
      </c>
      <c r="AE259" s="140">
        <v>13.1</v>
      </c>
      <c r="AF259" s="181">
        <v>0</v>
      </c>
      <c r="AG259" s="214">
        <v>7.62</v>
      </c>
      <c r="AH259" s="37">
        <v>69.400000000000006</v>
      </c>
      <c r="AI259" s="140">
        <v>18.100000000000001</v>
      </c>
      <c r="AJ259" s="37">
        <v>10.6</v>
      </c>
      <c r="AK259" s="140">
        <v>1.2</v>
      </c>
      <c r="AL259" s="37">
        <v>0.7</v>
      </c>
      <c r="AM259" s="390"/>
      <c r="AN259" s="390"/>
      <c r="AO259" s="390"/>
      <c r="AP259" s="390"/>
      <c r="AQ259" s="390"/>
      <c r="AR259" s="390"/>
    </row>
    <row r="260" spans="1:44" ht="15.75">
      <c r="A260" s="191" t="s">
        <v>167</v>
      </c>
      <c r="B260" s="147">
        <v>466</v>
      </c>
      <c r="C260" s="40">
        <v>12</v>
      </c>
      <c r="D260" s="37">
        <v>0</v>
      </c>
      <c r="E260" s="40">
        <v>538</v>
      </c>
      <c r="F260" s="109">
        <v>48</v>
      </c>
      <c r="G260" s="140">
        <v>4.5</v>
      </c>
      <c r="H260" s="109">
        <v>58</v>
      </c>
      <c r="I260" s="140">
        <v>19</v>
      </c>
      <c r="J260" s="37">
        <v>0</v>
      </c>
      <c r="K260" s="279">
        <v>105.1</v>
      </c>
      <c r="L260" s="37">
        <v>41</v>
      </c>
      <c r="M260" s="9">
        <v>1</v>
      </c>
      <c r="N260" s="37">
        <v>5.4</v>
      </c>
      <c r="O260" s="40">
        <v>0</v>
      </c>
      <c r="P260" s="37">
        <v>9.4</v>
      </c>
      <c r="Q260" s="40">
        <v>7.5</v>
      </c>
      <c r="R260" s="37">
        <v>4.7</v>
      </c>
      <c r="S260" s="148">
        <v>79</v>
      </c>
      <c r="T260" s="140">
        <v>134</v>
      </c>
      <c r="U260" s="37">
        <v>0</v>
      </c>
      <c r="V260" s="40">
        <v>0</v>
      </c>
      <c r="W260" s="371">
        <v>283.8625555555555</v>
      </c>
      <c r="X260" s="37">
        <v>5.09</v>
      </c>
      <c r="Y260" s="140">
        <v>14.2</v>
      </c>
      <c r="Z260" s="37">
        <v>43.2</v>
      </c>
      <c r="AA260" s="140">
        <v>84.9</v>
      </c>
      <c r="AB260" s="37">
        <v>27.9</v>
      </c>
      <c r="AC260" s="140">
        <v>32.9</v>
      </c>
      <c r="AD260" s="37">
        <v>270</v>
      </c>
      <c r="AE260" s="140">
        <v>12.8</v>
      </c>
      <c r="AF260" s="181">
        <v>0</v>
      </c>
      <c r="AG260" s="214">
        <v>5.7</v>
      </c>
      <c r="AH260" s="37">
        <v>41</v>
      </c>
      <c r="AI260" s="140">
        <v>40.4</v>
      </c>
      <c r="AJ260" s="37">
        <v>10.9</v>
      </c>
      <c r="AK260" s="140">
        <v>6.1</v>
      </c>
      <c r="AL260" s="37">
        <v>1.6</v>
      </c>
      <c r="AM260" s="390"/>
      <c r="AN260" s="390"/>
      <c r="AO260" s="390"/>
      <c r="AP260" s="390"/>
      <c r="AQ260" s="390"/>
      <c r="AR260" s="390"/>
    </row>
    <row r="261" spans="1:44" ht="15" customHeight="1">
      <c r="A261" s="210" t="s">
        <v>169</v>
      </c>
      <c r="B261" s="147">
        <v>429</v>
      </c>
      <c r="C261" s="40">
        <v>11</v>
      </c>
      <c r="D261" s="37">
        <v>0</v>
      </c>
      <c r="E261" s="40">
        <v>583</v>
      </c>
      <c r="F261" s="109">
        <v>52</v>
      </c>
      <c r="G261" s="140">
        <v>4.7</v>
      </c>
      <c r="H261" s="109">
        <v>64</v>
      </c>
      <c r="I261" s="140">
        <v>50</v>
      </c>
      <c r="J261" s="37">
        <v>0</v>
      </c>
      <c r="K261" s="279">
        <v>123.6</v>
      </c>
      <c r="L261" s="37">
        <v>36</v>
      </c>
      <c r="M261" s="9">
        <v>0.8</v>
      </c>
      <c r="N261" s="37">
        <v>4.8</v>
      </c>
      <c r="O261" s="40">
        <v>0</v>
      </c>
      <c r="P261" s="37">
        <v>9.6</v>
      </c>
      <c r="Q261" s="40">
        <v>7.8</v>
      </c>
      <c r="R261" s="37">
        <v>4.0999999999999996</v>
      </c>
      <c r="S261" s="148">
        <v>90</v>
      </c>
      <c r="T261" s="140">
        <v>134</v>
      </c>
      <c r="U261" s="37">
        <v>0</v>
      </c>
      <c r="V261" s="40">
        <v>0</v>
      </c>
      <c r="W261" s="371">
        <v>282.61599999999999</v>
      </c>
      <c r="X261" s="37">
        <v>4.84</v>
      </c>
      <c r="Y261" s="140">
        <v>14</v>
      </c>
      <c r="Z261" s="37">
        <v>43</v>
      </c>
      <c r="AA261" s="140">
        <v>88.8</v>
      </c>
      <c r="AB261" s="37">
        <v>28.9</v>
      </c>
      <c r="AC261" s="140">
        <v>32.6</v>
      </c>
      <c r="AD261" s="37">
        <v>235</v>
      </c>
      <c r="AE261" s="140">
        <v>13.6</v>
      </c>
      <c r="AF261" s="181">
        <v>0</v>
      </c>
      <c r="AG261" s="214">
        <v>9.56</v>
      </c>
      <c r="AH261" s="37">
        <v>55.1</v>
      </c>
      <c r="AI261" s="140">
        <v>33.4</v>
      </c>
      <c r="AJ261" s="37">
        <v>10.3</v>
      </c>
      <c r="AK261" s="140">
        <v>0.9</v>
      </c>
      <c r="AL261" s="37">
        <v>0.3</v>
      </c>
      <c r="AM261" s="390"/>
      <c r="AN261" s="390"/>
      <c r="AO261" s="390"/>
      <c r="AP261" s="390"/>
      <c r="AQ261" s="390"/>
      <c r="AR261" s="390"/>
    </row>
    <row r="262" spans="1:44" ht="15.75">
      <c r="A262" s="191" t="s">
        <v>172</v>
      </c>
      <c r="B262" s="125">
        <v>2243</v>
      </c>
      <c r="C262" s="127">
        <v>25</v>
      </c>
      <c r="D262" s="37">
        <v>0</v>
      </c>
      <c r="E262" s="127">
        <v>858</v>
      </c>
      <c r="F262" s="128">
        <v>56</v>
      </c>
      <c r="G262" s="218">
        <v>4.9000000000000004</v>
      </c>
      <c r="H262" s="128">
        <v>54</v>
      </c>
      <c r="I262" s="219">
        <v>25</v>
      </c>
      <c r="J262" s="37">
        <v>0</v>
      </c>
      <c r="K262" s="393" t="s">
        <v>191</v>
      </c>
      <c r="L262" s="131">
        <v>41</v>
      </c>
      <c r="M262" s="92">
        <v>1.1000000000000001</v>
      </c>
      <c r="N262" s="126">
        <v>5.0999999999999996</v>
      </c>
      <c r="O262" s="40">
        <v>0</v>
      </c>
      <c r="P262" s="126">
        <v>9.8000000000000007</v>
      </c>
      <c r="Q262" s="133">
        <v>7.8</v>
      </c>
      <c r="R262" s="126">
        <v>4.3</v>
      </c>
      <c r="S262" s="134">
        <v>111</v>
      </c>
      <c r="T262" s="219">
        <v>143</v>
      </c>
      <c r="U262" s="37">
        <v>0</v>
      </c>
      <c r="V262" s="40">
        <v>0</v>
      </c>
      <c r="W262" s="371">
        <v>301.90299999999996</v>
      </c>
      <c r="X262" s="37">
        <v>5.45</v>
      </c>
      <c r="Y262" s="140">
        <v>16.100000000000001</v>
      </c>
      <c r="Z262" s="37">
        <v>45.9</v>
      </c>
      <c r="AA262" s="140">
        <v>84.2</v>
      </c>
      <c r="AB262" s="37">
        <v>29.5</v>
      </c>
      <c r="AC262" s="140">
        <v>35.1</v>
      </c>
      <c r="AD262" s="37">
        <v>337</v>
      </c>
      <c r="AE262" s="140">
        <v>11.8</v>
      </c>
      <c r="AF262" s="181">
        <v>0</v>
      </c>
      <c r="AG262" s="214">
        <v>10.53</v>
      </c>
      <c r="AH262" s="37">
        <v>50.4</v>
      </c>
      <c r="AI262" s="140">
        <v>30.7</v>
      </c>
      <c r="AJ262" s="37">
        <v>11.8</v>
      </c>
      <c r="AK262" s="140">
        <v>6.1</v>
      </c>
      <c r="AL262" s="37">
        <v>1</v>
      </c>
      <c r="AM262" s="390"/>
      <c r="AN262" s="390"/>
      <c r="AO262" s="390"/>
      <c r="AP262" s="390"/>
      <c r="AQ262" s="390"/>
      <c r="AR262" s="390"/>
    </row>
    <row r="263" spans="1:44" ht="15.75">
      <c r="A263" s="191" t="s">
        <v>173</v>
      </c>
      <c r="B263" s="125">
        <v>546</v>
      </c>
      <c r="C263" s="127">
        <v>13</v>
      </c>
      <c r="D263" s="37">
        <v>0</v>
      </c>
      <c r="E263" s="127">
        <v>638</v>
      </c>
      <c r="F263" s="128">
        <v>36</v>
      </c>
      <c r="G263" s="218">
        <v>4.7</v>
      </c>
      <c r="H263" s="128">
        <v>28</v>
      </c>
      <c r="I263" s="219">
        <v>15</v>
      </c>
      <c r="J263" s="37">
        <v>0</v>
      </c>
      <c r="K263" s="393" t="s">
        <v>192</v>
      </c>
      <c r="L263" s="131">
        <v>54</v>
      </c>
      <c r="M263" s="92">
        <v>1.2</v>
      </c>
      <c r="N263" s="126">
        <v>5.2</v>
      </c>
      <c r="O263" s="40">
        <v>0</v>
      </c>
      <c r="P263" s="126">
        <v>10.199999999999999</v>
      </c>
      <c r="Q263" s="133">
        <v>7.2</v>
      </c>
      <c r="R263" s="126">
        <v>4.8</v>
      </c>
      <c r="S263" s="134">
        <v>89</v>
      </c>
      <c r="T263" s="219">
        <v>149</v>
      </c>
      <c r="U263" s="37">
        <v>0</v>
      </c>
      <c r="V263" s="40">
        <v>0</v>
      </c>
      <c r="W263" s="371">
        <v>314.75411111111117</v>
      </c>
      <c r="X263" s="37">
        <v>4.63</v>
      </c>
      <c r="Y263" s="140">
        <v>13.9</v>
      </c>
      <c r="Z263" s="37">
        <v>41.3</v>
      </c>
      <c r="AA263" s="140">
        <v>89.2</v>
      </c>
      <c r="AB263" s="37">
        <v>30</v>
      </c>
      <c r="AC263" s="140">
        <v>33.700000000000003</v>
      </c>
      <c r="AD263" s="37">
        <v>300</v>
      </c>
      <c r="AE263" s="140">
        <v>11.9</v>
      </c>
      <c r="AF263" s="181">
        <v>0</v>
      </c>
      <c r="AG263" s="214">
        <v>9.52</v>
      </c>
      <c r="AH263" s="37">
        <v>64.7</v>
      </c>
      <c r="AI263" s="140">
        <v>20.6</v>
      </c>
      <c r="AJ263" s="37">
        <v>11.1</v>
      </c>
      <c r="AK263" s="140">
        <v>2.8</v>
      </c>
      <c r="AL263" s="37">
        <v>0.8</v>
      </c>
      <c r="AM263" s="390"/>
      <c r="AN263" s="390"/>
      <c r="AO263" s="390"/>
      <c r="AP263" s="390"/>
      <c r="AQ263" s="390"/>
      <c r="AR263" s="390"/>
    </row>
    <row r="264" spans="1:44" ht="15.75">
      <c r="A264" s="191" t="s">
        <v>174</v>
      </c>
      <c r="B264" s="125">
        <v>571</v>
      </c>
      <c r="C264" s="127">
        <v>19</v>
      </c>
      <c r="D264" s="37">
        <v>0</v>
      </c>
      <c r="E264" s="127">
        <v>656</v>
      </c>
      <c r="F264" s="128">
        <v>34</v>
      </c>
      <c r="G264" s="218">
        <v>4.9000000000000004</v>
      </c>
      <c r="H264" s="128">
        <v>36</v>
      </c>
      <c r="I264" s="219">
        <v>55</v>
      </c>
      <c r="J264" s="37">
        <v>0</v>
      </c>
      <c r="K264" s="393" t="s">
        <v>192</v>
      </c>
      <c r="L264" s="131">
        <v>49</v>
      </c>
      <c r="M264" s="92">
        <v>1.2</v>
      </c>
      <c r="N264" s="126">
        <v>5.5</v>
      </c>
      <c r="O264" s="40">
        <v>0</v>
      </c>
      <c r="P264" s="126">
        <v>10.9</v>
      </c>
      <c r="Q264" s="133">
        <v>8</v>
      </c>
      <c r="R264" s="126">
        <v>0</v>
      </c>
      <c r="S264" s="134">
        <v>91</v>
      </c>
      <c r="T264" s="219">
        <v>151</v>
      </c>
      <c r="U264" s="37">
        <v>0</v>
      </c>
      <c r="V264" s="40">
        <v>0</v>
      </c>
      <c r="W264" s="371">
        <v>308.84055555555557</v>
      </c>
      <c r="X264" s="37">
        <v>4.62</v>
      </c>
      <c r="Y264" s="140">
        <v>13.7</v>
      </c>
      <c r="Z264" s="37">
        <v>41.9</v>
      </c>
      <c r="AA264" s="140">
        <v>90.7</v>
      </c>
      <c r="AB264" s="37">
        <v>29.7</v>
      </c>
      <c r="AC264" s="140">
        <v>32.700000000000003</v>
      </c>
      <c r="AD264" s="37">
        <v>315</v>
      </c>
      <c r="AE264" s="140">
        <v>13.3</v>
      </c>
      <c r="AF264" s="181">
        <v>0</v>
      </c>
      <c r="AG264" s="214">
        <v>7.64</v>
      </c>
      <c r="AH264" s="37">
        <v>42.7</v>
      </c>
      <c r="AI264" s="140">
        <v>37.799999999999997</v>
      </c>
      <c r="AJ264" s="37">
        <v>11.4</v>
      </c>
      <c r="AK264" s="140">
        <v>6.5</v>
      </c>
      <c r="AL264" s="37">
        <v>1.6</v>
      </c>
      <c r="AM264" s="390"/>
      <c r="AN264" s="390"/>
      <c r="AO264" s="390"/>
      <c r="AP264" s="390"/>
      <c r="AQ264" s="390"/>
      <c r="AR264" s="390"/>
    </row>
    <row r="265" spans="1:44" ht="15.75">
      <c r="A265" s="191" t="s">
        <v>175</v>
      </c>
      <c r="B265" s="125">
        <v>739</v>
      </c>
      <c r="C265" s="127">
        <v>20</v>
      </c>
      <c r="D265" s="37">
        <v>0</v>
      </c>
      <c r="E265" s="127">
        <v>900</v>
      </c>
      <c r="F265" s="128">
        <v>30</v>
      </c>
      <c r="G265" s="218">
        <v>5.0999999999999996</v>
      </c>
      <c r="H265" s="128">
        <v>29</v>
      </c>
      <c r="I265" s="219">
        <v>23</v>
      </c>
      <c r="J265" s="37">
        <v>0</v>
      </c>
      <c r="K265" s="393" t="s">
        <v>193</v>
      </c>
      <c r="L265" s="131">
        <v>48</v>
      </c>
      <c r="M265" s="92">
        <v>1.5</v>
      </c>
      <c r="N265" s="126">
        <v>5.3</v>
      </c>
      <c r="O265" s="40">
        <v>0</v>
      </c>
      <c r="P265" s="126">
        <v>10.9</v>
      </c>
      <c r="Q265" s="133">
        <v>8.1999999999999993</v>
      </c>
      <c r="R265" s="126">
        <v>4.9000000000000004</v>
      </c>
      <c r="S265" s="134">
        <v>87</v>
      </c>
      <c r="T265" s="219">
        <v>156</v>
      </c>
      <c r="U265" s="37">
        <v>0</v>
      </c>
      <c r="V265" s="40">
        <v>0</v>
      </c>
      <c r="W265" s="371">
        <v>326.83233333333334</v>
      </c>
      <c r="X265" s="37">
        <v>4.72</v>
      </c>
      <c r="Y265" s="140">
        <v>15.2</v>
      </c>
      <c r="Z265" s="37">
        <v>46.5</v>
      </c>
      <c r="AA265" s="140">
        <v>98.5</v>
      </c>
      <c r="AB265" s="37">
        <v>32.200000000000003</v>
      </c>
      <c r="AC265" s="140">
        <v>32.700000000000003</v>
      </c>
      <c r="AD265" s="37">
        <v>364</v>
      </c>
      <c r="AE265" s="140">
        <v>12.2</v>
      </c>
      <c r="AF265" s="181">
        <v>0</v>
      </c>
      <c r="AG265" s="214">
        <v>8.02</v>
      </c>
      <c r="AH265" s="37">
        <v>50.7</v>
      </c>
      <c r="AI265" s="140">
        <v>34.4</v>
      </c>
      <c r="AJ265" s="37">
        <v>12.5</v>
      </c>
      <c r="AK265" s="140">
        <v>1.7</v>
      </c>
      <c r="AL265" s="37">
        <v>0.7</v>
      </c>
      <c r="AM265" s="390"/>
      <c r="AN265" s="390"/>
      <c r="AO265" s="390"/>
      <c r="AP265" s="390"/>
      <c r="AQ265" s="390"/>
      <c r="AR265" s="390"/>
    </row>
    <row r="266" spans="1:44" ht="15.75">
      <c r="A266" s="191" t="s">
        <v>176</v>
      </c>
      <c r="B266" s="125">
        <v>1233</v>
      </c>
      <c r="C266" s="127">
        <v>18</v>
      </c>
      <c r="D266" s="37">
        <v>0</v>
      </c>
      <c r="E266" s="127">
        <v>674</v>
      </c>
      <c r="F266" s="128">
        <v>52</v>
      </c>
      <c r="G266" s="218">
        <v>4</v>
      </c>
      <c r="H266" s="128">
        <v>47</v>
      </c>
      <c r="I266" s="219">
        <v>50</v>
      </c>
      <c r="J266" s="37">
        <v>0</v>
      </c>
      <c r="K266" s="393" t="s">
        <v>187</v>
      </c>
      <c r="L266" s="131">
        <v>55</v>
      </c>
      <c r="M266" s="92">
        <v>1.2</v>
      </c>
      <c r="N266" s="126">
        <v>5</v>
      </c>
      <c r="O266" s="40">
        <v>0</v>
      </c>
      <c r="P266" s="126">
        <v>9.9</v>
      </c>
      <c r="Q266" s="133">
        <v>7.9</v>
      </c>
      <c r="R266" s="126">
        <v>4.5</v>
      </c>
      <c r="S266" s="134">
        <v>101</v>
      </c>
      <c r="T266" s="219">
        <v>149</v>
      </c>
      <c r="U266" s="37">
        <v>0</v>
      </c>
      <c r="V266" s="40">
        <v>0</v>
      </c>
      <c r="W266" s="371">
        <v>315.12944444444446</v>
      </c>
      <c r="X266" s="37">
        <v>5.14</v>
      </c>
      <c r="Y266" s="140">
        <v>15.7</v>
      </c>
      <c r="Z266" s="37">
        <v>46.5</v>
      </c>
      <c r="AA266" s="140">
        <v>90.5</v>
      </c>
      <c r="AB266" s="37">
        <v>30.5</v>
      </c>
      <c r="AC266" s="140">
        <v>33.799999999999997</v>
      </c>
      <c r="AD266" s="37">
        <v>267</v>
      </c>
      <c r="AE266" s="140">
        <v>13.6</v>
      </c>
      <c r="AF266" s="181">
        <v>0</v>
      </c>
      <c r="AG266" s="214">
        <v>10.54</v>
      </c>
      <c r="AH266" s="37">
        <v>62.8</v>
      </c>
      <c r="AI266" s="111">
        <v>26.3</v>
      </c>
      <c r="AJ266" s="37">
        <v>8.9</v>
      </c>
      <c r="AK266" s="111">
        <v>1.5</v>
      </c>
      <c r="AL266" s="37">
        <v>0.5</v>
      </c>
      <c r="AM266" s="390"/>
      <c r="AN266" s="390"/>
      <c r="AO266" s="390"/>
      <c r="AP266" s="390"/>
      <c r="AQ266" s="390"/>
      <c r="AR266" s="390"/>
    </row>
    <row r="267" spans="1:44" ht="15.75">
      <c r="A267" s="191" t="s">
        <v>177</v>
      </c>
      <c r="B267" s="125">
        <v>587</v>
      </c>
      <c r="C267" s="127">
        <v>14</v>
      </c>
      <c r="D267" s="37">
        <v>0</v>
      </c>
      <c r="E267" s="127">
        <v>501</v>
      </c>
      <c r="F267" s="128">
        <v>28</v>
      </c>
      <c r="G267" s="218">
        <v>3.3</v>
      </c>
      <c r="H267" s="128">
        <v>35</v>
      </c>
      <c r="I267" s="219">
        <v>20</v>
      </c>
      <c r="J267" s="37">
        <v>0</v>
      </c>
      <c r="K267" s="393" t="s">
        <v>194</v>
      </c>
      <c r="L267" s="131">
        <v>34</v>
      </c>
      <c r="M267" s="92">
        <v>1</v>
      </c>
      <c r="N267" s="126">
        <v>4</v>
      </c>
      <c r="O267" s="40">
        <v>0</v>
      </c>
      <c r="P267" s="126">
        <v>7.6</v>
      </c>
      <c r="Q267" s="133">
        <v>5.6</v>
      </c>
      <c r="R267" s="126">
        <v>3.9</v>
      </c>
      <c r="S267" s="134">
        <v>69</v>
      </c>
      <c r="T267" s="219">
        <v>120</v>
      </c>
      <c r="U267" s="37">
        <v>0</v>
      </c>
      <c r="V267" s="40">
        <v>0</v>
      </c>
      <c r="W267" s="371">
        <v>254.52900000000002</v>
      </c>
      <c r="X267" s="37">
        <v>5.86</v>
      </c>
      <c r="Y267" s="140">
        <v>16.399999999999999</v>
      </c>
      <c r="Z267" s="37">
        <v>48.9</v>
      </c>
      <c r="AA267" s="140">
        <v>83.4</v>
      </c>
      <c r="AB267" s="37">
        <v>28</v>
      </c>
      <c r="AC267" s="140">
        <v>33.5</v>
      </c>
      <c r="AD267" s="37">
        <v>190</v>
      </c>
      <c r="AE267" s="140">
        <v>13.1</v>
      </c>
      <c r="AF267" s="181">
        <v>0</v>
      </c>
      <c r="AG267" s="214">
        <v>7.17</v>
      </c>
      <c r="AH267" s="37">
        <v>50.8</v>
      </c>
      <c r="AI267" s="140">
        <v>37.799999999999997</v>
      </c>
      <c r="AJ267" s="37">
        <v>10.6</v>
      </c>
      <c r="AK267" s="140">
        <v>0.7</v>
      </c>
      <c r="AL267" s="37">
        <v>0.1</v>
      </c>
      <c r="AM267" s="390"/>
      <c r="AN267" s="390"/>
      <c r="AO267" s="390"/>
      <c r="AP267" s="390"/>
      <c r="AQ267" s="390"/>
      <c r="AR267" s="390"/>
    </row>
    <row r="268" spans="1:44" ht="15.75">
      <c r="A268" s="191" t="s">
        <v>178</v>
      </c>
      <c r="B268" s="125">
        <v>1344</v>
      </c>
      <c r="C268" s="127">
        <v>19</v>
      </c>
      <c r="D268" s="37">
        <v>0</v>
      </c>
      <c r="E268" s="127">
        <v>644</v>
      </c>
      <c r="F268" s="128">
        <v>60</v>
      </c>
      <c r="G268" s="218">
        <v>4.8</v>
      </c>
      <c r="H268" s="128">
        <v>35</v>
      </c>
      <c r="I268" s="219">
        <v>22</v>
      </c>
      <c r="J268" s="37">
        <v>0</v>
      </c>
      <c r="K268" s="393" t="s">
        <v>194</v>
      </c>
      <c r="L268" s="131">
        <v>34</v>
      </c>
      <c r="M268" s="92">
        <v>1</v>
      </c>
      <c r="N268" s="126">
        <v>4.9000000000000004</v>
      </c>
      <c r="O268" s="40">
        <v>0</v>
      </c>
      <c r="P268" s="126">
        <v>10.1</v>
      </c>
      <c r="Q268" s="133">
        <v>7.6</v>
      </c>
      <c r="R268" s="126">
        <v>5.3</v>
      </c>
      <c r="S268" s="134">
        <v>89</v>
      </c>
      <c r="T268" s="219">
        <v>146</v>
      </c>
      <c r="U268" s="37">
        <v>0</v>
      </c>
      <c r="V268" s="40">
        <v>0</v>
      </c>
      <c r="W268" s="371">
        <v>306.77077777777788</v>
      </c>
      <c r="X268" s="37">
        <v>5.01</v>
      </c>
      <c r="Y268" s="140">
        <v>13.7</v>
      </c>
      <c r="Z268" s="37">
        <v>42</v>
      </c>
      <c r="AA268" s="140">
        <v>83.8</v>
      </c>
      <c r="AB268" s="37">
        <v>27.3</v>
      </c>
      <c r="AC268" s="140">
        <v>32.6</v>
      </c>
      <c r="AD268" s="37">
        <v>245</v>
      </c>
      <c r="AE268" s="140">
        <v>12.8</v>
      </c>
      <c r="AF268" s="181">
        <v>0</v>
      </c>
      <c r="AG268" s="214">
        <v>8.4600000000000009</v>
      </c>
      <c r="AH268" s="37">
        <v>56.9</v>
      </c>
      <c r="AI268" s="140">
        <v>31.6</v>
      </c>
      <c r="AJ268" s="37">
        <v>8.5</v>
      </c>
      <c r="AK268" s="140">
        <v>2.4</v>
      </c>
      <c r="AL268" s="37">
        <v>0.6</v>
      </c>
      <c r="AM268" s="390"/>
      <c r="AN268" s="390"/>
      <c r="AO268" s="390"/>
      <c r="AP268" s="390"/>
      <c r="AQ268" s="390"/>
      <c r="AR268" s="390"/>
    </row>
    <row r="269" spans="1:44" ht="15.75">
      <c r="A269" s="191" t="s">
        <v>180</v>
      </c>
      <c r="B269" s="125">
        <v>1451</v>
      </c>
      <c r="C269" s="127">
        <v>15</v>
      </c>
      <c r="D269" s="37">
        <v>0</v>
      </c>
      <c r="E269" s="127">
        <v>591</v>
      </c>
      <c r="F269" s="128">
        <v>34</v>
      </c>
      <c r="G269" s="218">
        <v>3.4</v>
      </c>
      <c r="H269" s="128">
        <v>34</v>
      </c>
      <c r="I269" s="219">
        <v>10</v>
      </c>
      <c r="J269" s="37">
        <v>0</v>
      </c>
      <c r="K269" s="279">
        <v>102.6</v>
      </c>
      <c r="L269" s="131">
        <v>41</v>
      </c>
      <c r="M269" s="92">
        <v>1</v>
      </c>
      <c r="N269" s="126">
        <v>4.3</v>
      </c>
      <c r="O269" s="40">
        <v>0</v>
      </c>
      <c r="P269" s="126">
        <v>8</v>
      </c>
      <c r="Q269" s="133">
        <v>5.7</v>
      </c>
      <c r="R269" s="126">
        <v>4.0999999999999996</v>
      </c>
      <c r="S269" s="134">
        <v>68</v>
      </c>
      <c r="T269" s="219">
        <v>129</v>
      </c>
      <c r="U269" s="37">
        <v>0</v>
      </c>
      <c r="V269" s="40">
        <v>0</v>
      </c>
      <c r="W269" s="371">
        <v>272.74377777777778</v>
      </c>
      <c r="X269" s="37">
        <v>4.28</v>
      </c>
      <c r="Y269" s="140">
        <v>12.9</v>
      </c>
      <c r="Z269" s="37">
        <v>38.5</v>
      </c>
      <c r="AA269" s="140">
        <v>90</v>
      </c>
      <c r="AB269" s="37">
        <v>30.1</v>
      </c>
      <c r="AC269" s="140">
        <v>33.5</v>
      </c>
      <c r="AD269" s="37">
        <v>325</v>
      </c>
      <c r="AE269" s="140">
        <v>12.5</v>
      </c>
      <c r="AF269" s="181">
        <v>0</v>
      </c>
      <c r="AG269" s="214">
        <v>6.46</v>
      </c>
      <c r="AH269" s="37">
        <v>47.5</v>
      </c>
      <c r="AI269" s="140">
        <v>27.6</v>
      </c>
      <c r="AJ269" s="37">
        <v>10.199999999999999</v>
      </c>
      <c r="AK269" s="140">
        <v>14.4</v>
      </c>
      <c r="AL269" s="37">
        <v>0.3</v>
      </c>
      <c r="AM269" s="390"/>
      <c r="AN269" s="390"/>
      <c r="AO269" s="390"/>
      <c r="AP269" s="390"/>
      <c r="AQ269" s="390"/>
      <c r="AR269" s="390"/>
    </row>
    <row r="270" spans="1:44" ht="15.75">
      <c r="A270" s="191" t="s">
        <v>181</v>
      </c>
      <c r="B270" s="125">
        <v>592</v>
      </c>
      <c r="C270" s="127">
        <v>21</v>
      </c>
      <c r="D270" s="37">
        <v>0</v>
      </c>
      <c r="E270" s="127">
        <v>484</v>
      </c>
      <c r="F270" s="128">
        <v>44</v>
      </c>
      <c r="G270" s="218">
        <v>5</v>
      </c>
      <c r="H270" s="128">
        <v>44</v>
      </c>
      <c r="I270" s="219">
        <v>16</v>
      </c>
      <c r="J270" s="37">
        <v>0</v>
      </c>
      <c r="K270" s="279">
        <v>82.9</v>
      </c>
      <c r="L270" s="131">
        <v>53</v>
      </c>
      <c r="M270" s="92">
        <v>1.2</v>
      </c>
      <c r="N270" s="126">
        <v>5.7</v>
      </c>
      <c r="O270" s="40">
        <v>0</v>
      </c>
      <c r="P270" s="126">
        <v>11.2</v>
      </c>
      <c r="Q270" s="133">
        <v>8</v>
      </c>
      <c r="R270" s="126">
        <v>5.3</v>
      </c>
      <c r="S270" s="134">
        <v>95</v>
      </c>
      <c r="T270" s="219">
        <v>154</v>
      </c>
      <c r="U270" s="37">
        <v>0</v>
      </c>
      <c r="V270" s="40">
        <v>0</v>
      </c>
      <c r="W270" s="371">
        <v>325.20077777777783</v>
      </c>
      <c r="X270" s="37">
        <v>4.99</v>
      </c>
      <c r="Y270" s="140">
        <v>13.9</v>
      </c>
      <c r="Z270" s="37">
        <v>40</v>
      </c>
      <c r="AA270" s="140">
        <v>80.2</v>
      </c>
      <c r="AB270" s="37">
        <v>27.9</v>
      </c>
      <c r="AC270" s="140">
        <v>34.799999999999997</v>
      </c>
      <c r="AD270" s="37">
        <v>295</v>
      </c>
      <c r="AE270" s="140">
        <v>12.7</v>
      </c>
      <c r="AF270" s="181">
        <v>0</v>
      </c>
      <c r="AG270" s="214">
        <v>9.26</v>
      </c>
      <c r="AH270" s="37">
        <v>51.5</v>
      </c>
      <c r="AI270" s="140">
        <v>32.299999999999997</v>
      </c>
      <c r="AJ270" s="37">
        <v>12.3</v>
      </c>
      <c r="AK270" s="140">
        <v>3.3</v>
      </c>
      <c r="AL270" s="37">
        <v>0.6</v>
      </c>
      <c r="AM270" s="390"/>
      <c r="AN270" s="390"/>
      <c r="AO270" s="390"/>
      <c r="AP270" s="390"/>
      <c r="AQ270" s="390"/>
      <c r="AR270" s="390"/>
    </row>
    <row r="271" spans="1:44" ht="15.75">
      <c r="A271" s="191" t="s">
        <v>182</v>
      </c>
      <c r="B271" s="125">
        <v>949</v>
      </c>
      <c r="C271" s="127">
        <v>24</v>
      </c>
      <c r="D271" s="37">
        <v>0</v>
      </c>
      <c r="E271" s="127">
        <v>692</v>
      </c>
      <c r="F271" s="128">
        <v>36</v>
      </c>
      <c r="G271" s="218">
        <v>4.7</v>
      </c>
      <c r="H271" s="128">
        <v>36</v>
      </c>
      <c r="I271" s="219">
        <v>16</v>
      </c>
      <c r="J271" s="37">
        <v>0</v>
      </c>
      <c r="K271" s="279">
        <v>92</v>
      </c>
      <c r="L271" s="131">
        <v>50</v>
      </c>
      <c r="M271" s="92">
        <v>1.1000000000000001</v>
      </c>
      <c r="N271" s="126">
        <v>4.5</v>
      </c>
      <c r="O271" s="40">
        <v>0</v>
      </c>
      <c r="P271" s="126">
        <v>9.4</v>
      </c>
      <c r="Q271" s="133">
        <v>7.2</v>
      </c>
      <c r="R271" s="126">
        <v>4.2</v>
      </c>
      <c r="S271" s="134">
        <v>88</v>
      </c>
      <c r="T271" s="219">
        <v>141</v>
      </c>
      <c r="U271" s="37">
        <v>0</v>
      </c>
      <c r="V271" s="40">
        <v>0</v>
      </c>
      <c r="W271" s="371">
        <v>298.02755555555552</v>
      </c>
      <c r="X271" s="37">
        <v>4.8600000000000003</v>
      </c>
      <c r="Y271" s="140">
        <v>14.6</v>
      </c>
      <c r="Z271" s="37">
        <v>42.7</v>
      </c>
      <c r="AA271" s="140">
        <v>87.9</v>
      </c>
      <c r="AB271" s="37">
        <v>30</v>
      </c>
      <c r="AC271" s="140">
        <v>34.200000000000003</v>
      </c>
      <c r="AD271" s="37">
        <v>204</v>
      </c>
      <c r="AE271" s="140">
        <v>12.1</v>
      </c>
      <c r="AF271" s="181">
        <v>0</v>
      </c>
      <c r="AG271" s="214">
        <v>8.34</v>
      </c>
      <c r="AH271" s="37">
        <v>56.8</v>
      </c>
      <c r="AI271" s="140">
        <v>29.9</v>
      </c>
      <c r="AJ271" s="37">
        <v>12.2</v>
      </c>
      <c r="AK271" s="140">
        <v>1</v>
      </c>
      <c r="AL271" s="37">
        <v>0.1</v>
      </c>
      <c r="AM271" s="390"/>
      <c r="AN271" s="390"/>
      <c r="AO271" s="390"/>
      <c r="AP271" s="390"/>
      <c r="AQ271" s="390"/>
      <c r="AR271" s="390"/>
    </row>
    <row r="272" spans="1:44" ht="15.75">
      <c r="A272" s="191" t="s">
        <v>158</v>
      </c>
      <c r="B272" s="125">
        <v>1139</v>
      </c>
      <c r="C272" s="127">
        <v>17</v>
      </c>
      <c r="D272" s="37">
        <v>0</v>
      </c>
      <c r="E272" s="127">
        <v>461</v>
      </c>
      <c r="F272" s="128">
        <v>27</v>
      </c>
      <c r="G272" s="218">
        <v>3.8</v>
      </c>
      <c r="H272" s="128">
        <v>26</v>
      </c>
      <c r="I272" s="219">
        <v>10</v>
      </c>
      <c r="J272" s="37">
        <v>0</v>
      </c>
      <c r="K272" s="279">
        <v>117.8</v>
      </c>
      <c r="L272" s="131">
        <v>41</v>
      </c>
      <c r="M272" s="92">
        <v>0.9</v>
      </c>
      <c r="N272" s="126">
        <v>3.7</v>
      </c>
      <c r="O272" s="40">
        <v>0</v>
      </c>
      <c r="P272" s="126">
        <v>8.8000000000000007</v>
      </c>
      <c r="Q272" s="133">
        <v>6</v>
      </c>
      <c r="R272" s="126">
        <v>3.8</v>
      </c>
      <c r="S272" s="134">
        <v>70</v>
      </c>
      <c r="T272" s="219">
        <v>142</v>
      </c>
      <c r="U272" s="37">
        <v>0</v>
      </c>
      <c r="V272" s="40">
        <v>0</v>
      </c>
      <c r="W272" s="371">
        <v>296.49355555555559</v>
      </c>
      <c r="X272" s="37">
        <v>4.99</v>
      </c>
      <c r="Y272" s="140">
        <v>14.5</v>
      </c>
      <c r="Z272" s="37">
        <v>44.5</v>
      </c>
      <c r="AA272" s="140">
        <v>89.2</v>
      </c>
      <c r="AB272" s="37">
        <v>29.1</v>
      </c>
      <c r="AC272" s="140">
        <v>32.6</v>
      </c>
      <c r="AD272" s="37">
        <v>315</v>
      </c>
      <c r="AE272" s="140">
        <v>12.3</v>
      </c>
      <c r="AF272" s="181">
        <v>0</v>
      </c>
      <c r="AG272" s="214">
        <v>8.68</v>
      </c>
      <c r="AH272" s="37">
        <v>58.6</v>
      </c>
      <c r="AI272" s="140">
        <v>30.4</v>
      </c>
      <c r="AJ272" s="37">
        <v>8.1999999999999993</v>
      </c>
      <c r="AK272" s="140">
        <v>2.2000000000000002</v>
      </c>
      <c r="AL272" s="37">
        <v>0.6</v>
      </c>
      <c r="AM272" s="390"/>
      <c r="AN272" s="390"/>
      <c r="AO272" s="390"/>
      <c r="AP272" s="390"/>
      <c r="AQ272" s="390"/>
      <c r="AR272" s="390"/>
    </row>
    <row r="273" spans="1:44" ht="15.75">
      <c r="A273" s="191" t="s">
        <v>159</v>
      </c>
      <c r="B273" s="125">
        <v>320</v>
      </c>
      <c r="C273" s="127">
        <v>15</v>
      </c>
      <c r="D273" s="37">
        <v>0</v>
      </c>
      <c r="E273" s="127">
        <v>514</v>
      </c>
      <c r="F273" s="128">
        <v>30</v>
      </c>
      <c r="G273" s="218">
        <v>4.8</v>
      </c>
      <c r="H273" s="128">
        <v>24</v>
      </c>
      <c r="I273" s="219">
        <v>11</v>
      </c>
      <c r="J273" s="37">
        <v>0</v>
      </c>
      <c r="K273" s="279">
        <v>93.2</v>
      </c>
      <c r="L273" s="131">
        <v>40</v>
      </c>
      <c r="M273" s="92">
        <v>1.1000000000000001</v>
      </c>
      <c r="N273" s="126">
        <v>5</v>
      </c>
      <c r="O273" s="40">
        <v>0</v>
      </c>
      <c r="P273" s="126">
        <v>10.3</v>
      </c>
      <c r="Q273" s="133">
        <v>7.2</v>
      </c>
      <c r="R273" s="126">
        <v>4.9000000000000004</v>
      </c>
      <c r="S273" s="134">
        <v>107</v>
      </c>
      <c r="T273" s="219">
        <v>140</v>
      </c>
      <c r="U273" s="37">
        <v>0</v>
      </c>
      <c r="V273" s="40">
        <v>0</v>
      </c>
      <c r="W273" s="371">
        <v>297.0167777777778</v>
      </c>
      <c r="X273" s="37">
        <v>5.13</v>
      </c>
      <c r="Y273" s="140">
        <v>15.1</v>
      </c>
      <c r="Z273" s="37">
        <v>43.7</v>
      </c>
      <c r="AA273" s="140">
        <v>85.2</v>
      </c>
      <c r="AB273" s="37">
        <v>29.4</v>
      </c>
      <c r="AC273" s="140">
        <v>34.6</v>
      </c>
      <c r="AD273" s="37">
        <v>204</v>
      </c>
      <c r="AE273" s="140">
        <v>12.7</v>
      </c>
      <c r="AF273" s="181">
        <v>0</v>
      </c>
      <c r="AG273" s="214">
        <v>7.29</v>
      </c>
      <c r="AH273" s="37">
        <v>46.8</v>
      </c>
      <c r="AI273" s="140">
        <v>37.700000000000003</v>
      </c>
      <c r="AJ273" s="37">
        <v>8.9</v>
      </c>
      <c r="AK273" s="140">
        <v>6.3</v>
      </c>
      <c r="AL273" s="37">
        <v>0.3</v>
      </c>
      <c r="AM273" s="390"/>
      <c r="AN273" s="390"/>
      <c r="AO273" s="390"/>
      <c r="AP273" s="390"/>
      <c r="AQ273" s="390"/>
      <c r="AR273" s="390"/>
    </row>
    <row r="274" spans="1:44" ht="15.75">
      <c r="A274" s="191" t="s">
        <v>160</v>
      </c>
      <c r="B274" s="125">
        <v>12218</v>
      </c>
      <c r="C274" s="127">
        <v>31</v>
      </c>
      <c r="D274" s="37">
        <v>0</v>
      </c>
      <c r="E274" s="127">
        <v>1907</v>
      </c>
      <c r="F274" s="128">
        <v>152</v>
      </c>
      <c r="G274" s="218">
        <v>4.4000000000000004</v>
      </c>
      <c r="H274" s="128">
        <v>51</v>
      </c>
      <c r="I274" s="219">
        <v>26</v>
      </c>
      <c r="J274" s="37">
        <v>0</v>
      </c>
      <c r="K274" s="279">
        <v>84.5</v>
      </c>
      <c r="L274" s="131">
        <v>45</v>
      </c>
      <c r="M274" s="92">
        <v>1.2</v>
      </c>
      <c r="N274" s="126">
        <v>3.8</v>
      </c>
      <c r="O274" s="40">
        <v>0</v>
      </c>
      <c r="P274" s="126">
        <v>9.1</v>
      </c>
      <c r="Q274" s="133">
        <v>6.9</v>
      </c>
      <c r="R274" s="126">
        <v>4</v>
      </c>
      <c r="S274" s="134">
        <v>86</v>
      </c>
      <c r="T274" s="219">
        <v>137</v>
      </c>
      <c r="U274" s="37">
        <v>0</v>
      </c>
      <c r="V274" s="40">
        <v>0</v>
      </c>
      <c r="W274" s="371">
        <v>289.25444444444446</v>
      </c>
      <c r="X274" s="37">
        <v>4.96</v>
      </c>
      <c r="Y274" s="140">
        <v>14.5</v>
      </c>
      <c r="Z274" s="37">
        <v>43</v>
      </c>
      <c r="AA274" s="140">
        <v>86.7</v>
      </c>
      <c r="AB274" s="37">
        <v>29.2</v>
      </c>
      <c r="AC274" s="140">
        <v>33.700000000000003</v>
      </c>
      <c r="AD274" s="37">
        <v>224</v>
      </c>
      <c r="AE274" s="140">
        <v>12.9</v>
      </c>
      <c r="AF274" s="181">
        <v>0</v>
      </c>
      <c r="AG274" s="214">
        <v>8.39</v>
      </c>
      <c r="AH274" s="37">
        <v>64.599999999999994</v>
      </c>
      <c r="AI274" s="140">
        <v>21.6</v>
      </c>
      <c r="AJ274" s="37">
        <v>12.9</v>
      </c>
      <c r="AK274" s="140">
        <v>0.7</v>
      </c>
      <c r="AL274" s="37">
        <v>0.2</v>
      </c>
      <c r="AM274" s="390"/>
      <c r="AN274" s="390"/>
      <c r="AO274" s="390"/>
      <c r="AP274" s="390"/>
      <c r="AQ274" s="390"/>
      <c r="AR274" s="390"/>
    </row>
    <row r="275" spans="1:44" ht="15.75">
      <c r="A275" s="201">
        <v>3123</v>
      </c>
      <c r="B275" s="125">
        <v>377</v>
      </c>
      <c r="C275" s="127">
        <v>17</v>
      </c>
      <c r="D275" s="37">
        <v>0</v>
      </c>
      <c r="E275" s="127">
        <v>580</v>
      </c>
      <c r="F275" s="128">
        <v>32</v>
      </c>
      <c r="G275" s="218">
        <v>5.2</v>
      </c>
      <c r="H275" s="128">
        <v>31</v>
      </c>
      <c r="I275" s="219">
        <v>20</v>
      </c>
      <c r="J275" s="37">
        <v>0</v>
      </c>
      <c r="K275" s="279">
        <v>77.2</v>
      </c>
      <c r="L275" s="131">
        <v>54</v>
      </c>
      <c r="M275" s="92">
        <v>1.3</v>
      </c>
      <c r="N275" s="126">
        <v>5.8</v>
      </c>
      <c r="O275" s="40">
        <v>0</v>
      </c>
      <c r="P275" s="126">
        <v>10.5</v>
      </c>
      <c r="Q275" s="133">
        <v>9.1999999999999993</v>
      </c>
      <c r="R275" s="126">
        <v>4.8</v>
      </c>
      <c r="S275" s="134">
        <v>99</v>
      </c>
      <c r="T275" s="219">
        <v>157</v>
      </c>
      <c r="U275" s="37">
        <v>0</v>
      </c>
      <c r="V275" s="40">
        <v>0</v>
      </c>
      <c r="W275" s="371">
        <v>330.27300000000002</v>
      </c>
      <c r="X275" s="37">
        <v>4.96</v>
      </c>
      <c r="Y275" s="140">
        <v>13.1</v>
      </c>
      <c r="Z275" s="37">
        <v>40.4</v>
      </c>
      <c r="AA275" s="140">
        <v>81.5</v>
      </c>
      <c r="AB275" s="37">
        <v>26.4</v>
      </c>
      <c r="AC275" s="140">
        <v>32.4</v>
      </c>
      <c r="AD275" s="37">
        <v>326</v>
      </c>
      <c r="AE275" s="140">
        <v>13</v>
      </c>
      <c r="AF275" s="181">
        <v>0</v>
      </c>
      <c r="AG275" s="214">
        <v>10.02</v>
      </c>
      <c r="AH275" s="37">
        <v>48.2</v>
      </c>
      <c r="AI275" s="140">
        <v>37.4</v>
      </c>
      <c r="AJ275" s="37">
        <v>11.8</v>
      </c>
      <c r="AK275" s="140">
        <v>2.2999999999999998</v>
      </c>
      <c r="AL275" s="37">
        <v>0.3</v>
      </c>
      <c r="AM275" s="390"/>
      <c r="AN275" s="390"/>
      <c r="AO275" s="390"/>
      <c r="AP275" s="390"/>
      <c r="AQ275" s="390"/>
      <c r="AR275" s="390"/>
    </row>
    <row r="276" spans="1:44" ht="15.75">
      <c r="A276" s="191" t="s">
        <v>163</v>
      </c>
      <c r="B276" s="125">
        <v>304</v>
      </c>
      <c r="C276" s="127">
        <v>10</v>
      </c>
      <c r="D276" s="37">
        <v>0</v>
      </c>
      <c r="E276" s="127">
        <v>305</v>
      </c>
      <c r="F276" s="128">
        <v>23</v>
      </c>
      <c r="G276" s="218">
        <v>2.9</v>
      </c>
      <c r="H276" s="128">
        <v>26</v>
      </c>
      <c r="I276" s="219">
        <v>10</v>
      </c>
      <c r="J276" s="37">
        <v>0</v>
      </c>
      <c r="K276" s="279">
        <v>122.9</v>
      </c>
      <c r="L276" s="131">
        <v>36</v>
      </c>
      <c r="M276" s="92">
        <v>0.8</v>
      </c>
      <c r="N276" s="126">
        <v>4.0999999999999996</v>
      </c>
      <c r="O276" s="40">
        <v>0</v>
      </c>
      <c r="P276" s="126">
        <v>7.1</v>
      </c>
      <c r="Q276" s="133">
        <v>5</v>
      </c>
      <c r="R276" s="126">
        <v>3.8</v>
      </c>
      <c r="S276" s="134">
        <v>59</v>
      </c>
      <c r="T276" s="219">
        <v>115</v>
      </c>
      <c r="U276" s="37">
        <v>0</v>
      </c>
      <c r="V276" s="40">
        <v>0</v>
      </c>
      <c r="W276" s="371">
        <v>244.73744444444446</v>
      </c>
      <c r="X276" s="37">
        <v>5.13</v>
      </c>
      <c r="Y276" s="140">
        <v>14.8</v>
      </c>
      <c r="Z276" s="37">
        <v>43.7</v>
      </c>
      <c r="AA276" s="140">
        <v>85.2</v>
      </c>
      <c r="AB276" s="37">
        <v>28.8</v>
      </c>
      <c r="AC276" s="140">
        <v>33.9</v>
      </c>
      <c r="AD276" s="37">
        <v>208</v>
      </c>
      <c r="AE276" s="140">
        <v>12.6</v>
      </c>
      <c r="AF276" s="181">
        <v>0</v>
      </c>
      <c r="AG276" s="214">
        <v>7.2</v>
      </c>
      <c r="AH276" s="37">
        <v>62.8</v>
      </c>
      <c r="AI276" s="140">
        <v>25</v>
      </c>
      <c r="AJ276" s="37">
        <v>10.4</v>
      </c>
      <c r="AK276" s="140">
        <v>1.1000000000000001</v>
      </c>
      <c r="AL276" s="37">
        <v>0.7</v>
      </c>
      <c r="AM276" s="390"/>
      <c r="AN276" s="390"/>
      <c r="AO276" s="390"/>
      <c r="AP276" s="390"/>
      <c r="AQ276" s="390"/>
      <c r="AR276" s="390"/>
    </row>
    <row r="277" spans="1:44" ht="15.75">
      <c r="A277" s="191" t="s">
        <v>167</v>
      </c>
      <c r="B277" s="125">
        <v>315</v>
      </c>
      <c r="C277" s="127">
        <v>16</v>
      </c>
      <c r="D277" s="37">
        <v>0</v>
      </c>
      <c r="E277" s="127">
        <v>564</v>
      </c>
      <c r="F277" s="128">
        <v>30</v>
      </c>
      <c r="G277" s="218">
        <v>4.9000000000000004</v>
      </c>
      <c r="H277" s="128">
        <v>29</v>
      </c>
      <c r="I277" s="219">
        <v>14</v>
      </c>
      <c r="J277" s="37">
        <v>0</v>
      </c>
      <c r="K277" s="279">
        <v>93.8</v>
      </c>
      <c r="L277" s="131">
        <v>39</v>
      </c>
      <c r="M277" s="92">
        <v>1.1000000000000001</v>
      </c>
      <c r="N277" s="126">
        <v>5.8</v>
      </c>
      <c r="O277" s="40">
        <v>0</v>
      </c>
      <c r="P277" s="126">
        <v>10.1</v>
      </c>
      <c r="Q277" s="133">
        <v>7.7</v>
      </c>
      <c r="R277" s="126">
        <v>4.5999999999999996</v>
      </c>
      <c r="S277" s="134">
        <v>80</v>
      </c>
      <c r="T277" s="219">
        <v>146</v>
      </c>
      <c r="U277" s="37">
        <v>0</v>
      </c>
      <c r="V277" s="40">
        <v>0</v>
      </c>
      <c r="W277" s="371">
        <v>305.72711111111107</v>
      </c>
      <c r="X277" s="37">
        <v>5.09</v>
      </c>
      <c r="Y277" s="111">
        <v>14.3</v>
      </c>
      <c r="Z277" s="37">
        <v>42.9</v>
      </c>
      <c r="AA277" s="111">
        <v>84.3</v>
      </c>
      <c r="AB277" s="37">
        <v>28.1</v>
      </c>
      <c r="AC277" s="111">
        <v>33.299999999999997</v>
      </c>
      <c r="AD277" s="37">
        <v>270</v>
      </c>
      <c r="AE277" s="111">
        <v>12.6</v>
      </c>
      <c r="AF277" s="181">
        <v>0</v>
      </c>
      <c r="AG277" s="70">
        <v>5.67</v>
      </c>
      <c r="AH277" s="37">
        <v>41.8</v>
      </c>
      <c r="AI277" s="111">
        <v>43</v>
      </c>
      <c r="AJ277" s="37">
        <v>10.1</v>
      </c>
      <c r="AK277" s="111">
        <v>3.5</v>
      </c>
      <c r="AL277" s="37">
        <v>1.6</v>
      </c>
      <c r="AM277" s="390"/>
      <c r="AN277" s="390"/>
      <c r="AO277" s="390"/>
      <c r="AP277" s="390"/>
      <c r="AQ277" s="390"/>
      <c r="AR277" s="390"/>
    </row>
    <row r="278" spans="1:44" ht="15" customHeight="1">
      <c r="A278" s="210" t="s">
        <v>169</v>
      </c>
      <c r="B278" s="125">
        <v>193</v>
      </c>
      <c r="C278" s="127">
        <v>16</v>
      </c>
      <c r="D278" s="37">
        <v>0</v>
      </c>
      <c r="E278" s="127">
        <v>474</v>
      </c>
      <c r="F278" s="128">
        <v>25</v>
      </c>
      <c r="G278" s="218">
        <v>5.3</v>
      </c>
      <c r="H278" s="128">
        <v>27</v>
      </c>
      <c r="I278" s="219">
        <v>45</v>
      </c>
      <c r="J278" s="37">
        <v>0</v>
      </c>
      <c r="K278" s="279">
        <v>93.8</v>
      </c>
      <c r="L278" s="131">
        <v>43</v>
      </c>
      <c r="M278" s="92">
        <v>1.1000000000000001</v>
      </c>
      <c r="N278" s="126">
        <v>5.0999999999999996</v>
      </c>
      <c r="O278" s="40">
        <v>0</v>
      </c>
      <c r="P278" s="126">
        <v>10.7</v>
      </c>
      <c r="Q278" s="133">
        <v>8.3000000000000007</v>
      </c>
      <c r="R278" s="126">
        <v>4.5</v>
      </c>
      <c r="S278" s="134">
        <v>114</v>
      </c>
      <c r="T278" s="219">
        <v>151</v>
      </c>
      <c r="U278" s="37">
        <v>0</v>
      </c>
      <c r="V278" s="40">
        <v>0</v>
      </c>
      <c r="W278" s="371">
        <v>317.68000000000006</v>
      </c>
      <c r="X278" s="37">
        <v>4.9000000000000004</v>
      </c>
      <c r="Y278" s="140">
        <v>14.1</v>
      </c>
      <c r="Z278" s="37">
        <v>43.6</v>
      </c>
      <c r="AA278" s="140">
        <v>89</v>
      </c>
      <c r="AB278" s="37">
        <v>28.8</v>
      </c>
      <c r="AC278" s="140">
        <v>32.299999999999997</v>
      </c>
      <c r="AD278" s="37">
        <v>229</v>
      </c>
      <c r="AE278" s="140">
        <v>12.9</v>
      </c>
      <c r="AF278" s="181">
        <v>0</v>
      </c>
      <c r="AG278" s="214">
        <v>9.8699999999999992</v>
      </c>
      <c r="AH278" s="37">
        <v>49.6</v>
      </c>
      <c r="AI278" s="140">
        <v>38.299999999999997</v>
      </c>
      <c r="AJ278" s="37">
        <v>10.199999999999999</v>
      </c>
      <c r="AK278" s="140">
        <v>1.6</v>
      </c>
      <c r="AL278" s="37">
        <v>0.3</v>
      </c>
      <c r="AM278" s="390"/>
      <c r="AN278" s="390"/>
      <c r="AO278" s="390"/>
      <c r="AP278" s="390"/>
      <c r="AQ278" s="390"/>
      <c r="AR278" s="390"/>
    </row>
    <row r="279" spans="1:44" ht="15.75">
      <c r="A279" s="191" t="s">
        <v>172</v>
      </c>
      <c r="B279" s="125">
        <v>3200</v>
      </c>
      <c r="C279" s="127">
        <v>179</v>
      </c>
      <c r="D279" s="37">
        <v>0</v>
      </c>
      <c r="E279" s="127">
        <v>1503</v>
      </c>
      <c r="F279" s="128">
        <v>211</v>
      </c>
      <c r="G279" s="218">
        <v>5.0999999999999996</v>
      </c>
      <c r="H279" s="128">
        <v>89</v>
      </c>
      <c r="I279" s="219">
        <v>26</v>
      </c>
      <c r="J279" s="37">
        <v>0</v>
      </c>
      <c r="K279" s="279">
        <v>122.9</v>
      </c>
      <c r="L279" s="131">
        <v>44</v>
      </c>
      <c r="M279" s="92">
        <v>1.1000000000000001</v>
      </c>
      <c r="N279" s="126">
        <v>5.4</v>
      </c>
      <c r="O279" s="40">
        <v>0</v>
      </c>
      <c r="P279" s="126">
        <v>9.9</v>
      </c>
      <c r="Q279" s="133">
        <v>8.3000000000000007</v>
      </c>
      <c r="R279" s="126">
        <v>4.0999999999999996</v>
      </c>
      <c r="S279" s="134">
        <v>99</v>
      </c>
      <c r="T279" s="219">
        <v>140</v>
      </c>
      <c r="U279" s="37">
        <v>0</v>
      </c>
      <c r="V279" s="40">
        <v>0</v>
      </c>
      <c r="W279" s="371">
        <v>295.68433333333331</v>
      </c>
      <c r="X279" s="37">
        <v>5.41</v>
      </c>
      <c r="Y279" s="111">
        <v>16.5</v>
      </c>
      <c r="Z279" s="37">
        <v>46.4</v>
      </c>
      <c r="AA279" s="111">
        <v>85.8</v>
      </c>
      <c r="AB279" s="37">
        <v>30.5</v>
      </c>
      <c r="AC279" s="111">
        <v>35.6</v>
      </c>
      <c r="AD279" s="37">
        <v>324</v>
      </c>
      <c r="AE279" s="111">
        <v>12.6</v>
      </c>
      <c r="AF279" s="181">
        <v>0</v>
      </c>
      <c r="AG279" s="70">
        <v>6.42</v>
      </c>
      <c r="AH279" s="37">
        <v>39.6</v>
      </c>
      <c r="AI279" s="140">
        <v>36.299999999999997</v>
      </c>
      <c r="AJ279" s="126">
        <v>20.2</v>
      </c>
      <c r="AK279" s="140">
        <v>1.1000000000000001</v>
      </c>
      <c r="AL279" s="37">
        <v>2.8</v>
      </c>
      <c r="AM279" s="390"/>
      <c r="AN279" s="390"/>
      <c r="AO279" s="390"/>
      <c r="AP279" s="390"/>
      <c r="AQ279" s="390"/>
      <c r="AR279" s="390"/>
    </row>
    <row r="280" spans="1:44" ht="15.75">
      <c r="A280" s="191" t="s">
        <v>173</v>
      </c>
      <c r="B280" s="125">
        <v>3033</v>
      </c>
      <c r="C280" s="127">
        <v>68</v>
      </c>
      <c r="D280" s="37">
        <v>0</v>
      </c>
      <c r="E280" s="127">
        <v>1352</v>
      </c>
      <c r="F280" s="128">
        <v>118</v>
      </c>
      <c r="G280" s="218">
        <v>4.8</v>
      </c>
      <c r="H280" s="128">
        <v>41</v>
      </c>
      <c r="I280" s="219">
        <v>14</v>
      </c>
      <c r="J280" s="37">
        <v>0</v>
      </c>
      <c r="K280" s="279">
        <v>105.1</v>
      </c>
      <c r="L280" s="131">
        <v>37</v>
      </c>
      <c r="M280" s="92">
        <v>1</v>
      </c>
      <c r="N280" s="126">
        <v>4.4000000000000004</v>
      </c>
      <c r="O280" s="40">
        <v>0</v>
      </c>
      <c r="P280" s="126">
        <v>9.8000000000000007</v>
      </c>
      <c r="Q280" s="133">
        <v>7.4</v>
      </c>
      <c r="R280" s="126">
        <v>4</v>
      </c>
      <c r="S280" s="134">
        <v>112</v>
      </c>
      <c r="T280" s="219">
        <v>138</v>
      </c>
      <c r="U280" s="37">
        <v>0</v>
      </c>
      <c r="V280" s="40">
        <v>0</v>
      </c>
      <c r="W280" s="371">
        <v>291.44222222222226</v>
      </c>
      <c r="X280" s="221">
        <v>4.43</v>
      </c>
      <c r="Y280" s="218">
        <v>13.6</v>
      </c>
      <c r="Z280" s="126">
        <v>39.799999999999997</v>
      </c>
      <c r="AA280" s="218">
        <v>89.8</v>
      </c>
      <c r="AB280" s="126">
        <v>30.7</v>
      </c>
      <c r="AC280" s="218">
        <v>34.200000000000003</v>
      </c>
      <c r="AD280" s="131">
        <v>270</v>
      </c>
      <c r="AE280" s="218">
        <v>12.9</v>
      </c>
      <c r="AF280" s="181">
        <v>0</v>
      </c>
      <c r="AG280" s="214">
        <v>8.76</v>
      </c>
      <c r="AH280" s="37">
        <v>69.8</v>
      </c>
      <c r="AI280" s="140">
        <v>12.2</v>
      </c>
      <c r="AJ280" s="126">
        <v>17.2</v>
      </c>
      <c r="AK280" s="140">
        <v>0.1</v>
      </c>
      <c r="AL280" s="37">
        <v>0.7</v>
      </c>
      <c r="AM280" s="390"/>
      <c r="AN280" s="390"/>
      <c r="AO280" s="390"/>
      <c r="AP280" s="390"/>
      <c r="AQ280" s="390"/>
      <c r="AR280" s="390"/>
    </row>
    <row r="281" spans="1:44" ht="15.75">
      <c r="A281" s="191" t="s">
        <v>174</v>
      </c>
      <c r="B281" s="125">
        <v>2204</v>
      </c>
      <c r="C281" s="127">
        <v>72</v>
      </c>
      <c r="D281" s="37">
        <v>0</v>
      </c>
      <c r="E281" s="127">
        <v>1195</v>
      </c>
      <c r="F281" s="128">
        <v>84</v>
      </c>
      <c r="G281" s="218">
        <v>5.0999999999999996</v>
      </c>
      <c r="H281" s="128">
        <v>45</v>
      </c>
      <c r="I281" s="219">
        <v>83</v>
      </c>
      <c r="J281" s="37">
        <v>0</v>
      </c>
      <c r="K281" s="279">
        <v>105.1</v>
      </c>
      <c r="L281" s="131">
        <v>36</v>
      </c>
      <c r="M281" s="92">
        <v>1</v>
      </c>
      <c r="N281" s="126">
        <v>3.7</v>
      </c>
      <c r="O281" s="40">
        <v>0</v>
      </c>
      <c r="P281" s="126">
        <v>10.1</v>
      </c>
      <c r="Q281" s="133">
        <v>8.3000000000000007</v>
      </c>
      <c r="R281" s="126">
        <v>4.3</v>
      </c>
      <c r="S281" s="134">
        <v>98</v>
      </c>
      <c r="T281" s="219">
        <v>137</v>
      </c>
      <c r="U281" s="37">
        <v>0</v>
      </c>
      <c r="V281" s="40">
        <v>0</v>
      </c>
      <c r="W281" s="371">
        <v>289.07911111111116</v>
      </c>
      <c r="X281" s="221">
        <v>4.1900000000000004</v>
      </c>
      <c r="Y281" s="218">
        <v>15</v>
      </c>
      <c r="Z281" s="126">
        <v>44.9</v>
      </c>
      <c r="AA281" s="218">
        <v>90.3</v>
      </c>
      <c r="AB281" s="126">
        <v>30.2</v>
      </c>
      <c r="AC281" s="218">
        <v>33.4</v>
      </c>
      <c r="AD281" s="131">
        <v>325</v>
      </c>
      <c r="AE281" s="218">
        <v>11.4</v>
      </c>
      <c r="AF281" s="181">
        <v>0</v>
      </c>
      <c r="AG281" s="214">
        <v>5.4</v>
      </c>
      <c r="AH281" s="37">
        <v>45.6</v>
      </c>
      <c r="AI281" s="140">
        <v>40.200000000000003</v>
      </c>
      <c r="AJ281" s="126">
        <v>11.9</v>
      </c>
      <c r="AK281" s="140">
        <v>0.6</v>
      </c>
      <c r="AL281" s="37">
        <v>1.7</v>
      </c>
      <c r="AM281" s="390"/>
      <c r="AN281" s="390"/>
      <c r="AO281" s="390"/>
      <c r="AP281" s="390"/>
      <c r="AQ281" s="390"/>
      <c r="AR281" s="390"/>
    </row>
    <row r="282" spans="1:44" ht="15.75">
      <c r="A282" s="191" t="s">
        <v>175</v>
      </c>
      <c r="B282" s="125">
        <v>3200</v>
      </c>
      <c r="C282" s="127">
        <v>98</v>
      </c>
      <c r="D282" s="37">
        <v>0</v>
      </c>
      <c r="E282" s="127">
        <v>1919</v>
      </c>
      <c r="F282" s="128">
        <v>112</v>
      </c>
      <c r="G282" s="218">
        <v>5.0999999999999996</v>
      </c>
      <c r="H282" s="128">
        <v>72</v>
      </c>
      <c r="I282" s="219">
        <v>30</v>
      </c>
      <c r="J282" s="37">
        <v>0</v>
      </c>
      <c r="K282" s="279">
        <v>105.1</v>
      </c>
      <c r="L282" s="131">
        <v>44</v>
      </c>
      <c r="M282" s="92">
        <v>1.2</v>
      </c>
      <c r="N282" s="126">
        <v>5.4</v>
      </c>
      <c r="O282" s="40">
        <v>0</v>
      </c>
      <c r="P282" s="126">
        <v>10.3</v>
      </c>
      <c r="Q282" s="133">
        <v>8.1</v>
      </c>
      <c r="R282" s="126">
        <v>4.4000000000000004</v>
      </c>
      <c r="S282" s="134">
        <v>90</v>
      </c>
      <c r="T282" s="219">
        <v>140</v>
      </c>
      <c r="U282" s="37">
        <v>0</v>
      </c>
      <c r="V282" s="40">
        <v>0</v>
      </c>
      <c r="W282" s="371">
        <v>295.66733333333332</v>
      </c>
      <c r="X282" s="221">
        <v>4.66</v>
      </c>
      <c r="Y282" s="218">
        <v>15.8</v>
      </c>
      <c r="Z282" s="126">
        <v>46.5</v>
      </c>
      <c r="AA282" s="218">
        <v>99.8</v>
      </c>
      <c r="AB282" s="126">
        <v>33.9</v>
      </c>
      <c r="AC282" s="218">
        <v>34</v>
      </c>
      <c r="AD282" s="131">
        <v>430</v>
      </c>
      <c r="AE282" s="218">
        <v>12.9</v>
      </c>
      <c r="AF282" s="181">
        <v>0</v>
      </c>
      <c r="AG282" s="214">
        <v>8.1300000000000008</v>
      </c>
      <c r="AH282" s="37">
        <v>65.2</v>
      </c>
      <c r="AI282" s="140">
        <v>10.8</v>
      </c>
      <c r="AJ282" s="126">
        <v>22.4</v>
      </c>
      <c r="AK282" s="140">
        <v>0</v>
      </c>
      <c r="AL282" s="37">
        <v>1.6</v>
      </c>
      <c r="AM282" s="390"/>
      <c r="AN282" s="390"/>
      <c r="AO282" s="390"/>
      <c r="AP282" s="390"/>
      <c r="AQ282" s="390"/>
      <c r="AR282" s="390"/>
    </row>
    <row r="283" spans="1:44" ht="15.75">
      <c r="A283" s="191" t="s">
        <v>176</v>
      </c>
      <c r="B283" s="125">
        <v>3200</v>
      </c>
      <c r="C283" s="127">
        <v>95</v>
      </c>
      <c r="D283" s="37">
        <v>0</v>
      </c>
      <c r="E283" s="127">
        <v>1517</v>
      </c>
      <c r="F283" s="128">
        <v>118</v>
      </c>
      <c r="G283" s="218">
        <v>4.5999999999999996</v>
      </c>
      <c r="H283" s="128">
        <v>69</v>
      </c>
      <c r="I283" s="219">
        <v>86</v>
      </c>
      <c r="J283" s="37">
        <v>0</v>
      </c>
      <c r="K283" s="279">
        <v>114.9</v>
      </c>
      <c r="L283" s="131">
        <v>49</v>
      </c>
      <c r="M283" s="92">
        <v>1</v>
      </c>
      <c r="N283" s="126">
        <v>5.0999999999999996</v>
      </c>
      <c r="O283" s="40">
        <v>0</v>
      </c>
      <c r="P283" s="126">
        <v>9.4</v>
      </c>
      <c r="Q283" s="133">
        <v>7.7</v>
      </c>
      <c r="R283" s="126">
        <v>4.2</v>
      </c>
      <c r="S283" s="134">
        <v>88</v>
      </c>
      <c r="T283" s="219">
        <v>137</v>
      </c>
      <c r="U283" s="37">
        <v>0</v>
      </c>
      <c r="V283" s="40">
        <v>0</v>
      </c>
      <c r="W283" s="371">
        <v>290.4208888888889</v>
      </c>
      <c r="X283" s="221">
        <v>5.1100000000000003</v>
      </c>
      <c r="Y283" s="218">
        <v>15.9</v>
      </c>
      <c r="Z283" s="126">
        <v>46.2</v>
      </c>
      <c r="AA283" s="218">
        <v>90.4</v>
      </c>
      <c r="AB283" s="126">
        <v>31.1</v>
      </c>
      <c r="AC283" s="218">
        <v>34.4</v>
      </c>
      <c r="AD283" s="131">
        <v>324</v>
      </c>
      <c r="AE283" s="218">
        <v>14.8</v>
      </c>
      <c r="AF283" s="181">
        <v>0</v>
      </c>
      <c r="AG283" s="214">
        <v>12.38</v>
      </c>
      <c r="AH283" s="37">
        <v>68.5</v>
      </c>
      <c r="AI283" s="140">
        <v>17</v>
      </c>
      <c r="AJ283" s="126">
        <v>12.9</v>
      </c>
      <c r="AK283" s="111">
        <v>0.6</v>
      </c>
      <c r="AL283" s="37">
        <v>1</v>
      </c>
      <c r="AM283" s="390"/>
      <c r="AN283" s="390"/>
      <c r="AO283" s="390"/>
      <c r="AP283" s="390"/>
      <c r="AQ283" s="390"/>
      <c r="AR283" s="390"/>
    </row>
    <row r="284" spans="1:44" ht="15.75">
      <c r="A284" s="191" t="s">
        <v>177</v>
      </c>
      <c r="B284" s="125">
        <v>1443</v>
      </c>
      <c r="C284" s="127">
        <v>60</v>
      </c>
      <c r="D284" s="37">
        <v>0</v>
      </c>
      <c r="E284" s="127">
        <v>917</v>
      </c>
      <c r="F284" s="128">
        <v>76</v>
      </c>
      <c r="G284" s="218">
        <v>4.8</v>
      </c>
      <c r="H284" s="128">
        <v>46</v>
      </c>
      <c r="I284" s="219">
        <v>30</v>
      </c>
      <c r="J284" s="37">
        <v>0</v>
      </c>
      <c r="K284" s="279">
        <v>90.3</v>
      </c>
      <c r="L284" s="131">
        <v>39</v>
      </c>
      <c r="M284" s="92">
        <v>1.4</v>
      </c>
      <c r="N284" s="126">
        <v>5.6</v>
      </c>
      <c r="O284" s="40">
        <v>0</v>
      </c>
      <c r="P284" s="126">
        <v>9.8000000000000007</v>
      </c>
      <c r="Q284" s="133">
        <v>8.1</v>
      </c>
      <c r="R284" s="126">
        <v>4.2</v>
      </c>
      <c r="S284" s="134">
        <v>111</v>
      </c>
      <c r="T284" s="219">
        <v>140</v>
      </c>
      <c r="U284" s="37">
        <v>0</v>
      </c>
      <c r="V284" s="40">
        <v>0</v>
      </c>
      <c r="W284" s="371">
        <v>295.80366666666663</v>
      </c>
      <c r="X284" s="221">
        <v>5.58</v>
      </c>
      <c r="Y284" s="218">
        <v>15.6</v>
      </c>
      <c r="Z284" s="126">
        <v>46.2</v>
      </c>
      <c r="AA284" s="218">
        <v>82.8</v>
      </c>
      <c r="AB284" s="126">
        <v>28</v>
      </c>
      <c r="AC284" s="218">
        <v>33.799999999999997</v>
      </c>
      <c r="AD284" s="131">
        <v>174</v>
      </c>
      <c r="AE284" s="218">
        <v>13.1</v>
      </c>
      <c r="AF284" s="181">
        <v>0</v>
      </c>
      <c r="AG284" s="214">
        <v>9.4600000000000009</v>
      </c>
      <c r="AH284" s="37">
        <v>42.1</v>
      </c>
      <c r="AI284" s="140">
        <v>41.3</v>
      </c>
      <c r="AJ284" s="126">
        <v>15.1</v>
      </c>
      <c r="AK284" s="140">
        <v>0.3</v>
      </c>
      <c r="AL284" s="37">
        <v>1.2</v>
      </c>
      <c r="AM284" s="390"/>
      <c r="AN284" s="390"/>
      <c r="AO284" s="390"/>
      <c r="AP284" s="390"/>
      <c r="AQ284" s="390"/>
      <c r="AR284" s="390"/>
    </row>
    <row r="285" spans="1:44" ht="15.75">
      <c r="A285" s="191" t="s">
        <v>178</v>
      </c>
      <c r="B285" s="125">
        <v>3200</v>
      </c>
      <c r="C285" s="127">
        <v>101</v>
      </c>
      <c r="D285" s="37">
        <v>0</v>
      </c>
      <c r="E285" s="127">
        <v>1502</v>
      </c>
      <c r="F285" s="128">
        <v>136</v>
      </c>
      <c r="G285" s="218">
        <v>4.9000000000000004</v>
      </c>
      <c r="H285" s="128">
        <v>71</v>
      </c>
      <c r="I285" s="219">
        <v>27</v>
      </c>
      <c r="J285" s="37">
        <v>0</v>
      </c>
      <c r="K285" s="279">
        <v>119.1</v>
      </c>
      <c r="L285" s="131">
        <v>34</v>
      </c>
      <c r="M285" s="92">
        <v>1.1000000000000001</v>
      </c>
      <c r="N285" s="126">
        <v>4.9000000000000004</v>
      </c>
      <c r="O285" s="40">
        <v>0</v>
      </c>
      <c r="P285" s="126">
        <v>9.5</v>
      </c>
      <c r="Q285" s="133">
        <v>7.8</v>
      </c>
      <c r="R285" s="126">
        <v>4.4000000000000004</v>
      </c>
      <c r="S285" s="134">
        <v>134</v>
      </c>
      <c r="T285" s="219">
        <v>140</v>
      </c>
      <c r="U285" s="37">
        <v>0</v>
      </c>
      <c r="V285" s="40">
        <v>0</v>
      </c>
      <c r="W285" s="371">
        <v>296.81177777777782</v>
      </c>
      <c r="X285" s="221">
        <v>5.49</v>
      </c>
      <c r="Y285" s="218">
        <v>15.1</v>
      </c>
      <c r="Z285" s="126">
        <v>45.6</v>
      </c>
      <c r="AA285" s="218">
        <v>83.1</v>
      </c>
      <c r="AB285" s="126">
        <v>27.5</v>
      </c>
      <c r="AC285" s="218">
        <v>33.1</v>
      </c>
      <c r="AD285" s="131">
        <v>226</v>
      </c>
      <c r="AE285" s="218">
        <v>13.9</v>
      </c>
      <c r="AF285" s="181">
        <v>0</v>
      </c>
      <c r="AG285" s="214">
        <v>6.21</v>
      </c>
      <c r="AH285" s="37">
        <v>33.700000000000003</v>
      </c>
      <c r="AI285" s="140">
        <v>45.6</v>
      </c>
      <c r="AJ285" s="126">
        <v>19</v>
      </c>
      <c r="AK285" s="140">
        <v>0.3</v>
      </c>
      <c r="AL285" s="37">
        <v>1.4</v>
      </c>
      <c r="AM285" s="390"/>
      <c r="AN285" s="390"/>
      <c r="AO285" s="390"/>
      <c r="AP285" s="390"/>
      <c r="AQ285" s="390"/>
      <c r="AR285" s="390"/>
    </row>
    <row r="286" spans="1:44" ht="15.75">
      <c r="A286" s="191" t="s">
        <v>180</v>
      </c>
      <c r="B286" s="125">
        <v>3200</v>
      </c>
      <c r="C286" s="127">
        <v>147</v>
      </c>
      <c r="D286" s="37">
        <v>0</v>
      </c>
      <c r="E286" s="127">
        <v>1563</v>
      </c>
      <c r="F286" s="128">
        <v>164</v>
      </c>
      <c r="G286" s="218">
        <v>4.9000000000000004</v>
      </c>
      <c r="H286" s="128">
        <v>67</v>
      </c>
      <c r="I286" s="219">
        <v>18</v>
      </c>
      <c r="J286" s="37">
        <v>0</v>
      </c>
      <c r="K286" s="279">
        <v>116.4</v>
      </c>
      <c r="L286" s="131">
        <v>39</v>
      </c>
      <c r="M286" s="92">
        <v>0.9</v>
      </c>
      <c r="N286" s="126">
        <v>4.9000000000000004</v>
      </c>
      <c r="O286" s="40">
        <v>0</v>
      </c>
      <c r="P286" s="126">
        <v>9.6</v>
      </c>
      <c r="Q286" s="133">
        <v>8.1</v>
      </c>
      <c r="R286" s="126">
        <v>4</v>
      </c>
      <c r="S286" s="134">
        <v>88</v>
      </c>
      <c r="T286" s="219">
        <v>139</v>
      </c>
      <c r="U286" s="37">
        <v>0</v>
      </c>
      <c r="V286" s="40">
        <v>0</v>
      </c>
      <c r="W286" s="371">
        <v>292.10222222222222</v>
      </c>
      <c r="X286" s="221">
        <v>4.59</v>
      </c>
      <c r="Y286" s="218">
        <v>14</v>
      </c>
      <c r="Z286" s="126">
        <v>40.799999999999997</v>
      </c>
      <c r="AA286" s="218">
        <v>88.9</v>
      </c>
      <c r="AB286" s="126">
        <v>30.5</v>
      </c>
      <c r="AC286" s="218">
        <v>34.4</v>
      </c>
      <c r="AD286" s="131">
        <v>375</v>
      </c>
      <c r="AE286" s="218">
        <v>13</v>
      </c>
      <c r="AF286" s="181">
        <v>0</v>
      </c>
      <c r="AG286" s="214">
        <v>12.53</v>
      </c>
      <c r="AH286" s="37">
        <v>82.7</v>
      </c>
      <c r="AI286" s="140">
        <v>9.6999999999999993</v>
      </c>
      <c r="AJ286" s="126">
        <v>7.1</v>
      </c>
      <c r="AK286" s="140">
        <v>0.3</v>
      </c>
      <c r="AL286" s="37">
        <v>0.2</v>
      </c>
      <c r="AM286" s="390"/>
      <c r="AN286" s="390"/>
      <c r="AO286" s="390"/>
      <c r="AP286" s="390"/>
      <c r="AQ286" s="390"/>
      <c r="AR286" s="390"/>
    </row>
    <row r="287" spans="1:44" ht="15.75">
      <c r="A287" s="191" t="s">
        <v>181</v>
      </c>
      <c r="B287" s="125">
        <v>2701</v>
      </c>
      <c r="C287" s="127">
        <v>65</v>
      </c>
      <c r="D287" s="37">
        <v>0</v>
      </c>
      <c r="E287" s="127">
        <v>951</v>
      </c>
      <c r="F287" s="128">
        <v>102</v>
      </c>
      <c r="G287" s="218">
        <v>5.3</v>
      </c>
      <c r="H287" s="128">
        <v>51</v>
      </c>
      <c r="I287" s="219">
        <v>17</v>
      </c>
      <c r="J287" s="37">
        <v>0</v>
      </c>
      <c r="K287" s="279">
        <v>103.2</v>
      </c>
      <c r="L287" s="131">
        <v>52</v>
      </c>
      <c r="M287" s="92">
        <v>1.3</v>
      </c>
      <c r="N287" s="126">
        <v>5.3</v>
      </c>
      <c r="O287" s="40">
        <v>0</v>
      </c>
      <c r="P287" s="126">
        <v>10.1</v>
      </c>
      <c r="Q287" s="133">
        <v>8.3000000000000007</v>
      </c>
      <c r="R287" s="126">
        <v>4.5</v>
      </c>
      <c r="S287" s="134">
        <v>103</v>
      </c>
      <c r="T287" s="219">
        <v>137</v>
      </c>
      <c r="U287" s="37">
        <v>0</v>
      </c>
      <c r="V287" s="40">
        <v>0</v>
      </c>
      <c r="W287" s="371">
        <v>292.43722222222226</v>
      </c>
      <c r="X287" s="221">
        <v>5.44</v>
      </c>
      <c r="Y287" s="218">
        <v>15.6</v>
      </c>
      <c r="Z287" s="126">
        <v>43.2</v>
      </c>
      <c r="AA287" s="218">
        <v>79.400000000000006</v>
      </c>
      <c r="AB287" s="126">
        <v>28.7</v>
      </c>
      <c r="AC287" s="218">
        <v>36.1</v>
      </c>
      <c r="AD287" s="131">
        <v>341</v>
      </c>
      <c r="AE287" s="218">
        <v>12.8</v>
      </c>
      <c r="AF287" s="181">
        <v>0</v>
      </c>
      <c r="AG287" s="214">
        <v>10.56</v>
      </c>
      <c r="AH287" s="37">
        <v>0</v>
      </c>
      <c r="AI287" s="140">
        <v>0</v>
      </c>
      <c r="AJ287" s="126">
        <v>15.2</v>
      </c>
      <c r="AK287" s="140">
        <v>0.2</v>
      </c>
      <c r="AL287" s="37">
        <v>1.6</v>
      </c>
      <c r="AM287" s="390"/>
      <c r="AN287" s="390"/>
      <c r="AO287" s="390"/>
      <c r="AP287" s="390"/>
      <c r="AQ287" s="390"/>
      <c r="AR287" s="390"/>
    </row>
    <row r="288" spans="1:44" ht="15.75">
      <c r="A288" s="191" t="s">
        <v>182</v>
      </c>
      <c r="B288" s="125">
        <v>2862</v>
      </c>
      <c r="C288" s="127">
        <v>76</v>
      </c>
      <c r="D288" s="37">
        <v>0</v>
      </c>
      <c r="E288" s="127">
        <v>1109</v>
      </c>
      <c r="F288" s="128">
        <v>99</v>
      </c>
      <c r="G288" s="218">
        <v>5.0999999999999996</v>
      </c>
      <c r="H288" s="128">
        <v>51</v>
      </c>
      <c r="I288" s="219">
        <v>23</v>
      </c>
      <c r="J288" s="37">
        <v>0</v>
      </c>
      <c r="K288" s="279">
        <v>117.1</v>
      </c>
      <c r="L288" s="131">
        <v>45</v>
      </c>
      <c r="M288" s="92">
        <v>1</v>
      </c>
      <c r="N288" s="126">
        <v>4.8</v>
      </c>
      <c r="O288" s="40">
        <v>0</v>
      </c>
      <c r="P288" s="126">
        <v>9.6</v>
      </c>
      <c r="Q288" s="133">
        <v>8</v>
      </c>
      <c r="R288" s="126">
        <v>4.2</v>
      </c>
      <c r="S288" s="134">
        <v>123</v>
      </c>
      <c r="T288" s="219">
        <v>139</v>
      </c>
      <c r="U288" s="37">
        <v>0</v>
      </c>
      <c r="V288" s="40">
        <v>0</v>
      </c>
      <c r="W288" s="371">
        <v>295.71033333333332</v>
      </c>
      <c r="X288" s="221">
        <v>5.25</v>
      </c>
      <c r="Y288" s="218">
        <v>16.3</v>
      </c>
      <c r="Z288" s="126">
        <v>46.5</v>
      </c>
      <c r="AA288" s="218">
        <v>88.6</v>
      </c>
      <c r="AB288" s="126">
        <v>31</v>
      </c>
      <c r="AC288" s="218">
        <v>35.1</v>
      </c>
      <c r="AD288" s="131">
        <v>189</v>
      </c>
      <c r="AE288" s="218">
        <v>12.3</v>
      </c>
      <c r="AF288" s="181">
        <v>0</v>
      </c>
      <c r="AG288" s="214">
        <v>5.86</v>
      </c>
      <c r="AH288" s="37">
        <v>38.700000000000003</v>
      </c>
      <c r="AI288" s="140">
        <v>41.5</v>
      </c>
      <c r="AJ288" s="126">
        <v>17.899999999999999</v>
      </c>
      <c r="AK288" s="140">
        <v>0.2</v>
      </c>
      <c r="AL288" s="37">
        <v>1.7</v>
      </c>
      <c r="AM288" s="390"/>
      <c r="AN288" s="390"/>
      <c r="AO288" s="390"/>
      <c r="AP288" s="390"/>
      <c r="AQ288" s="390"/>
      <c r="AR288" s="390"/>
    </row>
    <row r="289" spans="1:44" ht="15.75">
      <c r="A289" s="191" t="s">
        <v>158</v>
      </c>
      <c r="B289" s="125">
        <v>3200</v>
      </c>
      <c r="C289" s="127">
        <v>103</v>
      </c>
      <c r="D289" s="37">
        <v>0</v>
      </c>
      <c r="E289" s="127">
        <v>1336</v>
      </c>
      <c r="F289" s="128">
        <v>126</v>
      </c>
      <c r="G289" s="218">
        <v>5.5</v>
      </c>
      <c r="H289" s="128">
        <v>52</v>
      </c>
      <c r="I289" s="219">
        <v>10</v>
      </c>
      <c r="J289" s="37">
        <v>0</v>
      </c>
      <c r="K289" s="279">
        <v>117.8</v>
      </c>
      <c r="L289" s="131">
        <v>53</v>
      </c>
      <c r="M289" s="92">
        <v>1</v>
      </c>
      <c r="N289" s="126">
        <v>5.8</v>
      </c>
      <c r="O289" s="40">
        <v>0</v>
      </c>
      <c r="P289" s="126">
        <v>10.5</v>
      </c>
      <c r="Q289" s="133">
        <v>8.8000000000000007</v>
      </c>
      <c r="R289" s="126">
        <v>4.9000000000000004</v>
      </c>
      <c r="S289" s="134">
        <v>122</v>
      </c>
      <c r="T289" s="219">
        <v>141</v>
      </c>
      <c r="U289" s="37">
        <v>0</v>
      </c>
      <c r="V289" s="40">
        <v>0</v>
      </c>
      <c r="W289" s="371">
        <v>302.00177777777776</v>
      </c>
      <c r="X289" s="221">
        <v>5.48</v>
      </c>
      <c r="Y289" s="218">
        <v>16.2</v>
      </c>
      <c r="Z289" s="126">
        <v>50</v>
      </c>
      <c r="AA289" s="218">
        <v>91.2</v>
      </c>
      <c r="AB289" s="126">
        <v>29.6</v>
      </c>
      <c r="AC289" s="218">
        <v>32.4</v>
      </c>
      <c r="AD289" s="131">
        <v>387</v>
      </c>
      <c r="AE289" s="218">
        <v>13.3</v>
      </c>
      <c r="AF289" s="181">
        <v>0</v>
      </c>
      <c r="AG289" s="214">
        <v>5</v>
      </c>
      <c r="AH289" s="37">
        <v>64.900000000000006</v>
      </c>
      <c r="AI289" s="140">
        <v>19.7</v>
      </c>
      <c r="AJ289" s="126">
        <v>13.6</v>
      </c>
      <c r="AK289" s="140">
        <v>0</v>
      </c>
      <c r="AL289" s="37">
        <v>1.8</v>
      </c>
      <c r="AM289" s="390"/>
      <c r="AN289" s="390"/>
      <c r="AO289" s="390"/>
      <c r="AP289" s="390"/>
      <c r="AQ289" s="390"/>
      <c r="AR289" s="390"/>
    </row>
    <row r="290" spans="1:44" ht="15.75">
      <c r="A290" s="191" t="s">
        <v>159</v>
      </c>
      <c r="B290" s="125">
        <v>2135</v>
      </c>
      <c r="C290" s="127">
        <v>66</v>
      </c>
      <c r="D290" s="37">
        <v>0</v>
      </c>
      <c r="E290" s="127">
        <v>1089</v>
      </c>
      <c r="F290" s="128">
        <v>89</v>
      </c>
      <c r="G290" s="218">
        <v>5.3</v>
      </c>
      <c r="H290" s="128">
        <v>47</v>
      </c>
      <c r="I290" s="219">
        <v>13</v>
      </c>
      <c r="J290" s="37">
        <v>0</v>
      </c>
      <c r="K290" s="279">
        <v>104.5</v>
      </c>
      <c r="L290" s="131">
        <v>41</v>
      </c>
      <c r="M290" s="92">
        <v>1</v>
      </c>
      <c r="N290" s="126">
        <v>4.4000000000000004</v>
      </c>
      <c r="O290" s="40">
        <v>0</v>
      </c>
      <c r="P290" s="126">
        <v>10</v>
      </c>
      <c r="Q290" s="133">
        <v>7.9</v>
      </c>
      <c r="R290" s="126">
        <v>4.5999999999999996</v>
      </c>
      <c r="S290" s="134">
        <v>94</v>
      </c>
      <c r="T290" s="219">
        <v>140</v>
      </c>
      <c r="U290" s="37">
        <v>0</v>
      </c>
      <c r="V290" s="40">
        <v>0</v>
      </c>
      <c r="W290" s="371">
        <v>295.79488888888886</v>
      </c>
      <c r="X290" s="221">
        <v>5.38</v>
      </c>
      <c r="Y290" s="218">
        <v>15.9</v>
      </c>
      <c r="Z290" s="126">
        <v>46</v>
      </c>
      <c r="AA290" s="218">
        <v>85.5</v>
      </c>
      <c r="AB290" s="126">
        <v>29.6</v>
      </c>
      <c r="AC290" s="218">
        <v>34.6</v>
      </c>
      <c r="AD290" s="131">
        <v>234</v>
      </c>
      <c r="AE290" s="218">
        <v>12.7</v>
      </c>
      <c r="AF290" s="181">
        <v>0</v>
      </c>
      <c r="AG290" s="214">
        <v>6.38</v>
      </c>
      <c r="AH290" s="37">
        <v>59</v>
      </c>
      <c r="AI290" s="140">
        <v>22.1</v>
      </c>
      <c r="AJ290" s="126">
        <v>12.7</v>
      </c>
      <c r="AK290" s="140">
        <v>2</v>
      </c>
      <c r="AL290" s="37">
        <v>4.2</v>
      </c>
      <c r="AM290" s="390"/>
      <c r="AN290" s="390"/>
      <c r="AO290" s="390"/>
      <c r="AP290" s="390"/>
      <c r="AQ290" s="390"/>
      <c r="AR290" s="390"/>
    </row>
    <row r="291" spans="1:44" ht="15.75">
      <c r="A291" s="191" t="s">
        <v>160</v>
      </c>
      <c r="B291" s="125">
        <v>2469</v>
      </c>
      <c r="C291" s="127">
        <v>78</v>
      </c>
      <c r="D291" s="37">
        <v>0</v>
      </c>
      <c r="E291" s="127">
        <v>1114</v>
      </c>
      <c r="F291" s="128">
        <v>98</v>
      </c>
      <c r="G291" s="218">
        <v>5.2</v>
      </c>
      <c r="H291" s="128">
        <v>62</v>
      </c>
      <c r="I291" s="219">
        <v>28</v>
      </c>
      <c r="J291" s="37">
        <v>0</v>
      </c>
      <c r="K291" s="279">
        <v>119.3</v>
      </c>
      <c r="L291" s="131">
        <v>40</v>
      </c>
      <c r="M291" s="92">
        <v>1.1000000000000001</v>
      </c>
      <c r="N291" s="126">
        <v>4.4000000000000004</v>
      </c>
      <c r="O291" s="40">
        <v>0</v>
      </c>
      <c r="P291" s="126">
        <v>9.6999999999999993</v>
      </c>
      <c r="Q291" s="133">
        <v>8.1</v>
      </c>
      <c r="R291" s="126">
        <v>4.2</v>
      </c>
      <c r="S291" s="134">
        <v>88</v>
      </c>
      <c r="T291" s="219">
        <v>140</v>
      </c>
      <c r="U291" s="37">
        <v>0</v>
      </c>
      <c r="V291" s="40">
        <v>0</v>
      </c>
      <c r="W291" s="371">
        <v>294.50088888888888</v>
      </c>
      <c r="X291" s="221">
        <v>5.13</v>
      </c>
      <c r="Y291" s="218">
        <v>15.3</v>
      </c>
      <c r="Z291" s="126">
        <v>44.5</v>
      </c>
      <c r="AA291" s="218">
        <v>86.7</v>
      </c>
      <c r="AB291" s="126">
        <v>29.8</v>
      </c>
      <c r="AC291" s="218">
        <v>34.4</v>
      </c>
      <c r="AD291" s="131">
        <v>290</v>
      </c>
      <c r="AE291" s="218">
        <v>13.1</v>
      </c>
      <c r="AF291" s="181">
        <v>0</v>
      </c>
      <c r="AG291" s="214">
        <v>3.64</v>
      </c>
      <c r="AH291" s="37">
        <v>44.3</v>
      </c>
      <c r="AI291" s="140">
        <v>29.7</v>
      </c>
      <c r="AJ291" s="126">
        <v>22.5</v>
      </c>
      <c r="AK291" s="140">
        <v>0.5</v>
      </c>
      <c r="AL291" s="37">
        <v>3</v>
      </c>
      <c r="AM291" s="390"/>
      <c r="AN291" s="390"/>
      <c r="AO291" s="390"/>
      <c r="AP291" s="390"/>
      <c r="AQ291" s="390"/>
      <c r="AR291" s="390"/>
    </row>
    <row r="292" spans="1:44" ht="15.75">
      <c r="A292" s="201">
        <v>3123</v>
      </c>
      <c r="B292" s="125">
        <v>1547</v>
      </c>
      <c r="C292" s="127">
        <v>54</v>
      </c>
      <c r="D292" s="37">
        <v>0</v>
      </c>
      <c r="E292" s="127">
        <v>770</v>
      </c>
      <c r="F292" s="128">
        <v>75</v>
      </c>
      <c r="G292" s="218">
        <v>4.7</v>
      </c>
      <c r="H292" s="128">
        <v>42</v>
      </c>
      <c r="I292" s="219">
        <v>23</v>
      </c>
      <c r="J292" s="37">
        <v>0</v>
      </c>
      <c r="K292" s="279">
        <v>105.8</v>
      </c>
      <c r="L292" s="131">
        <v>31</v>
      </c>
      <c r="M292" s="92">
        <v>0.9</v>
      </c>
      <c r="N292" s="126">
        <v>5.3</v>
      </c>
      <c r="O292" s="40">
        <v>0</v>
      </c>
      <c r="P292" s="126">
        <v>9.3000000000000007</v>
      </c>
      <c r="Q292" s="133">
        <v>8.3000000000000007</v>
      </c>
      <c r="R292" s="126">
        <v>4.3</v>
      </c>
      <c r="S292" s="134">
        <v>103</v>
      </c>
      <c r="T292" s="219">
        <v>141</v>
      </c>
      <c r="U292" s="37">
        <v>0</v>
      </c>
      <c r="V292" s="40">
        <v>0</v>
      </c>
      <c r="W292" s="371">
        <v>296.0052222222223</v>
      </c>
      <c r="X292" s="221">
        <v>5.17</v>
      </c>
      <c r="Y292" s="218">
        <v>13.7</v>
      </c>
      <c r="Z292" s="126">
        <v>41.3</v>
      </c>
      <c r="AA292" s="218">
        <v>79.900000000000006</v>
      </c>
      <c r="AB292" s="126">
        <v>26.5</v>
      </c>
      <c r="AC292" s="218">
        <v>33.200000000000003</v>
      </c>
      <c r="AD292" s="131">
        <v>304</v>
      </c>
      <c r="AE292" s="218">
        <v>13</v>
      </c>
      <c r="AF292" s="181">
        <v>0</v>
      </c>
      <c r="AG292" s="214">
        <v>5.72</v>
      </c>
      <c r="AH292" s="37">
        <v>39.5</v>
      </c>
      <c r="AI292" s="140">
        <v>46.7</v>
      </c>
      <c r="AJ292" s="126">
        <v>12.4</v>
      </c>
      <c r="AK292" s="140">
        <v>0.7</v>
      </c>
      <c r="AL292" s="37">
        <v>0.7</v>
      </c>
      <c r="AM292" s="390"/>
      <c r="AN292" s="390"/>
      <c r="AO292" s="390"/>
      <c r="AP292" s="390"/>
      <c r="AQ292" s="390"/>
      <c r="AR292" s="390"/>
    </row>
    <row r="293" spans="1:44" ht="15.75">
      <c r="A293" s="191" t="s">
        <v>163</v>
      </c>
      <c r="B293" s="125">
        <v>2305</v>
      </c>
      <c r="C293" s="127">
        <v>55</v>
      </c>
      <c r="D293" s="37">
        <v>0</v>
      </c>
      <c r="E293" s="127">
        <v>919</v>
      </c>
      <c r="F293" s="128">
        <v>104</v>
      </c>
      <c r="G293" s="218">
        <v>5.5</v>
      </c>
      <c r="H293" s="128">
        <v>48</v>
      </c>
      <c r="I293" s="219">
        <v>14</v>
      </c>
      <c r="J293" s="37">
        <v>0</v>
      </c>
      <c r="K293" s="279">
        <v>104.5</v>
      </c>
      <c r="L293" s="131">
        <v>39</v>
      </c>
      <c r="M293" s="92">
        <v>1</v>
      </c>
      <c r="N293" s="126">
        <v>5.9</v>
      </c>
      <c r="O293" s="40">
        <v>0</v>
      </c>
      <c r="P293" s="126">
        <v>9.9</v>
      </c>
      <c r="Q293" s="133">
        <v>8.6</v>
      </c>
      <c r="R293" s="126">
        <v>4.3</v>
      </c>
      <c r="S293" s="134">
        <v>81</v>
      </c>
      <c r="T293" s="219">
        <v>142</v>
      </c>
      <c r="U293" s="37">
        <v>0</v>
      </c>
      <c r="V293" s="40">
        <v>0</v>
      </c>
      <c r="W293" s="371">
        <v>297.79300000000006</v>
      </c>
      <c r="X293" s="221">
        <v>5.49</v>
      </c>
      <c r="Y293" s="218">
        <v>16.100000000000001</v>
      </c>
      <c r="Z293" s="126">
        <v>46.8</v>
      </c>
      <c r="AA293" s="218">
        <v>85.2</v>
      </c>
      <c r="AB293" s="126">
        <v>29.3</v>
      </c>
      <c r="AC293" s="218">
        <v>34.4</v>
      </c>
      <c r="AD293" s="131">
        <v>264</v>
      </c>
      <c r="AE293" s="218">
        <v>12.9</v>
      </c>
      <c r="AF293" s="181">
        <v>0</v>
      </c>
      <c r="AG293" s="214">
        <v>5.2</v>
      </c>
      <c r="AH293" s="37">
        <v>61.5</v>
      </c>
      <c r="AI293" s="140">
        <v>23.1</v>
      </c>
      <c r="AJ293" s="126">
        <v>13.5</v>
      </c>
      <c r="AK293" s="140">
        <v>0.2</v>
      </c>
      <c r="AL293" s="37">
        <v>1.7</v>
      </c>
      <c r="AM293" s="390"/>
      <c r="AN293" s="390"/>
      <c r="AO293" s="390"/>
      <c r="AP293" s="390"/>
      <c r="AQ293" s="390"/>
      <c r="AR293" s="390"/>
    </row>
    <row r="294" spans="1:44" ht="15" customHeight="1">
      <c r="A294" s="210" t="s">
        <v>169</v>
      </c>
      <c r="B294" s="125">
        <v>648</v>
      </c>
      <c r="C294" s="127">
        <v>41</v>
      </c>
      <c r="D294" s="37">
        <v>0</v>
      </c>
      <c r="E294" s="127">
        <v>860</v>
      </c>
      <c r="F294" s="128">
        <v>51</v>
      </c>
      <c r="G294" s="218">
        <v>5.2</v>
      </c>
      <c r="H294" s="128">
        <v>37</v>
      </c>
      <c r="I294" s="219">
        <v>47</v>
      </c>
      <c r="J294" s="37">
        <v>0</v>
      </c>
      <c r="K294" s="279">
        <v>123.6</v>
      </c>
      <c r="L294" s="131">
        <v>32</v>
      </c>
      <c r="M294" s="92">
        <v>1</v>
      </c>
      <c r="N294" s="126">
        <v>5.6</v>
      </c>
      <c r="O294" s="40">
        <v>0</v>
      </c>
      <c r="P294" s="126">
        <v>9.6999999999999993</v>
      </c>
      <c r="Q294" s="133">
        <v>8.3000000000000007</v>
      </c>
      <c r="R294" s="126">
        <v>4.0999999999999996</v>
      </c>
      <c r="S294" s="134">
        <v>106</v>
      </c>
      <c r="T294" s="219">
        <v>141</v>
      </c>
      <c r="U294" s="37">
        <v>0</v>
      </c>
      <c r="V294" s="40">
        <v>0</v>
      </c>
      <c r="W294" s="371">
        <v>295.99155555555558</v>
      </c>
      <c r="X294" s="221">
        <v>5.0199999999999996</v>
      </c>
      <c r="Y294" s="218">
        <v>14.6</v>
      </c>
      <c r="Z294" s="126">
        <v>44.2</v>
      </c>
      <c r="AA294" s="218">
        <v>88</v>
      </c>
      <c r="AB294" s="126">
        <v>29.1</v>
      </c>
      <c r="AC294" s="218">
        <v>33</v>
      </c>
      <c r="AD294" s="131">
        <v>265</v>
      </c>
      <c r="AE294" s="218">
        <v>13</v>
      </c>
      <c r="AF294" s="181">
        <v>0</v>
      </c>
      <c r="AG294" s="214">
        <v>9.11</v>
      </c>
      <c r="AH294" s="37">
        <v>59.1</v>
      </c>
      <c r="AI294" s="140">
        <v>28.5</v>
      </c>
      <c r="AJ294" s="126">
        <v>11.2</v>
      </c>
      <c r="AK294" s="140">
        <v>0.1</v>
      </c>
      <c r="AL294" s="37">
        <v>1.1000000000000001</v>
      </c>
      <c r="AM294" s="390"/>
      <c r="AN294" s="390"/>
      <c r="AO294" s="390"/>
      <c r="AP294" s="390"/>
      <c r="AQ294" s="390"/>
      <c r="AR294" s="390"/>
    </row>
    <row r="295" spans="1:44" ht="15.75">
      <c r="A295" s="222">
        <v>3197</v>
      </c>
      <c r="B295" s="8">
        <v>1082</v>
      </c>
      <c r="C295" s="9">
        <v>55</v>
      </c>
      <c r="D295" s="10">
        <v>3</v>
      </c>
      <c r="E295" s="9">
        <v>295</v>
      </c>
      <c r="F295" s="11">
        <v>68</v>
      </c>
      <c r="G295" s="9">
        <v>4.5999999999999996</v>
      </c>
      <c r="H295" s="11">
        <v>63</v>
      </c>
      <c r="I295" s="9">
        <v>22</v>
      </c>
      <c r="J295" s="10">
        <v>6.8</v>
      </c>
      <c r="K295" s="394" t="s">
        <v>197</v>
      </c>
      <c r="L295" s="10">
        <v>35</v>
      </c>
      <c r="M295" s="9">
        <v>1</v>
      </c>
      <c r="N295" s="10">
        <v>3.9</v>
      </c>
      <c r="O295" s="9">
        <v>52</v>
      </c>
      <c r="P295" s="10">
        <v>10.4</v>
      </c>
      <c r="Q295" s="9">
        <v>7.6</v>
      </c>
      <c r="R295" s="10">
        <v>4.2</v>
      </c>
      <c r="S295" s="226">
        <v>113</v>
      </c>
      <c r="T295" s="9">
        <v>141</v>
      </c>
      <c r="U295" s="10">
        <v>2</v>
      </c>
      <c r="V295" s="9">
        <v>104</v>
      </c>
      <c r="W295" s="371">
        <v>297.12477777777775</v>
      </c>
      <c r="X295" s="10">
        <v>4.68</v>
      </c>
      <c r="Y295" s="9">
        <v>14.3</v>
      </c>
      <c r="Z295" s="10">
        <v>42</v>
      </c>
      <c r="AA295" s="9">
        <v>89.7</v>
      </c>
      <c r="AB295" s="10">
        <v>30.6</v>
      </c>
      <c r="AC295" s="9">
        <v>34</v>
      </c>
      <c r="AD295" s="10">
        <v>447</v>
      </c>
      <c r="AE295" s="9">
        <v>12.4</v>
      </c>
      <c r="AF295" s="181">
        <v>0</v>
      </c>
      <c r="AG295" s="9">
        <v>8.5399999999999991</v>
      </c>
      <c r="AH295" s="10">
        <v>74.5</v>
      </c>
      <c r="AI295" s="9">
        <v>19.100000000000001</v>
      </c>
      <c r="AJ295" s="10">
        <v>5.5</v>
      </c>
      <c r="AK295" s="9">
        <v>0.7</v>
      </c>
      <c r="AL295" s="10">
        <v>0.2</v>
      </c>
      <c r="AM295" s="386"/>
      <c r="AN295" s="386"/>
      <c r="AO295" s="386"/>
      <c r="AP295" s="386"/>
      <c r="AQ295" s="386"/>
      <c r="AR295" s="386"/>
    </row>
    <row r="296" spans="1:44" ht="15.75">
      <c r="A296" s="222">
        <v>3200</v>
      </c>
      <c r="B296" s="8">
        <v>860</v>
      </c>
      <c r="C296" s="9">
        <v>45</v>
      </c>
      <c r="D296" s="10">
        <v>2.8</v>
      </c>
      <c r="E296" s="9">
        <v>334</v>
      </c>
      <c r="F296" s="11">
        <v>72</v>
      </c>
      <c r="G296" s="9">
        <v>4.5999999999999996</v>
      </c>
      <c r="H296" s="11">
        <v>82</v>
      </c>
      <c r="I296" s="9">
        <v>43</v>
      </c>
      <c r="J296" s="10">
        <v>4.3</v>
      </c>
      <c r="K296" s="394" t="s">
        <v>198</v>
      </c>
      <c r="L296" s="10">
        <v>45</v>
      </c>
      <c r="M296" s="9">
        <v>0.9</v>
      </c>
      <c r="N296" s="10">
        <v>3.1</v>
      </c>
      <c r="O296" s="9">
        <v>85</v>
      </c>
      <c r="P296" s="10">
        <v>10.3</v>
      </c>
      <c r="Q296" s="9">
        <v>7.2</v>
      </c>
      <c r="R296" s="10">
        <v>4.3</v>
      </c>
      <c r="S296" s="226">
        <v>90</v>
      </c>
      <c r="T296" s="9">
        <v>141</v>
      </c>
      <c r="U296" s="10">
        <v>2.2000000000000002</v>
      </c>
      <c r="V296" s="9">
        <v>104</v>
      </c>
      <c r="W296" s="371">
        <v>297.50800000000004</v>
      </c>
      <c r="X296" s="10">
        <v>4.28</v>
      </c>
      <c r="Y296" s="9">
        <v>12.8</v>
      </c>
      <c r="Z296" s="10">
        <v>39</v>
      </c>
      <c r="AA296" s="9">
        <v>91.1</v>
      </c>
      <c r="AB296" s="10">
        <v>29.9</v>
      </c>
      <c r="AC296" s="9">
        <v>32.799999999999997</v>
      </c>
      <c r="AD296" s="10">
        <v>355</v>
      </c>
      <c r="AE296" s="9">
        <v>13.3</v>
      </c>
      <c r="AF296" s="181">
        <v>0</v>
      </c>
      <c r="AG296" s="9">
        <v>6.19</v>
      </c>
      <c r="AH296" s="10">
        <v>74.900000000000006</v>
      </c>
      <c r="AI296" s="9">
        <v>16.2</v>
      </c>
      <c r="AJ296" s="10">
        <v>8.4</v>
      </c>
      <c r="AK296" s="9">
        <v>0.3</v>
      </c>
      <c r="AL296" s="10">
        <v>0.2</v>
      </c>
      <c r="AM296" s="386"/>
      <c r="AN296" s="386"/>
      <c r="AO296" s="386"/>
      <c r="AP296" s="386"/>
      <c r="AQ296" s="386"/>
      <c r="AR296" s="386"/>
    </row>
    <row r="297" spans="1:44" ht="15.75">
      <c r="A297" s="222">
        <v>3202</v>
      </c>
      <c r="B297" s="8">
        <v>826</v>
      </c>
      <c r="C297" s="9">
        <v>46</v>
      </c>
      <c r="D297" s="10">
        <v>4.5999999999999996</v>
      </c>
      <c r="E297" s="9">
        <v>436</v>
      </c>
      <c r="F297" s="11">
        <v>71</v>
      </c>
      <c r="G297" s="9">
        <v>4.8</v>
      </c>
      <c r="H297" s="11">
        <v>62</v>
      </c>
      <c r="I297" s="9">
        <v>60</v>
      </c>
      <c r="J297" s="10">
        <v>5.3</v>
      </c>
      <c r="K297" s="394" t="s">
        <v>199</v>
      </c>
      <c r="L297" s="10">
        <v>37</v>
      </c>
      <c r="M297" s="9">
        <v>0.7</v>
      </c>
      <c r="N297" s="10">
        <v>3.5</v>
      </c>
      <c r="O297" s="9">
        <v>72</v>
      </c>
      <c r="P297" s="10">
        <v>9.9</v>
      </c>
      <c r="Q297" s="9">
        <v>7.5</v>
      </c>
      <c r="R297" s="10">
        <v>3.9</v>
      </c>
      <c r="S297" s="226">
        <v>100</v>
      </c>
      <c r="T297" s="9">
        <v>141</v>
      </c>
      <c r="U297" s="10">
        <v>2.2000000000000002</v>
      </c>
      <c r="V297" s="9">
        <v>104</v>
      </c>
      <c r="W297" s="371">
        <v>296.06955555555561</v>
      </c>
      <c r="X297" s="10">
        <v>4.37</v>
      </c>
      <c r="Y297" s="9">
        <v>13.4</v>
      </c>
      <c r="Z297" s="10">
        <v>41.1</v>
      </c>
      <c r="AA297" s="9">
        <v>94.1</v>
      </c>
      <c r="AB297" s="10">
        <v>30.7</v>
      </c>
      <c r="AC297" s="9">
        <v>32.6</v>
      </c>
      <c r="AD297" s="10">
        <v>183</v>
      </c>
      <c r="AE297" s="9">
        <v>13</v>
      </c>
      <c r="AF297" s="181">
        <v>0</v>
      </c>
      <c r="AG297" s="9">
        <v>12.3</v>
      </c>
      <c r="AH297" s="10">
        <v>77.2</v>
      </c>
      <c r="AI297" s="9">
        <v>14.2</v>
      </c>
      <c r="AJ297" s="10">
        <v>8.1999999999999993</v>
      </c>
      <c r="AK297" s="9">
        <v>0.2</v>
      </c>
      <c r="AL297" s="10">
        <v>0.2</v>
      </c>
      <c r="AM297" s="386"/>
      <c r="AN297" s="386"/>
      <c r="AO297" s="386"/>
      <c r="AP297" s="386"/>
      <c r="AQ297" s="386"/>
      <c r="AR297" s="386"/>
    </row>
    <row r="298" spans="1:44" ht="15.75">
      <c r="A298" s="222">
        <v>3205</v>
      </c>
      <c r="B298" s="8">
        <v>963</v>
      </c>
      <c r="C298" s="9">
        <v>61</v>
      </c>
      <c r="D298" s="10">
        <v>3.9</v>
      </c>
      <c r="E298" s="9">
        <v>484</v>
      </c>
      <c r="F298" s="11">
        <v>78</v>
      </c>
      <c r="G298" s="9">
        <v>5.2</v>
      </c>
      <c r="H298" s="11">
        <v>90</v>
      </c>
      <c r="I298" s="9">
        <v>32</v>
      </c>
      <c r="J298" s="10">
        <v>6</v>
      </c>
      <c r="K298" s="394" t="s">
        <v>200</v>
      </c>
      <c r="L298" s="10">
        <v>53</v>
      </c>
      <c r="M298" s="9">
        <v>1</v>
      </c>
      <c r="N298" s="10">
        <v>3.5</v>
      </c>
      <c r="O298" s="9">
        <v>55</v>
      </c>
      <c r="P298" s="10">
        <v>10.4</v>
      </c>
      <c r="Q298" s="9">
        <v>7.6</v>
      </c>
      <c r="R298" s="10">
        <v>4.0999999999999996</v>
      </c>
      <c r="S298" s="226">
        <v>141</v>
      </c>
      <c r="T298" s="9">
        <v>142</v>
      </c>
      <c r="U298" s="10">
        <v>2.1</v>
      </c>
      <c r="V298" s="9">
        <v>103</v>
      </c>
      <c r="W298" s="371">
        <v>303.58766666666662</v>
      </c>
      <c r="X298" s="10">
        <v>4.79</v>
      </c>
      <c r="Y298" s="9">
        <v>14.3</v>
      </c>
      <c r="Z298" s="10">
        <v>42.6</v>
      </c>
      <c r="AA298" s="9">
        <v>88.9</v>
      </c>
      <c r="AB298" s="10">
        <v>29.9</v>
      </c>
      <c r="AC298" s="9">
        <v>33.6</v>
      </c>
      <c r="AD298" s="10">
        <v>257</v>
      </c>
      <c r="AE298" s="9">
        <v>12.8</v>
      </c>
      <c r="AF298" s="181">
        <v>0</v>
      </c>
      <c r="AG298" s="9">
        <v>9.82</v>
      </c>
      <c r="AH298" s="10">
        <v>71.7</v>
      </c>
      <c r="AI298" s="9">
        <v>16.2</v>
      </c>
      <c r="AJ298" s="10">
        <v>9.6</v>
      </c>
      <c r="AK298" s="9">
        <v>1.5</v>
      </c>
      <c r="AL298" s="10">
        <v>1</v>
      </c>
      <c r="AM298" s="386"/>
      <c r="AN298" s="386"/>
      <c r="AO298" s="386"/>
      <c r="AP298" s="386"/>
      <c r="AQ298" s="386"/>
      <c r="AR298" s="386"/>
    </row>
    <row r="299" spans="1:44" ht="15.75">
      <c r="A299" s="222">
        <v>3213</v>
      </c>
      <c r="B299" s="8">
        <v>5038</v>
      </c>
      <c r="C299" s="9">
        <v>133</v>
      </c>
      <c r="D299" s="10">
        <v>6.4</v>
      </c>
      <c r="E299" s="9">
        <v>697</v>
      </c>
      <c r="F299" s="11">
        <v>166</v>
      </c>
      <c r="G299" s="9">
        <v>4.3</v>
      </c>
      <c r="H299" s="11">
        <v>102</v>
      </c>
      <c r="I299" s="9">
        <v>22</v>
      </c>
      <c r="J299" s="10">
        <v>4.5</v>
      </c>
      <c r="K299" s="394" t="s">
        <v>131</v>
      </c>
      <c r="L299" s="10">
        <v>36</v>
      </c>
      <c r="M299" s="9">
        <v>0.9</v>
      </c>
      <c r="N299" s="10">
        <v>3.2</v>
      </c>
      <c r="O299" s="9">
        <v>45</v>
      </c>
      <c r="P299" s="10">
        <v>9.9</v>
      </c>
      <c r="Q299" s="9">
        <v>6.8</v>
      </c>
      <c r="R299" s="10">
        <v>4.0999999999999996</v>
      </c>
      <c r="S299" s="225">
        <v>93</v>
      </c>
      <c r="T299" s="9">
        <v>141</v>
      </c>
      <c r="U299" s="10">
        <v>2</v>
      </c>
      <c r="V299" s="9">
        <v>105</v>
      </c>
      <c r="W299" s="371">
        <v>295.82766666666669</v>
      </c>
      <c r="X299" s="10">
        <v>3.94</v>
      </c>
      <c r="Y299" s="9">
        <v>12.4</v>
      </c>
      <c r="Z299" s="10">
        <v>38.1</v>
      </c>
      <c r="AA299" s="9">
        <v>96.7</v>
      </c>
      <c r="AB299" s="10">
        <v>31.5</v>
      </c>
      <c r="AC299" s="9">
        <v>32.5</v>
      </c>
      <c r="AD299" s="10">
        <v>285</v>
      </c>
      <c r="AE299" s="9">
        <v>13.9</v>
      </c>
      <c r="AF299" s="181">
        <v>0</v>
      </c>
      <c r="AG299" s="9">
        <v>13.43</v>
      </c>
      <c r="AH299" s="10">
        <v>81.400000000000006</v>
      </c>
      <c r="AI299" s="9">
        <v>8.8000000000000007</v>
      </c>
      <c r="AJ299" s="10">
        <v>9.6</v>
      </c>
      <c r="AK299" s="9">
        <v>0.1</v>
      </c>
      <c r="AL299" s="10">
        <v>0.1</v>
      </c>
      <c r="AM299" s="386"/>
      <c r="AN299" s="386"/>
      <c r="AO299" s="386"/>
      <c r="AP299" s="386"/>
      <c r="AQ299" s="386"/>
      <c r="AR299" s="386"/>
    </row>
    <row r="300" spans="1:44" ht="15.75">
      <c r="A300" s="222">
        <v>3214</v>
      </c>
      <c r="B300" s="8">
        <v>696</v>
      </c>
      <c r="C300" s="9">
        <v>34</v>
      </c>
      <c r="D300" s="10">
        <v>3.2</v>
      </c>
      <c r="E300" s="9">
        <v>299</v>
      </c>
      <c r="F300" s="11">
        <v>55</v>
      </c>
      <c r="G300" s="9">
        <v>4.2</v>
      </c>
      <c r="H300" s="11">
        <v>45</v>
      </c>
      <c r="I300" s="9">
        <v>34</v>
      </c>
      <c r="J300" s="10">
        <v>5.7</v>
      </c>
      <c r="K300" s="279">
        <v>126.3</v>
      </c>
      <c r="L300" s="10">
        <v>37</v>
      </c>
      <c r="M300" s="9">
        <v>0.7</v>
      </c>
      <c r="N300" s="10">
        <v>3.7</v>
      </c>
      <c r="O300" s="9">
        <v>40</v>
      </c>
      <c r="P300" s="10">
        <v>9.5</v>
      </c>
      <c r="Q300" s="9">
        <v>6.7</v>
      </c>
      <c r="R300" s="10">
        <v>4.2</v>
      </c>
      <c r="S300" s="225">
        <v>117</v>
      </c>
      <c r="T300" s="9">
        <v>138</v>
      </c>
      <c r="U300" s="10">
        <v>2</v>
      </c>
      <c r="V300" s="9">
        <v>101</v>
      </c>
      <c r="W300" s="371">
        <v>292.13366666666673</v>
      </c>
      <c r="X300" s="10">
        <v>4.58</v>
      </c>
      <c r="Y300" s="9">
        <v>13.1</v>
      </c>
      <c r="Z300" s="10">
        <v>39.6</v>
      </c>
      <c r="AA300" s="9">
        <v>86.5</v>
      </c>
      <c r="AB300" s="10">
        <v>28.6</v>
      </c>
      <c r="AC300" s="9">
        <v>33.1</v>
      </c>
      <c r="AD300" s="10">
        <v>256</v>
      </c>
      <c r="AE300" s="9">
        <v>12.8</v>
      </c>
      <c r="AF300" s="181">
        <v>0</v>
      </c>
      <c r="AG300" s="9">
        <v>9.3699999999999992</v>
      </c>
      <c r="AH300" s="10">
        <v>80.599999999999994</v>
      </c>
      <c r="AI300" s="9">
        <v>11.8</v>
      </c>
      <c r="AJ300" s="10">
        <v>7</v>
      </c>
      <c r="AK300" s="9">
        <v>0.4</v>
      </c>
      <c r="AL300" s="10">
        <v>0.2</v>
      </c>
      <c r="AM300" s="386"/>
      <c r="AN300" s="386"/>
      <c r="AO300" s="386"/>
      <c r="AP300" s="386"/>
      <c r="AQ300" s="386"/>
      <c r="AR300" s="386"/>
    </row>
    <row r="301" spans="1:44" ht="15.75">
      <c r="A301" s="222">
        <v>3215</v>
      </c>
      <c r="B301" s="8">
        <v>583</v>
      </c>
      <c r="C301" s="9">
        <v>40</v>
      </c>
      <c r="D301" s="10">
        <v>3.3</v>
      </c>
      <c r="E301" s="9">
        <v>365</v>
      </c>
      <c r="F301" s="11">
        <v>65</v>
      </c>
      <c r="G301" s="9">
        <v>4.4000000000000004</v>
      </c>
      <c r="H301" s="11">
        <v>66</v>
      </c>
      <c r="I301" s="9">
        <v>28</v>
      </c>
      <c r="J301" s="10">
        <v>4.0999999999999996</v>
      </c>
      <c r="K301" s="279">
        <v>101.9</v>
      </c>
      <c r="L301" s="10">
        <v>42</v>
      </c>
      <c r="M301" s="9">
        <v>1</v>
      </c>
      <c r="N301" s="10">
        <v>3</v>
      </c>
      <c r="O301" s="9">
        <v>49</v>
      </c>
      <c r="P301" s="10">
        <v>9.9</v>
      </c>
      <c r="Q301" s="9">
        <v>7.2</v>
      </c>
      <c r="R301" s="10">
        <v>4.0999999999999996</v>
      </c>
      <c r="S301" s="225">
        <v>104</v>
      </c>
      <c r="T301" s="9">
        <v>138</v>
      </c>
      <c r="U301" s="10">
        <v>2.1</v>
      </c>
      <c r="V301" s="9">
        <v>104</v>
      </c>
      <c r="W301" s="371">
        <v>291.95044444444443</v>
      </c>
      <c r="X301" s="10">
        <v>4.47</v>
      </c>
      <c r="Y301" s="9">
        <v>13</v>
      </c>
      <c r="Z301" s="10">
        <v>40.200000000000003</v>
      </c>
      <c r="AA301" s="9">
        <v>89.9</v>
      </c>
      <c r="AB301" s="10">
        <v>29.1</v>
      </c>
      <c r="AC301" s="9">
        <v>32.299999999999997</v>
      </c>
      <c r="AD301" s="10">
        <v>281</v>
      </c>
      <c r="AE301" s="9">
        <v>13.3</v>
      </c>
      <c r="AF301" s="181">
        <v>0</v>
      </c>
      <c r="AG301" s="9">
        <v>11.83</v>
      </c>
      <c r="AH301" s="10">
        <v>86.2</v>
      </c>
      <c r="AI301" s="9">
        <v>7.7</v>
      </c>
      <c r="AJ301" s="10">
        <v>5.3</v>
      </c>
      <c r="AK301" s="9">
        <v>0.5</v>
      </c>
      <c r="AL301" s="10">
        <v>0.3</v>
      </c>
      <c r="AM301" s="386"/>
      <c r="AN301" s="386"/>
      <c r="AO301" s="386"/>
      <c r="AP301" s="386"/>
      <c r="AQ301" s="386"/>
      <c r="AR301" s="386"/>
    </row>
    <row r="302" spans="1:44" ht="15.75">
      <c r="A302" s="233">
        <v>3216</v>
      </c>
      <c r="B302" s="8">
        <v>928</v>
      </c>
      <c r="C302" s="9">
        <v>49</v>
      </c>
      <c r="D302" s="10">
        <v>2.6</v>
      </c>
      <c r="E302" s="9">
        <v>455</v>
      </c>
      <c r="F302" s="11">
        <v>72</v>
      </c>
      <c r="G302" s="9">
        <v>4.8</v>
      </c>
      <c r="H302" s="11">
        <v>58</v>
      </c>
      <c r="I302" s="9">
        <v>40</v>
      </c>
      <c r="J302" s="10">
        <v>5.8</v>
      </c>
      <c r="K302" s="279">
        <v>121.3</v>
      </c>
      <c r="L302" s="10">
        <v>50</v>
      </c>
      <c r="M302" s="9">
        <v>0.8</v>
      </c>
      <c r="N302" s="10">
        <v>3</v>
      </c>
      <c r="O302" s="9">
        <v>95</v>
      </c>
      <c r="P302" s="10">
        <v>10.1</v>
      </c>
      <c r="Q302" s="9">
        <v>7.6</v>
      </c>
      <c r="R302" s="10">
        <v>3.8</v>
      </c>
      <c r="S302" s="225">
        <v>133</v>
      </c>
      <c r="T302" s="9">
        <v>141</v>
      </c>
      <c r="U302" s="10">
        <v>2.2999999999999998</v>
      </c>
      <c r="V302" s="9">
        <v>104</v>
      </c>
      <c r="W302" s="371">
        <v>300.15855555555555</v>
      </c>
      <c r="X302" s="10">
        <v>4.93</v>
      </c>
      <c r="Y302" s="9">
        <v>15.2</v>
      </c>
      <c r="Z302" s="10">
        <v>46.1</v>
      </c>
      <c r="AA302" s="9">
        <v>93.5</v>
      </c>
      <c r="AB302" s="10">
        <v>30.8</v>
      </c>
      <c r="AC302" s="9">
        <v>33</v>
      </c>
      <c r="AD302" s="10">
        <v>215</v>
      </c>
      <c r="AE302" s="9">
        <v>12.3</v>
      </c>
      <c r="AF302" s="181">
        <v>0</v>
      </c>
      <c r="AG302" s="9">
        <v>10.51</v>
      </c>
      <c r="AH302" s="10">
        <v>84.2</v>
      </c>
      <c r="AI302" s="9">
        <v>10.6</v>
      </c>
      <c r="AJ302" s="10">
        <v>4.5</v>
      </c>
      <c r="AK302" s="9">
        <v>0.5</v>
      </c>
      <c r="AL302" s="10">
        <v>0.2</v>
      </c>
      <c r="AM302" s="386"/>
      <c r="AN302" s="386"/>
      <c r="AO302" s="386"/>
      <c r="AP302" s="386"/>
      <c r="AQ302" s="386"/>
      <c r="AR302" s="386"/>
    </row>
    <row r="303" spans="1:44" ht="15.75">
      <c r="A303" s="222">
        <v>3219</v>
      </c>
      <c r="B303" s="8">
        <v>2974</v>
      </c>
      <c r="C303" s="9">
        <v>81</v>
      </c>
      <c r="D303" s="10">
        <v>2.8</v>
      </c>
      <c r="E303" s="9">
        <v>617</v>
      </c>
      <c r="F303" s="11">
        <v>156</v>
      </c>
      <c r="G303" s="9">
        <v>4</v>
      </c>
      <c r="H303" s="11">
        <v>188</v>
      </c>
      <c r="I303" s="9">
        <v>82</v>
      </c>
      <c r="J303" s="10">
        <v>6.3</v>
      </c>
      <c r="K303" s="279">
        <v>147.1</v>
      </c>
      <c r="L303" s="10">
        <v>45</v>
      </c>
      <c r="M303" s="9">
        <v>0.8</v>
      </c>
      <c r="N303" s="10">
        <v>3.2</v>
      </c>
      <c r="O303" s="9">
        <v>34</v>
      </c>
      <c r="P303" s="10">
        <v>9.5</v>
      </c>
      <c r="Q303" s="9">
        <v>6.4</v>
      </c>
      <c r="R303" s="10">
        <v>3.6</v>
      </c>
      <c r="S303" s="225">
        <v>91</v>
      </c>
      <c r="T303" s="9">
        <v>142</v>
      </c>
      <c r="U303" s="10">
        <v>2.1</v>
      </c>
      <c r="V303" s="9">
        <v>107</v>
      </c>
      <c r="W303" s="371">
        <v>298.1298888888889</v>
      </c>
      <c r="X303" s="10">
        <v>4.0199999999999996</v>
      </c>
      <c r="Y303" s="9">
        <v>11.6</v>
      </c>
      <c r="Z303" s="10">
        <v>35.5</v>
      </c>
      <c r="AA303" s="9">
        <v>88.3</v>
      </c>
      <c r="AB303" s="10">
        <v>28.9</v>
      </c>
      <c r="AC303" s="9">
        <v>32.700000000000003</v>
      </c>
      <c r="AD303" s="10">
        <v>214</v>
      </c>
      <c r="AE303" s="9">
        <v>13</v>
      </c>
      <c r="AF303" s="181">
        <v>0</v>
      </c>
      <c r="AG303" s="9">
        <v>12.01</v>
      </c>
      <c r="AH303" s="10">
        <v>79.7</v>
      </c>
      <c r="AI303" s="9">
        <v>14.2</v>
      </c>
      <c r="AJ303" s="10">
        <v>5.6</v>
      </c>
      <c r="AK303" s="9">
        <v>0.2</v>
      </c>
      <c r="AL303" s="10">
        <v>0.3</v>
      </c>
      <c r="AM303" s="386"/>
      <c r="AN303" s="386"/>
      <c r="AO303" s="386"/>
      <c r="AP303" s="386"/>
      <c r="AQ303" s="386"/>
      <c r="AR303" s="386"/>
    </row>
    <row r="304" spans="1:44" ht="15.75">
      <c r="A304" s="222">
        <v>3221</v>
      </c>
      <c r="B304" s="8">
        <v>504</v>
      </c>
      <c r="C304" s="9">
        <v>32</v>
      </c>
      <c r="D304" s="10">
        <v>3.4</v>
      </c>
      <c r="E304" s="9">
        <v>531</v>
      </c>
      <c r="F304" s="11">
        <v>46</v>
      </c>
      <c r="G304" s="9">
        <v>4.7</v>
      </c>
      <c r="H304" s="11">
        <v>54</v>
      </c>
      <c r="I304" s="9">
        <v>35</v>
      </c>
      <c r="J304" s="10">
        <v>5.4</v>
      </c>
      <c r="K304" s="279">
        <v>118.6</v>
      </c>
      <c r="L304" s="10">
        <v>58</v>
      </c>
      <c r="M304" s="9">
        <v>0.9</v>
      </c>
      <c r="N304" s="10">
        <v>3.5</v>
      </c>
      <c r="O304" s="9">
        <v>66</v>
      </c>
      <c r="P304" s="10">
        <v>10</v>
      </c>
      <c r="Q304" s="9">
        <v>7.2</v>
      </c>
      <c r="R304" s="10">
        <v>4.4000000000000004</v>
      </c>
      <c r="S304" s="225">
        <v>104</v>
      </c>
      <c r="T304" s="9">
        <v>139</v>
      </c>
      <c r="U304" s="10">
        <v>2</v>
      </c>
      <c r="V304" s="9">
        <v>102</v>
      </c>
      <c r="W304" s="371">
        <v>297.03511111111118</v>
      </c>
      <c r="X304" s="10">
        <v>4.37</v>
      </c>
      <c r="Y304" s="9">
        <v>12.6</v>
      </c>
      <c r="Z304" s="10">
        <v>38.4</v>
      </c>
      <c r="AA304" s="9">
        <v>87.9</v>
      </c>
      <c r="AB304" s="10">
        <v>28.8</v>
      </c>
      <c r="AC304" s="9">
        <v>32.799999999999997</v>
      </c>
      <c r="AD304" s="10">
        <v>303</v>
      </c>
      <c r="AE304" s="9">
        <v>13.1</v>
      </c>
      <c r="AF304" s="181">
        <v>0</v>
      </c>
      <c r="AG304" s="9">
        <v>13.32</v>
      </c>
      <c r="AH304" s="10">
        <v>78.7</v>
      </c>
      <c r="AI304" s="9">
        <v>15.3</v>
      </c>
      <c r="AJ304" s="10">
        <v>5.3</v>
      </c>
      <c r="AK304" s="9">
        <v>0.5</v>
      </c>
      <c r="AL304" s="10">
        <v>0.2</v>
      </c>
      <c r="AM304" s="386"/>
      <c r="AN304" s="386"/>
      <c r="AO304" s="386"/>
      <c r="AP304" s="386"/>
      <c r="AQ304" s="386"/>
      <c r="AR304" s="386"/>
    </row>
    <row r="305" spans="1:44" ht="15.75">
      <c r="A305" s="222">
        <v>3222</v>
      </c>
      <c r="B305" s="8">
        <v>462</v>
      </c>
      <c r="C305" s="9">
        <v>35</v>
      </c>
      <c r="D305" s="10">
        <v>2.4</v>
      </c>
      <c r="E305" s="9">
        <v>418</v>
      </c>
      <c r="F305" s="11">
        <v>54</v>
      </c>
      <c r="G305" s="9">
        <v>4.5</v>
      </c>
      <c r="H305" s="11">
        <v>49</v>
      </c>
      <c r="I305" s="9">
        <v>20</v>
      </c>
      <c r="J305" s="10">
        <v>3.8</v>
      </c>
      <c r="K305" s="279">
        <v>123.6</v>
      </c>
      <c r="L305" s="10">
        <v>40</v>
      </c>
      <c r="M305" s="9">
        <v>0.8</v>
      </c>
      <c r="N305" s="10">
        <v>3.6</v>
      </c>
      <c r="O305" s="9">
        <v>64</v>
      </c>
      <c r="P305" s="10">
        <v>9.6999999999999993</v>
      </c>
      <c r="Q305" s="9">
        <v>6.8</v>
      </c>
      <c r="R305" s="10">
        <v>4.0999999999999996</v>
      </c>
      <c r="S305" s="225">
        <v>84</v>
      </c>
      <c r="T305" s="9">
        <v>140</v>
      </c>
      <c r="U305" s="10">
        <v>2.2000000000000002</v>
      </c>
      <c r="V305" s="9">
        <v>103</v>
      </c>
      <c r="W305" s="371">
        <v>294.05933333333337</v>
      </c>
      <c r="X305" s="10">
        <v>4.6100000000000003</v>
      </c>
      <c r="Y305" s="9">
        <v>13.3</v>
      </c>
      <c r="Z305" s="10">
        <v>40.5</v>
      </c>
      <c r="AA305" s="9">
        <v>87.9</v>
      </c>
      <c r="AB305" s="10">
        <v>28.9</v>
      </c>
      <c r="AC305" s="9">
        <v>32.799999999999997</v>
      </c>
      <c r="AD305" s="10">
        <v>323</v>
      </c>
      <c r="AE305" s="9">
        <v>13</v>
      </c>
      <c r="AF305" s="181">
        <v>0</v>
      </c>
      <c r="AG305" s="9">
        <v>4.13</v>
      </c>
      <c r="AH305" s="10">
        <v>67.599999999999994</v>
      </c>
      <c r="AI305" s="9">
        <v>21.8</v>
      </c>
      <c r="AJ305" s="10">
        <v>9.9</v>
      </c>
      <c r="AK305" s="9">
        <v>0.5</v>
      </c>
      <c r="AL305" s="10">
        <v>0.2</v>
      </c>
      <c r="AM305" s="386"/>
      <c r="AN305" s="386"/>
      <c r="AO305" s="386"/>
      <c r="AP305" s="386"/>
      <c r="AQ305" s="386"/>
      <c r="AR305" s="386"/>
    </row>
    <row r="306" spans="1:44" ht="15.75">
      <c r="A306" s="222">
        <v>3229</v>
      </c>
      <c r="B306" s="235">
        <v>1024</v>
      </c>
      <c r="C306" s="89">
        <v>54</v>
      </c>
      <c r="D306" s="90">
        <v>2.2999999999999998</v>
      </c>
      <c r="E306" s="89">
        <v>338</v>
      </c>
      <c r="F306" s="236">
        <v>69</v>
      </c>
      <c r="G306" s="92">
        <v>4.5</v>
      </c>
      <c r="H306" s="91">
        <v>60</v>
      </c>
      <c r="I306" s="89">
        <v>19</v>
      </c>
      <c r="J306" s="10">
        <v>4.4000000000000004</v>
      </c>
      <c r="K306" s="279">
        <v>103.8</v>
      </c>
      <c r="L306" s="10">
        <v>34</v>
      </c>
      <c r="M306" s="9">
        <v>1</v>
      </c>
      <c r="N306" s="10">
        <v>3.4</v>
      </c>
      <c r="O306" s="9">
        <v>46</v>
      </c>
      <c r="P306" s="10">
        <v>10.1</v>
      </c>
      <c r="Q306" s="9">
        <v>7.3</v>
      </c>
      <c r="R306" s="10">
        <v>4.5999999999999996</v>
      </c>
      <c r="S306" s="225">
        <v>70</v>
      </c>
      <c r="T306" s="9">
        <v>142</v>
      </c>
      <c r="U306" s="10">
        <v>2.1</v>
      </c>
      <c r="V306" s="9">
        <v>101</v>
      </c>
      <c r="W306" s="371">
        <v>296.8148888888889</v>
      </c>
      <c r="X306" s="10">
        <v>4.8499999999999996</v>
      </c>
      <c r="Y306" s="9">
        <v>13.1</v>
      </c>
      <c r="Z306" s="10">
        <v>40.299999999999997</v>
      </c>
      <c r="AA306" s="9">
        <v>83.1</v>
      </c>
      <c r="AB306" s="10">
        <v>27</v>
      </c>
      <c r="AC306" s="9">
        <v>32.5</v>
      </c>
      <c r="AD306" s="10">
        <v>383</v>
      </c>
      <c r="AE306" s="9">
        <v>12.6</v>
      </c>
      <c r="AF306" s="181">
        <v>0</v>
      </c>
      <c r="AG306" s="9">
        <v>10.91</v>
      </c>
      <c r="AH306" s="10">
        <v>80.400000000000006</v>
      </c>
      <c r="AI306" s="9">
        <v>14</v>
      </c>
      <c r="AJ306" s="10">
        <v>4.9000000000000004</v>
      </c>
      <c r="AK306" s="9">
        <v>0.5</v>
      </c>
      <c r="AL306" s="10">
        <v>0.2</v>
      </c>
      <c r="AM306" s="386"/>
      <c r="AN306" s="386"/>
      <c r="AO306" s="386"/>
      <c r="AP306" s="386"/>
      <c r="AQ306" s="386"/>
      <c r="AR306" s="386"/>
    </row>
    <row r="307" spans="1:44" ht="18">
      <c r="A307" s="237">
        <v>3235</v>
      </c>
      <c r="B307" s="8">
        <v>856</v>
      </c>
      <c r="C307" s="9">
        <v>58</v>
      </c>
      <c r="D307" s="10">
        <v>2.2999999999999998</v>
      </c>
      <c r="E307" s="9">
        <v>441</v>
      </c>
      <c r="F307" s="11">
        <v>79</v>
      </c>
      <c r="G307" s="9">
        <v>3.7</v>
      </c>
      <c r="H307" s="11">
        <v>59</v>
      </c>
      <c r="I307" s="9">
        <v>20</v>
      </c>
      <c r="J307" s="10">
        <v>5.6</v>
      </c>
      <c r="K307" s="279">
        <v>120</v>
      </c>
      <c r="L307" s="10">
        <v>39</v>
      </c>
      <c r="M307" s="9">
        <v>0.9</v>
      </c>
      <c r="N307" s="10">
        <v>3.3</v>
      </c>
      <c r="O307" s="9">
        <v>32</v>
      </c>
      <c r="P307" s="10">
        <v>9.4</v>
      </c>
      <c r="Q307" s="9">
        <v>6.8</v>
      </c>
      <c r="R307" s="10">
        <v>4.2</v>
      </c>
      <c r="S307" s="225">
        <v>97</v>
      </c>
      <c r="T307" s="9">
        <v>139</v>
      </c>
      <c r="U307" s="10">
        <v>1.9</v>
      </c>
      <c r="V307" s="9">
        <v>104</v>
      </c>
      <c r="W307" s="371">
        <v>293.04922222222217</v>
      </c>
      <c r="X307" s="10">
        <v>4.62</v>
      </c>
      <c r="Y307" s="9">
        <v>13.3</v>
      </c>
      <c r="Z307" s="10">
        <v>39.200000000000003</v>
      </c>
      <c r="AA307" s="9">
        <v>84.8</v>
      </c>
      <c r="AB307" s="10">
        <v>28.8</v>
      </c>
      <c r="AC307" s="9">
        <v>33.9</v>
      </c>
      <c r="AD307" s="10">
        <v>279</v>
      </c>
      <c r="AE307" s="9">
        <v>13.2</v>
      </c>
      <c r="AF307" s="181">
        <v>0</v>
      </c>
      <c r="AG307" s="9">
        <v>8.11</v>
      </c>
      <c r="AH307" s="10">
        <v>82.8</v>
      </c>
      <c r="AI307" s="9">
        <v>9.4</v>
      </c>
      <c r="AJ307" s="10">
        <v>5.9</v>
      </c>
      <c r="AK307" s="9">
        <v>1.5</v>
      </c>
      <c r="AL307" s="10">
        <v>0.4</v>
      </c>
      <c r="AM307" s="386"/>
      <c r="AN307" s="386"/>
      <c r="AO307" s="386"/>
      <c r="AP307" s="386"/>
      <c r="AQ307" s="386"/>
      <c r="AR307" s="386"/>
    </row>
    <row r="308" spans="1:44" ht="15.75">
      <c r="A308" s="222">
        <v>3197</v>
      </c>
      <c r="B308" s="8">
        <v>4034</v>
      </c>
      <c r="C308" s="9">
        <v>102</v>
      </c>
      <c r="D308" s="10">
        <v>3.1</v>
      </c>
      <c r="E308" s="9">
        <v>550</v>
      </c>
      <c r="F308" s="11">
        <v>124</v>
      </c>
      <c r="G308" s="9">
        <v>4.4000000000000004</v>
      </c>
      <c r="H308" s="11">
        <v>71</v>
      </c>
      <c r="I308" s="9">
        <v>19</v>
      </c>
      <c r="J308" s="10">
        <v>8</v>
      </c>
      <c r="K308" s="387">
        <v>106.5</v>
      </c>
      <c r="L308" s="10">
        <v>49</v>
      </c>
      <c r="M308" s="9">
        <v>1</v>
      </c>
      <c r="N308" s="10">
        <v>6</v>
      </c>
      <c r="O308" s="9">
        <v>20</v>
      </c>
      <c r="P308" s="10">
        <v>10.199999999999999</v>
      </c>
      <c r="Q308" s="9">
        <v>7.8</v>
      </c>
      <c r="R308" s="10">
        <v>4.5999999999999996</v>
      </c>
      <c r="S308" s="148">
        <v>70</v>
      </c>
      <c r="T308" s="9">
        <v>135</v>
      </c>
      <c r="U308" s="10">
        <v>2.1</v>
      </c>
      <c r="V308" s="9">
        <v>96</v>
      </c>
      <c r="W308" s="371">
        <v>286.29488888888892</v>
      </c>
      <c r="X308" s="10">
        <v>4.41</v>
      </c>
      <c r="Y308" s="9">
        <v>13.3</v>
      </c>
      <c r="Z308" s="10">
        <v>40.299999999999997</v>
      </c>
      <c r="AA308" s="9">
        <v>91.4</v>
      </c>
      <c r="AB308" s="10">
        <v>30.2</v>
      </c>
      <c r="AC308" s="9">
        <v>33</v>
      </c>
      <c r="AD308" s="10">
        <v>483</v>
      </c>
      <c r="AE308" s="9">
        <v>12.6</v>
      </c>
      <c r="AF308" s="181">
        <v>0</v>
      </c>
      <c r="AG308" s="9">
        <v>15.95</v>
      </c>
      <c r="AH308" s="10">
        <v>85.3</v>
      </c>
      <c r="AI308" s="9">
        <v>10.199999999999999</v>
      </c>
      <c r="AJ308" s="10">
        <v>4.4000000000000004</v>
      </c>
      <c r="AK308" s="9">
        <v>0</v>
      </c>
      <c r="AL308" s="10">
        <v>0.02</v>
      </c>
      <c r="AM308" s="386"/>
      <c r="AN308" s="386"/>
      <c r="AO308" s="386"/>
      <c r="AP308" s="386"/>
      <c r="AQ308" s="386"/>
      <c r="AR308" s="386"/>
    </row>
    <row r="309" spans="1:44" ht="15.75">
      <c r="A309" s="222">
        <v>3200</v>
      </c>
      <c r="B309" s="8">
        <v>3093</v>
      </c>
      <c r="C309" s="9">
        <v>74</v>
      </c>
      <c r="D309" s="10">
        <v>2.4</v>
      </c>
      <c r="E309" s="9">
        <v>668</v>
      </c>
      <c r="F309" s="11">
        <v>175</v>
      </c>
      <c r="G309" s="9">
        <v>4.3</v>
      </c>
      <c r="H309" s="11">
        <v>162</v>
      </c>
      <c r="I309" s="9">
        <v>43</v>
      </c>
      <c r="J309" s="10">
        <v>4.5</v>
      </c>
      <c r="K309" s="387">
        <v>131.1</v>
      </c>
      <c r="L309" s="10">
        <v>41</v>
      </c>
      <c r="M309" s="9">
        <v>0.7</v>
      </c>
      <c r="N309" s="10">
        <v>4.8</v>
      </c>
      <c r="O309" s="9">
        <v>21</v>
      </c>
      <c r="P309" s="10">
        <v>10.1</v>
      </c>
      <c r="Q309" s="9">
        <v>7.6</v>
      </c>
      <c r="R309" s="10">
        <v>4.7</v>
      </c>
      <c r="S309" s="148">
        <v>87</v>
      </c>
      <c r="T309" s="9">
        <v>137</v>
      </c>
      <c r="U309" s="10">
        <v>2.2999999999999998</v>
      </c>
      <c r="V309" s="9">
        <v>94</v>
      </c>
      <c r="W309" s="371">
        <v>289.95366666666666</v>
      </c>
      <c r="X309" s="10">
        <v>4.33</v>
      </c>
      <c r="Y309" s="9">
        <v>12.9</v>
      </c>
      <c r="Z309" s="10">
        <v>40.4</v>
      </c>
      <c r="AA309" s="9">
        <v>93.3</v>
      </c>
      <c r="AB309" s="10">
        <v>29.8</v>
      </c>
      <c r="AC309" s="9">
        <v>31.9</v>
      </c>
      <c r="AD309" s="10">
        <v>400</v>
      </c>
      <c r="AE309" s="9">
        <v>13.6</v>
      </c>
      <c r="AF309" s="181">
        <v>0</v>
      </c>
      <c r="AG309" s="9">
        <v>10.74</v>
      </c>
      <c r="AH309" s="10">
        <v>81.5</v>
      </c>
      <c r="AI309" s="9">
        <v>9.1</v>
      </c>
      <c r="AJ309" s="10">
        <v>8.6999999999999993</v>
      </c>
      <c r="AK309" s="9">
        <v>0.1</v>
      </c>
      <c r="AL309" s="10">
        <v>0.6</v>
      </c>
      <c r="AM309" s="386"/>
      <c r="AN309" s="386"/>
      <c r="AO309" s="386"/>
      <c r="AP309" s="386"/>
      <c r="AQ309" s="386"/>
      <c r="AR309" s="386"/>
    </row>
    <row r="310" spans="1:44" ht="15.75">
      <c r="A310" s="222">
        <v>3202</v>
      </c>
      <c r="B310" s="8">
        <v>4529</v>
      </c>
      <c r="C310" s="9">
        <v>121</v>
      </c>
      <c r="D310" s="10">
        <v>2.7</v>
      </c>
      <c r="E310" s="9">
        <v>891</v>
      </c>
      <c r="F310" s="11">
        <v>191</v>
      </c>
      <c r="G310" s="9">
        <v>4.4000000000000004</v>
      </c>
      <c r="H310" s="11">
        <v>149</v>
      </c>
      <c r="I310" s="9">
        <v>84</v>
      </c>
      <c r="J310" s="10">
        <v>6.2</v>
      </c>
      <c r="K310" s="387">
        <v>126</v>
      </c>
      <c r="L310" s="10">
        <v>50</v>
      </c>
      <c r="M310" s="9">
        <v>0.8</v>
      </c>
      <c r="N310" s="10">
        <v>4.5999999999999996</v>
      </c>
      <c r="O310" s="9">
        <v>43</v>
      </c>
      <c r="P310" s="10">
        <v>10.1</v>
      </c>
      <c r="Q310" s="9">
        <v>7.3</v>
      </c>
      <c r="R310" s="10">
        <v>4.2</v>
      </c>
      <c r="S310" s="148">
        <v>79</v>
      </c>
      <c r="T310" s="9">
        <v>132</v>
      </c>
      <c r="U310" s="10">
        <v>2.2999999999999998</v>
      </c>
      <c r="V310" s="9">
        <v>96</v>
      </c>
      <c r="W310" s="371">
        <v>280.71255555555553</v>
      </c>
      <c r="X310" s="10">
        <v>4.12</v>
      </c>
      <c r="Y310" s="9">
        <v>12.6</v>
      </c>
      <c r="Z310" s="10">
        <v>40.200000000000003</v>
      </c>
      <c r="AA310" s="9">
        <v>97.6</v>
      </c>
      <c r="AB310" s="10">
        <v>30.6</v>
      </c>
      <c r="AC310" s="9">
        <v>31.3</v>
      </c>
      <c r="AD310" s="10">
        <v>177</v>
      </c>
      <c r="AE310" s="9">
        <v>13.6</v>
      </c>
      <c r="AF310" s="181">
        <v>0</v>
      </c>
      <c r="AG310" s="9">
        <v>14.56</v>
      </c>
      <c r="AH310" s="10">
        <v>74.2</v>
      </c>
      <c r="AI310" s="9">
        <v>12.4</v>
      </c>
      <c r="AJ310" s="10">
        <v>13.1</v>
      </c>
      <c r="AK310" s="9">
        <v>0</v>
      </c>
      <c r="AL310" s="10">
        <v>0.3</v>
      </c>
      <c r="AM310" s="386"/>
      <c r="AN310" s="386"/>
      <c r="AO310" s="386"/>
      <c r="AP310" s="386"/>
      <c r="AQ310" s="386"/>
      <c r="AR310" s="386"/>
    </row>
    <row r="311" spans="1:44" ht="15.75">
      <c r="A311" s="222">
        <v>3205</v>
      </c>
      <c r="B311" s="8">
        <v>3156</v>
      </c>
      <c r="C311" s="9">
        <v>114</v>
      </c>
      <c r="D311" s="10">
        <v>2.9</v>
      </c>
      <c r="E311" s="9">
        <v>586</v>
      </c>
      <c r="F311" s="11">
        <v>126</v>
      </c>
      <c r="G311" s="9">
        <v>4.7</v>
      </c>
      <c r="H311" s="11">
        <v>76</v>
      </c>
      <c r="I311" s="9">
        <v>37</v>
      </c>
      <c r="J311" s="10">
        <v>7.4</v>
      </c>
      <c r="K311" s="387">
        <v>102.6</v>
      </c>
      <c r="L311" s="10">
        <v>57</v>
      </c>
      <c r="M311" s="9">
        <v>1</v>
      </c>
      <c r="N311" s="10">
        <v>5.7</v>
      </c>
      <c r="O311" s="9">
        <v>52</v>
      </c>
      <c r="P311" s="10">
        <v>10.3</v>
      </c>
      <c r="Q311" s="9">
        <v>7.3</v>
      </c>
      <c r="R311" s="10">
        <v>5.2</v>
      </c>
      <c r="S311" s="148">
        <v>93</v>
      </c>
      <c r="T311" s="9">
        <v>134</v>
      </c>
      <c r="U311" s="10">
        <v>2.2000000000000002</v>
      </c>
      <c r="V311" s="9">
        <v>95</v>
      </c>
      <c r="W311" s="371">
        <v>288.35366666666664</v>
      </c>
      <c r="X311" s="10">
        <v>4.59</v>
      </c>
      <c r="Y311" s="9">
        <v>13.8</v>
      </c>
      <c r="Z311" s="10">
        <v>41.7</v>
      </c>
      <c r="AA311" s="9">
        <v>90.8</v>
      </c>
      <c r="AB311" s="10">
        <v>30.1</v>
      </c>
      <c r="AC311" s="9">
        <v>33.1</v>
      </c>
      <c r="AD311" s="10">
        <v>360</v>
      </c>
      <c r="AE311" s="9">
        <v>13.5</v>
      </c>
      <c r="AF311" s="181">
        <v>0</v>
      </c>
      <c r="AG311" s="9">
        <v>15.92</v>
      </c>
      <c r="AH311" s="10">
        <v>77.7</v>
      </c>
      <c r="AI311" s="9">
        <v>10.8</v>
      </c>
      <c r="AJ311" s="10">
        <v>10.8</v>
      </c>
      <c r="AK311" s="9">
        <v>0.2</v>
      </c>
      <c r="AL311" s="10">
        <v>0.5</v>
      </c>
      <c r="AM311" s="386"/>
      <c r="AN311" s="386"/>
      <c r="AO311" s="386"/>
      <c r="AP311" s="386"/>
      <c r="AQ311" s="386"/>
      <c r="AR311" s="386"/>
    </row>
    <row r="312" spans="1:44" ht="15.75">
      <c r="A312" s="222">
        <v>3213</v>
      </c>
      <c r="B312" s="8">
        <v>0</v>
      </c>
      <c r="C312" s="9">
        <v>0</v>
      </c>
      <c r="D312" s="10">
        <v>0</v>
      </c>
      <c r="E312" s="9">
        <v>0</v>
      </c>
      <c r="F312" s="11">
        <v>0</v>
      </c>
      <c r="G312" s="9">
        <v>0</v>
      </c>
      <c r="H312" s="11">
        <v>0</v>
      </c>
      <c r="I312" s="9">
        <v>0</v>
      </c>
      <c r="J312" s="10">
        <v>0</v>
      </c>
      <c r="K312" s="387">
        <v>0</v>
      </c>
      <c r="L312" s="10">
        <v>0</v>
      </c>
      <c r="M312" s="9">
        <v>0</v>
      </c>
      <c r="N312" s="10">
        <v>0</v>
      </c>
      <c r="O312" s="9">
        <v>0</v>
      </c>
      <c r="P312" s="10">
        <v>0</v>
      </c>
      <c r="Q312" s="9">
        <v>0</v>
      </c>
      <c r="R312" s="10">
        <v>0</v>
      </c>
      <c r="S312" s="148">
        <v>0</v>
      </c>
      <c r="T312" s="9">
        <v>0</v>
      </c>
      <c r="U312" s="10">
        <v>0</v>
      </c>
      <c r="V312" s="9">
        <v>0</v>
      </c>
      <c r="W312" s="371">
        <v>14</v>
      </c>
      <c r="X312" s="10">
        <v>0</v>
      </c>
      <c r="Y312" s="9">
        <v>0</v>
      </c>
      <c r="Z312" s="10">
        <v>0</v>
      </c>
      <c r="AA312" s="9">
        <v>0</v>
      </c>
      <c r="AB312" s="10">
        <v>0</v>
      </c>
      <c r="AC312" s="9">
        <v>0</v>
      </c>
      <c r="AD312" s="10">
        <v>0</v>
      </c>
      <c r="AE312" s="9">
        <v>0</v>
      </c>
      <c r="AF312" s="181">
        <v>0</v>
      </c>
      <c r="AG312" s="9">
        <v>0</v>
      </c>
      <c r="AH312" s="10">
        <v>0</v>
      </c>
      <c r="AI312" s="9">
        <v>0</v>
      </c>
      <c r="AJ312" s="10">
        <v>0</v>
      </c>
      <c r="AK312" s="9">
        <v>0</v>
      </c>
      <c r="AL312" s="10">
        <v>0</v>
      </c>
      <c r="AM312" s="386"/>
      <c r="AN312" s="386"/>
      <c r="AO312" s="386"/>
      <c r="AP312" s="386"/>
      <c r="AQ312" s="386"/>
      <c r="AR312" s="386"/>
    </row>
    <row r="313" spans="1:44" ht="15.75">
      <c r="A313" s="222">
        <v>3214</v>
      </c>
      <c r="B313" s="8">
        <v>1080</v>
      </c>
      <c r="C313" s="9">
        <v>31</v>
      </c>
      <c r="D313" s="10">
        <v>2.9</v>
      </c>
      <c r="E313" s="9">
        <v>608</v>
      </c>
      <c r="F313" s="11">
        <v>78</v>
      </c>
      <c r="G313" s="9">
        <v>4.0999999999999996</v>
      </c>
      <c r="H313" s="11">
        <v>71</v>
      </c>
      <c r="I313" s="9">
        <v>101</v>
      </c>
      <c r="J313" s="10">
        <v>7.1</v>
      </c>
      <c r="K313" s="387">
        <v>121.3</v>
      </c>
      <c r="L313" s="10">
        <v>49</v>
      </c>
      <c r="M313" s="9">
        <v>0.8</v>
      </c>
      <c r="N313" s="10">
        <v>5.4</v>
      </c>
      <c r="O313" s="9">
        <v>46</v>
      </c>
      <c r="P313" s="10">
        <v>9.6999999999999993</v>
      </c>
      <c r="Q313" s="9">
        <v>7.1</v>
      </c>
      <c r="R313" s="10">
        <v>4.8</v>
      </c>
      <c r="S313" s="148">
        <v>86</v>
      </c>
      <c r="T313" s="9">
        <v>136</v>
      </c>
      <c r="U313" s="10">
        <v>2.2999999999999998</v>
      </c>
      <c r="V313" s="9">
        <v>97</v>
      </c>
      <c r="W313" s="371">
        <v>289.54911111111119</v>
      </c>
      <c r="X313" s="10">
        <v>4.1500000000000004</v>
      </c>
      <c r="Y313" s="9">
        <v>11.9</v>
      </c>
      <c r="Z313" s="10">
        <v>37.299999999999997</v>
      </c>
      <c r="AA313" s="9">
        <v>89.9</v>
      </c>
      <c r="AB313" s="10">
        <v>28.7</v>
      </c>
      <c r="AC313" s="9">
        <v>31.9</v>
      </c>
      <c r="AD313" s="10">
        <v>328</v>
      </c>
      <c r="AE313" s="9">
        <v>13.6</v>
      </c>
      <c r="AF313" s="181">
        <v>0</v>
      </c>
      <c r="AG313" s="9">
        <v>12.35</v>
      </c>
      <c r="AH313" s="10">
        <v>77.900000000000006</v>
      </c>
      <c r="AI313" s="9">
        <v>13.6</v>
      </c>
      <c r="AJ313" s="10">
        <v>8.3000000000000007</v>
      </c>
      <c r="AK313" s="9">
        <v>0</v>
      </c>
      <c r="AL313" s="10">
        <v>0.2</v>
      </c>
      <c r="AM313" s="386"/>
      <c r="AN313" s="386"/>
      <c r="AO313" s="386"/>
      <c r="AP313" s="386"/>
      <c r="AQ313" s="386"/>
      <c r="AR313" s="386"/>
    </row>
    <row r="314" spans="1:44" ht="15.75">
      <c r="A314" s="222">
        <v>3215</v>
      </c>
      <c r="B314" s="8">
        <v>971</v>
      </c>
      <c r="C314" s="9">
        <v>54</v>
      </c>
      <c r="D314" s="10">
        <v>2.1</v>
      </c>
      <c r="E314" s="9">
        <v>521</v>
      </c>
      <c r="F314" s="11">
        <v>96</v>
      </c>
      <c r="G314" s="9">
        <v>4.2</v>
      </c>
      <c r="H314" s="11">
        <v>78</v>
      </c>
      <c r="I314" s="9">
        <v>65</v>
      </c>
      <c r="J314" s="10">
        <v>4</v>
      </c>
      <c r="K314" s="387">
        <v>115.7</v>
      </c>
      <c r="L314" s="10">
        <v>48</v>
      </c>
      <c r="M314" s="9">
        <v>0.9</v>
      </c>
      <c r="N314" s="10">
        <v>4.5</v>
      </c>
      <c r="O314" s="9">
        <v>60</v>
      </c>
      <c r="P314" s="10">
        <v>9.6999999999999993</v>
      </c>
      <c r="Q314" s="9">
        <v>7.4</v>
      </c>
      <c r="R314" s="10">
        <v>4.2</v>
      </c>
      <c r="S314" s="148">
        <v>84</v>
      </c>
      <c r="T314" s="9">
        <v>135</v>
      </c>
      <c r="U314" s="10">
        <v>2.2000000000000002</v>
      </c>
      <c r="V314" s="9">
        <v>96</v>
      </c>
      <c r="W314" s="371">
        <v>286.27866666666665</v>
      </c>
      <c r="X314" s="10">
        <v>4.29</v>
      </c>
      <c r="Y314" s="9">
        <v>12.4</v>
      </c>
      <c r="Z314" s="10">
        <v>39.6</v>
      </c>
      <c r="AA314" s="9">
        <v>92.3</v>
      </c>
      <c r="AB314" s="10">
        <v>28.9</v>
      </c>
      <c r="AC314" s="9">
        <v>31.3</v>
      </c>
      <c r="AD314" s="10">
        <v>341</v>
      </c>
      <c r="AE314" s="9">
        <v>14.5</v>
      </c>
      <c r="AF314" s="181">
        <v>0</v>
      </c>
      <c r="AG314" s="9">
        <v>8.82</v>
      </c>
      <c r="AH314" s="10">
        <v>77.7</v>
      </c>
      <c r="AI314" s="9">
        <v>11.3</v>
      </c>
      <c r="AJ314" s="10">
        <v>10.7</v>
      </c>
      <c r="AK314" s="9">
        <v>0.1</v>
      </c>
      <c r="AL314" s="10">
        <v>0.2</v>
      </c>
      <c r="AM314" s="386"/>
      <c r="AN314" s="386"/>
      <c r="AO314" s="386"/>
      <c r="AP314" s="386"/>
      <c r="AQ314" s="386"/>
      <c r="AR314" s="386"/>
    </row>
    <row r="315" spans="1:44" ht="15.75">
      <c r="A315" s="222">
        <v>3216</v>
      </c>
      <c r="B315" s="8">
        <v>2513</v>
      </c>
      <c r="C315" s="9">
        <v>70</v>
      </c>
      <c r="D315" s="10">
        <v>2.4</v>
      </c>
      <c r="E315" s="9">
        <v>740</v>
      </c>
      <c r="F315" s="11">
        <v>116</v>
      </c>
      <c r="G315" s="9">
        <v>3.9</v>
      </c>
      <c r="H315" s="11">
        <v>83</v>
      </c>
      <c r="I315" s="9">
        <v>40</v>
      </c>
      <c r="J315" s="10">
        <v>5.7</v>
      </c>
      <c r="K315" s="387">
        <v>126.3</v>
      </c>
      <c r="L315" s="10">
        <v>46</v>
      </c>
      <c r="M315" s="9">
        <v>0.7</v>
      </c>
      <c r="N315" s="10">
        <v>4.4000000000000004</v>
      </c>
      <c r="O315" s="9">
        <v>87</v>
      </c>
      <c r="P315" s="10">
        <v>9.6</v>
      </c>
      <c r="Q315" s="9">
        <v>6.9</v>
      </c>
      <c r="R315" s="10">
        <v>4.2</v>
      </c>
      <c r="S315" s="134">
        <v>123</v>
      </c>
      <c r="T315" s="9">
        <v>136</v>
      </c>
      <c r="U315" s="10">
        <v>2.2999999999999998</v>
      </c>
      <c r="V315" s="9">
        <v>96</v>
      </c>
      <c r="W315" s="371">
        <v>290.29700000000003</v>
      </c>
      <c r="X315" s="10">
        <v>4.25</v>
      </c>
      <c r="Y315" s="9">
        <v>12.8</v>
      </c>
      <c r="Z315" s="10">
        <v>41</v>
      </c>
      <c r="AA315" s="9">
        <v>96.5</v>
      </c>
      <c r="AB315" s="10">
        <v>30.1</v>
      </c>
      <c r="AC315" s="9">
        <v>31.2</v>
      </c>
      <c r="AD315" s="10">
        <v>316</v>
      </c>
      <c r="AE315" s="9">
        <v>12.7</v>
      </c>
      <c r="AF315" s="181">
        <v>0</v>
      </c>
      <c r="AG315" s="9">
        <v>11.36</v>
      </c>
      <c r="AH315" s="10">
        <v>78</v>
      </c>
      <c r="AI315" s="9">
        <v>12.4</v>
      </c>
      <c r="AJ315" s="10">
        <v>9.1</v>
      </c>
      <c r="AK315" s="9">
        <v>0.3</v>
      </c>
      <c r="AL315" s="10">
        <v>0.2</v>
      </c>
      <c r="AM315" s="386"/>
      <c r="AN315" s="386"/>
      <c r="AO315" s="386"/>
      <c r="AP315" s="386"/>
      <c r="AQ315" s="386"/>
      <c r="AR315" s="386"/>
    </row>
    <row r="316" spans="1:44" ht="15.75">
      <c r="A316" s="222">
        <v>3222</v>
      </c>
      <c r="B316" s="8">
        <v>2397</v>
      </c>
      <c r="C316" s="9">
        <v>68</v>
      </c>
      <c r="D316" s="10">
        <v>2.4</v>
      </c>
      <c r="E316" s="9">
        <v>757</v>
      </c>
      <c r="F316" s="11">
        <v>127</v>
      </c>
      <c r="G316" s="9">
        <v>4.5</v>
      </c>
      <c r="H316" s="11">
        <v>76</v>
      </c>
      <c r="I316" s="9">
        <v>25</v>
      </c>
      <c r="J316" s="10">
        <v>5.9</v>
      </c>
      <c r="K316" s="387">
        <v>119.3</v>
      </c>
      <c r="L316" s="10">
        <v>65</v>
      </c>
      <c r="M316" s="9">
        <v>0.9</v>
      </c>
      <c r="N316" s="10">
        <v>5.0999999999999996</v>
      </c>
      <c r="O316" s="9">
        <v>62</v>
      </c>
      <c r="P316" s="10">
        <v>10.1</v>
      </c>
      <c r="Q316" s="9">
        <v>7.4</v>
      </c>
      <c r="R316" s="10">
        <v>4.7</v>
      </c>
      <c r="S316" s="134">
        <v>101</v>
      </c>
      <c r="T316" s="9">
        <v>136</v>
      </c>
      <c r="U316" s="10">
        <v>2.2000000000000002</v>
      </c>
      <c r="V316" s="9">
        <v>96</v>
      </c>
      <c r="W316" s="371">
        <v>292.9881111111111</v>
      </c>
      <c r="X316" s="10">
        <v>4.0599999999999996</v>
      </c>
      <c r="Y316" s="9">
        <v>11.9</v>
      </c>
      <c r="Z316" s="10">
        <v>36.6</v>
      </c>
      <c r="AA316" s="9">
        <v>90.1</v>
      </c>
      <c r="AB316" s="10">
        <v>29.3</v>
      </c>
      <c r="AC316" s="9">
        <v>32.5</v>
      </c>
      <c r="AD316" s="10">
        <v>362</v>
      </c>
      <c r="AE316" s="9">
        <v>14.2</v>
      </c>
      <c r="AF316" s="181">
        <v>0</v>
      </c>
      <c r="AG316" s="9">
        <v>10.210000000000001</v>
      </c>
      <c r="AH316" s="10">
        <v>87.5</v>
      </c>
      <c r="AI316" s="9">
        <v>5.4</v>
      </c>
      <c r="AJ316" s="10">
        <v>7</v>
      </c>
      <c r="AK316" s="9">
        <v>0</v>
      </c>
      <c r="AL316" s="10">
        <v>0.1</v>
      </c>
      <c r="AM316" s="386"/>
      <c r="AN316" s="386"/>
      <c r="AO316" s="386"/>
      <c r="AP316" s="386"/>
      <c r="AQ316" s="386"/>
      <c r="AR316" s="386"/>
    </row>
    <row r="317" spans="1:44" ht="18">
      <c r="A317" s="237">
        <v>3235</v>
      </c>
      <c r="B317" s="8">
        <v>4804</v>
      </c>
      <c r="C317" s="9">
        <v>134</v>
      </c>
      <c r="D317" s="10">
        <v>2.5</v>
      </c>
      <c r="E317" s="9">
        <v>1000</v>
      </c>
      <c r="F317" s="11">
        <v>238</v>
      </c>
      <c r="G317" s="9">
        <v>4.0999999999999996</v>
      </c>
      <c r="H317" s="11">
        <v>152</v>
      </c>
      <c r="I317" s="9">
        <v>28</v>
      </c>
      <c r="J317" s="10">
        <v>8.1999999999999993</v>
      </c>
      <c r="K317" s="387">
        <v>105.8</v>
      </c>
      <c r="L317" s="10">
        <v>53</v>
      </c>
      <c r="M317" s="9">
        <v>1</v>
      </c>
      <c r="N317" s="10">
        <v>6.1</v>
      </c>
      <c r="O317" s="9">
        <v>69</v>
      </c>
      <c r="P317" s="10">
        <v>9.6999999999999993</v>
      </c>
      <c r="Q317" s="9">
        <v>7.8</v>
      </c>
      <c r="R317" s="10">
        <v>5.0999999999999996</v>
      </c>
      <c r="S317" s="148">
        <v>95</v>
      </c>
      <c r="T317" s="9">
        <v>138</v>
      </c>
      <c r="U317" s="10">
        <v>2.2999999999999998</v>
      </c>
      <c r="V317" s="9">
        <v>96</v>
      </c>
      <c r="W317" s="371">
        <v>295.06877777777777</v>
      </c>
      <c r="X317" s="10">
        <v>4.42</v>
      </c>
      <c r="Y317" s="9">
        <v>12.7</v>
      </c>
      <c r="Z317" s="10">
        <v>38.6</v>
      </c>
      <c r="AA317" s="9">
        <v>87.3</v>
      </c>
      <c r="AB317" s="10">
        <v>28.7</v>
      </c>
      <c r="AC317" s="9">
        <v>32.9</v>
      </c>
      <c r="AD317" s="10">
        <v>259</v>
      </c>
      <c r="AE317" s="9">
        <v>13.8</v>
      </c>
      <c r="AF317" s="181">
        <v>0</v>
      </c>
      <c r="AG317" s="9">
        <v>8.3800000000000008</v>
      </c>
      <c r="AH317" s="10">
        <v>79</v>
      </c>
      <c r="AI317" s="9">
        <v>13.6</v>
      </c>
      <c r="AJ317" s="10">
        <v>7.2</v>
      </c>
      <c r="AK317" s="9">
        <v>0</v>
      </c>
      <c r="AL317" s="10">
        <v>0.2</v>
      </c>
      <c r="AM317" s="386"/>
      <c r="AN317" s="386"/>
      <c r="AO317" s="386"/>
      <c r="AP317" s="386"/>
      <c r="AQ317" s="386"/>
      <c r="AR317" s="386"/>
    </row>
    <row r="318" spans="1:44" ht="15.75">
      <c r="A318" s="222">
        <v>3197</v>
      </c>
      <c r="B318" s="8">
        <v>3637</v>
      </c>
      <c r="C318" s="9">
        <v>128</v>
      </c>
      <c r="D318" s="10">
        <v>1.3</v>
      </c>
      <c r="E318" s="9">
        <v>393</v>
      </c>
      <c r="F318" s="11">
        <v>154</v>
      </c>
      <c r="G318" s="9">
        <v>3.9</v>
      </c>
      <c r="H318" s="11">
        <v>106</v>
      </c>
      <c r="I318" s="9">
        <v>16</v>
      </c>
      <c r="J318" s="10">
        <v>5.7</v>
      </c>
      <c r="K318" s="279">
        <v>120</v>
      </c>
      <c r="L318" s="10">
        <v>38</v>
      </c>
      <c r="M318" s="9">
        <v>0.9</v>
      </c>
      <c r="N318" s="10">
        <v>4.9000000000000004</v>
      </c>
      <c r="O318" s="9">
        <v>66</v>
      </c>
      <c r="P318" s="10">
        <v>9.1999999999999993</v>
      </c>
      <c r="Q318" s="9">
        <v>6.5</v>
      </c>
      <c r="R318" s="10">
        <v>4.4000000000000004</v>
      </c>
      <c r="S318" s="208">
        <v>90</v>
      </c>
      <c r="T318" s="9">
        <v>134</v>
      </c>
      <c r="U318" s="10">
        <v>1.9</v>
      </c>
      <c r="V318" s="9">
        <v>104</v>
      </c>
      <c r="W318" s="371">
        <v>283.50733333333335</v>
      </c>
      <c r="X318" s="10">
        <v>4.59</v>
      </c>
      <c r="Y318" s="9">
        <v>13.6</v>
      </c>
      <c r="Z318" s="10">
        <v>42.1</v>
      </c>
      <c r="AA318" s="9">
        <v>92.1</v>
      </c>
      <c r="AB318" s="10">
        <v>29.8</v>
      </c>
      <c r="AC318" s="395">
        <v>32.299999999999997</v>
      </c>
      <c r="AD318" s="260">
        <v>383</v>
      </c>
      <c r="AE318" s="395">
        <v>12.2</v>
      </c>
      <c r="AF318" s="260">
        <v>33.6</v>
      </c>
      <c r="AG318" s="395">
        <v>6.42</v>
      </c>
      <c r="AH318" s="396">
        <v>42.8</v>
      </c>
      <c r="AI318" s="397">
        <v>46.1</v>
      </c>
      <c r="AJ318" s="396">
        <v>7.3</v>
      </c>
      <c r="AK318" s="397">
        <v>3.3</v>
      </c>
      <c r="AL318" s="396">
        <v>0.5</v>
      </c>
      <c r="AM318" s="398"/>
      <c r="AN318" s="398"/>
      <c r="AO318" s="398"/>
      <c r="AP318" s="398"/>
      <c r="AQ318" s="398"/>
      <c r="AR318" s="398"/>
    </row>
    <row r="319" spans="1:44" ht="15.75">
      <c r="A319" s="222">
        <v>3200</v>
      </c>
      <c r="B319" s="8">
        <v>338</v>
      </c>
      <c r="C319" s="9">
        <v>17</v>
      </c>
      <c r="D319" s="10">
        <v>1.3</v>
      </c>
      <c r="E319" s="9">
        <v>298</v>
      </c>
      <c r="F319" s="11">
        <v>37</v>
      </c>
      <c r="G319" s="9">
        <v>4.2</v>
      </c>
      <c r="H319" s="11">
        <v>39</v>
      </c>
      <c r="I319" s="9">
        <v>23</v>
      </c>
      <c r="J319" s="10">
        <v>4</v>
      </c>
      <c r="K319" s="279">
        <v>126</v>
      </c>
      <c r="L319" s="10">
        <v>46</v>
      </c>
      <c r="M319" s="9">
        <v>0.8</v>
      </c>
      <c r="N319" s="10">
        <v>4.3</v>
      </c>
      <c r="O319" s="9">
        <v>68</v>
      </c>
      <c r="P319" s="10">
        <v>9.1999999999999993</v>
      </c>
      <c r="Q319" s="9">
        <v>6.7</v>
      </c>
      <c r="R319" s="10">
        <v>4.3</v>
      </c>
      <c r="S319" s="208">
        <v>100</v>
      </c>
      <c r="T319" s="9">
        <v>135</v>
      </c>
      <c r="U319" s="10">
        <v>1.9</v>
      </c>
      <c r="V319" s="9">
        <v>100</v>
      </c>
      <c r="W319" s="371">
        <v>287.15355555555561</v>
      </c>
      <c r="X319" s="10">
        <v>4.17</v>
      </c>
      <c r="Y319" s="9">
        <v>12.3</v>
      </c>
      <c r="Z319" s="10">
        <v>39.700000000000003</v>
      </c>
      <c r="AA319" s="9">
        <v>95.2</v>
      </c>
      <c r="AB319" s="10">
        <v>29.1</v>
      </c>
      <c r="AC319" s="399">
        <v>30.8</v>
      </c>
      <c r="AD319" s="269">
        <v>282</v>
      </c>
      <c r="AE319" s="399">
        <v>12.8</v>
      </c>
      <c r="AF319" s="269">
        <v>33.4</v>
      </c>
      <c r="AG319" s="399">
        <v>4.8600000000000003</v>
      </c>
      <c r="AH319" s="400">
        <v>37.799999999999997</v>
      </c>
      <c r="AI319" s="401">
        <v>45.9</v>
      </c>
      <c r="AJ319" s="400">
        <v>13</v>
      </c>
      <c r="AK319" s="401">
        <v>3.1</v>
      </c>
      <c r="AL319" s="400">
        <v>0.2</v>
      </c>
      <c r="AM319" s="398"/>
      <c r="AN319" s="398"/>
      <c r="AO319" s="398"/>
      <c r="AP319" s="398"/>
      <c r="AQ319" s="398"/>
      <c r="AR319" s="398"/>
    </row>
    <row r="320" spans="1:44" ht="15.75">
      <c r="A320" s="222">
        <v>3202</v>
      </c>
      <c r="B320" s="8">
        <v>849</v>
      </c>
      <c r="C320" s="9">
        <v>46</v>
      </c>
      <c r="D320" s="10">
        <v>1.3</v>
      </c>
      <c r="E320" s="9">
        <v>463</v>
      </c>
      <c r="F320" s="11">
        <v>63</v>
      </c>
      <c r="G320" s="9">
        <v>4</v>
      </c>
      <c r="H320" s="11">
        <v>40</v>
      </c>
      <c r="I320" s="9">
        <v>29</v>
      </c>
      <c r="J320" s="10">
        <v>3.6</v>
      </c>
      <c r="K320" s="279">
        <v>130.30000000000001</v>
      </c>
      <c r="L320" s="10">
        <v>39</v>
      </c>
      <c r="M320" s="9">
        <v>0.7</v>
      </c>
      <c r="N320" s="10">
        <v>4</v>
      </c>
      <c r="O320" s="9">
        <v>69</v>
      </c>
      <c r="P320" s="10">
        <v>8.9</v>
      </c>
      <c r="Q320" s="9">
        <v>6.4</v>
      </c>
      <c r="R320" s="10">
        <v>4.3</v>
      </c>
      <c r="S320" s="208">
        <v>95</v>
      </c>
      <c r="T320" s="9">
        <v>136</v>
      </c>
      <c r="U320" s="10">
        <v>1.9</v>
      </c>
      <c r="V320" s="9">
        <v>101</v>
      </c>
      <c r="W320" s="371">
        <v>287.52744444444448</v>
      </c>
      <c r="X320" s="10">
        <v>3.89</v>
      </c>
      <c r="Y320" s="9">
        <v>12.1</v>
      </c>
      <c r="Z320" s="10">
        <v>38.6</v>
      </c>
      <c r="AA320" s="9">
        <v>99.2</v>
      </c>
      <c r="AB320" s="10">
        <v>31.1</v>
      </c>
      <c r="AC320" s="399">
        <v>31.3</v>
      </c>
      <c r="AD320" s="269">
        <v>110</v>
      </c>
      <c r="AE320" s="399">
        <v>12.8</v>
      </c>
      <c r="AF320" s="269">
        <v>35.299999999999997</v>
      </c>
      <c r="AG320" s="399">
        <v>5.46</v>
      </c>
      <c r="AH320" s="400">
        <v>44.8</v>
      </c>
      <c r="AI320" s="401">
        <v>43.8</v>
      </c>
      <c r="AJ320" s="400">
        <v>9.6999999999999993</v>
      </c>
      <c r="AK320" s="401">
        <v>1.3</v>
      </c>
      <c r="AL320" s="400">
        <v>0.4</v>
      </c>
      <c r="AM320" s="398"/>
      <c r="AN320" s="398"/>
      <c r="AO320" s="398"/>
      <c r="AP320" s="398"/>
      <c r="AQ320" s="398"/>
      <c r="AR320" s="398"/>
    </row>
    <row r="321" spans="1:44" ht="15.75">
      <c r="A321" s="222">
        <v>3205</v>
      </c>
      <c r="B321" s="8">
        <v>1058</v>
      </c>
      <c r="C321" s="9">
        <v>56</v>
      </c>
      <c r="D321" s="10">
        <v>1.3</v>
      </c>
      <c r="E321" s="9">
        <v>635</v>
      </c>
      <c r="F321" s="11">
        <v>70</v>
      </c>
      <c r="G321" s="9">
        <v>4.0999999999999996</v>
      </c>
      <c r="H321" s="11">
        <v>55</v>
      </c>
      <c r="I321" s="9">
        <v>32</v>
      </c>
      <c r="J321" s="10">
        <v>5</v>
      </c>
      <c r="K321" s="279">
        <v>120.6</v>
      </c>
      <c r="L321" s="10">
        <v>48</v>
      </c>
      <c r="M321" s="9">
        <v>0.8</v>
      </c>
      <c r="N321" s="10">
        <v>3.8</v>
      </c>
      <c r="O321" s="9">
        <v>56</v>
      </c>
      <c r="P321" s="10">
        <v>9</v>
      </c>
      <c r="Q321" s="9">
        <v>6.1</v>
      </c>
      <c r="R321" s="10">
        <v>4.3</v>
      </c>
      <c r="S321" s="208">
        <v>96</v>
      </c>
      <c r="T321" s="9">
        <v>135</v>
      </c>
      <c r="U321" s="10">
        <v>1.9</v>
      </c>
      <c r="V321" s="9">
        <v>104</v>
      </c>
      <c r="W321" s="371">
        <v>287.23133333333334</v>
      </c>
      <c r="X321" s="10">
        <v>3.93</v>
      </c>
      <c r="Y321" s="9">
        <v>11.5</v>
      </c>
      <c r="Z321" s="10">
        <v>36.5</v>
      </c>
      <c r="AA321" s="9">
        <v>92.9</v>
      </c>
      <c r="AB321" s="10">
        <v>29.3</v>
      </c>
      <c r="AC321" s="399">
        <v>31.5</v>
      </c>
      <c r="AD321" s="269">
        <v>198</v>
      </c>
      <c r="AE321" s="399">
        <v>13.5</v>
      </c>
      <c r="AF321" s="269">
        <v>34.1</v>
      </c>
      <c r="AG321" s="399">
        <v>6.11</v>
      </c>
      <c r="AH321" s="400">
        <v>43.4</v>
      </c>
      <c r="AI321" s="401">
        <v>42.2</v>
      </c>
      <c r="AJ321" s="400">
        <v>8.6999999999999993</v>
      </c>
      <c r="AK321" s="401">
        <v>4.7</v>
      </c>
      <c r="AL321" s="400">
        <v>1</v>
      </c>
      <c r="AM321" s="398"/>
      <c r="AN321" s="398"/>
      <c r="AO321" s="398"/>
      <c r="AP321" s="398"/>
      <c r="AQ321" s="398"/>
      <c r="AR321" s="398"/>
    </row>
    <row r="322" spans="1:44" ht="15.75">
      <c r="A322" s="222">
        <v>3214</v>
      </c>
      <c r="B322" s="8">
        <v>1953</v>
      </c>
      <c r="C322" s="9">
        <v>71</v>
      </c>
      <c r="D322" s="10">
        <v>1.7</v>
      </c>
      <c r="E322" s="9">
        <v>811</v>
      </c>
      <c r="F322" s="11">
        <v>97</v>
      </c>
      <c r="G322" s="9">
        <v>3.7</v>
      </c>
      <c r="H322" s="11">
        <v>50</v>
      </c>
      <c r="I322" s="9">
        <v>23</v>
      </c>
      <c r="J322" s="10">
        <v>4.5</v>
      </c>
      <c r="K322" s="279">
        <v>125.6</v>
      </c>
      <c r="L322" s="10">
        <v>36</v>
      </c>
      <c r="M322" s="9">
        <v>0.7</v>
      </c>
      <c r="N322" s="10">
        <v>4.3</v>
      </c>
      <c r="O322" s="9">
        <v>43</v>
      </c>
      <c r="P322" s="10">
        <v>8.4</v>
      </c>
      <c r="Q322" s="9">
        <v>5.9</v>
      </c>
      <c r="R322" s="10">
        <v>4.2</v>
      </c>
      <c r="S322" s="208">
        <v>101</v>
      </c>
      <c r="T322" s="9">
        <v>135</v>
      </c>
      <c r="U322" s="10">
        <v>1.6</v>
      </c>
      <c r="V322" s="9">
        <v>103</v>
      </c>
      <c r="W322" s="371">
        <v>285.36477777777776</v>
      </c>
      <c r="X322" s="10">
        <v>3.78</v>
      </c>
      <c r="Y322" s="9">
        <v>10.6</v>
      </c>
      <c r="Z322" s="10">
        <v>34.5</v>
      </c>
      <c r="AA322" s="9">
        <v>91.3</v>
      </c>
      <c r="AB322" s="10">
        <v>28</v>
      </c>
      <c r="AC322" s="399">
        <v>30.9</v>
      </c>
      <c r="AD322" s="269">
        <v>209</v>
      </c>
      <c r="AE322" s="399">
        <v>12.6</v>
      </c>
      <c r="AF322" s="269">
        <v>32.299999999999997</v>
      </c>
      <c r="AG322" s="399">
        <v>5.92</v>
      </c>
      <c r="AH322" s="400">
        <v>52.6</v>
      </c>
      <c r="AI322" s="401">
        <v>33.1</v>
      </c>
      <c r="AJ322" s="400">
        <v>11.5</v>
      </c>
      <c r="AK322" s="401">
        <v>2.5</v>
      </c>
      <c r="AL322" s="400">
        <v>0.3</v>
      </c>
      <c r="AM322" s="398"/>
      <c r="AN322" s="398"/>
      <c r="AO322" s="398"/>
      <c r="AP322" s="398"/>
      <c r="AQ322" s="398"/>
      <c r="AR322" s="398"/>
    </row>
    <row r="323" spans="1:44" ht="15.75">
      <c r="A323" s="222">
        <v>3215</v>
      </c>
      <c r="B323" s="8">
        <v>585</v>
      </c>
      <c r="C323" s="9">
        <v>38</v>
      </c>
      <c r="D323" s="10">
        <v>1.2</v>
      </c>
      <c r="E323" s="9">
        <v>683</v>
      </c>
      <c r="F323" s="11">
        <v>65</v>
      </c>
      <c r="G323" s="9">
        <v>4.2</v>
      </c>
      <c r="H323" s="11">
        <v>52</v>
      </c>
      <c r="I323" s="9">
        <v>21</v>
      </c>
      <c r="J323" s="10">
        <v>3.4</v>
      </c>
      <c r="K323" s="279">
        <v>115.7</v>
      </c>
      <c r="L323" s="10">
        <v>46</v>
      </c>
      <c r="M323" s="9">
        <v>0.9</v>
      </c>
      <c r="N323" s="10">
        <v>3.7</v>
      </c>
      <c r="O323" s="9">
        <v>85</v>
      </c>
      <c r="P323" s="10">
        <v>8.9</v>
      </c>
      <c r="Q323" s="9">
        <v>6.8</v>
      </c>
      <c r="R323" s="10">
        <v>4</v>
      </c>
      <c r="S323" s="208">
        <v>98</v>
      </c>
      <c r="T323" s="9">
        <v>134</v>
      </c>
      <c r="U323" s="10">
        <v>1.9</v>
      </c>
      <c r="V323" s="9">
        <v>102</v>
      </c>
      <c r="W323" s="371">
        <v>284.60777777777781</v>
      </c>
      <c r="X323" s="10">
        <v>4.1100000000000003</v>
      </c>
      <c r="Y323" s="9">
        <v>12</v>
      </c>
      <c r="Z323" s="10">
        <v>38.6</v>
      </c>
      <c r="AA323" s="9">
        <v>93.9</v>
      </c>
      <c r="AB323" s="10">
        <v>29.2</v>
      </c>
      <c r="AC323" s="399">
        <v>30.5</v>
      </c>
      <c r="AD323" s="269">
        <v>289</v>
      </c>
      <c r="AE323" s="399">
        <v>13.5</v>
      </c>
      <c r="AF323" s="269">
        <v>34.200000000000003</v>
      </c>
      <c r="AG323" s="399">
        <v>6.56</v>
      </c>
      <c r="AH323" s="400">
        <v>55.6</v>
      </c>
      <c r="AI323" s="401">
        <v>32.299999999999997</v>
      </c>
      <c r="AJ323" s="400">
        <v>8.1999999999999993</v>
      </c>
      <c r="AK323" s="401">
        <v>3.4</v>
      </c>
      <c r="AL323" s="400">
        <v>0.5</v>
      </c>
      <c r="AM323" s="398"/>
      <c r="AN323" s="398"/>
      <c r="AO323" s="398"/>
      <c r="AP323" s="398"/>
      <c r="AQ323" s="398"/>
      <c r="AR323" s="398"/>
    </row>
    <row r="324" spans="1:44" ht="15.75">
      <c r="A324" s="222">
        <v>3216</v>
      </c>
      <c r="B324" s="8">
        <v>1216</v>
      </c>
      <c r="C324" s="9">
        <v>63</v>
      </c>
      <c r="D324" s="10">
        <v>1.7</v>
      </c>
      <c r="E324" s="9">
        <v>548</v>
      </c>
      <c r="F324" s="11">
        <v>70</v>
      </c>
      <c r="G324" s="9">
        <v>4.2</v>
      </c>
      <c r="H324" s="11">
        <v>51</v>
      </c>
      <c r="I324" s="9">
        <v>28</v>
      </c>
      <c r="J324" s="10">
        <v>4.9000000000000004</v>
      </c>
      <c r="K324" s="279">
        <v>125.6</v>
      </c>
      <c r="L324" s="10">
        <v>40</v>
      </c>
      <c r="M324" s="9">
        <v>0.7</v>
      </c>
      <c r="N324" s="10">
        <v>3.6</v>
      </c>
      <c r="O324" s="9">
        <v>75</v>
      </c>
      <c r="P324" s="10">
        <v>9.1999999999999993</v>
      </c>
      <c r="Q324" s="9">
        <v>6.6</v>
      </c>
      <c r="R324" s="10">
        <v>4.2</v>
      </c>
      <c r="S324" s="208">
        <v>92</v>
      </c>
      <c r="T324" s="9">
        <v>136</v>
      </c>
      <c r="U324" s="10">
        <v>2.1</v>
      </c>
      <c r="V324" s="9">
        <v>103</v>
      </c>
      <c r="W324" s="371">
        <v>287.31644444444447</v>
      </c>
      <c r="X324" s="10">
        <v>4.66</v>
      </c>
      <c r="Y324" s="9">
        <v>14.4</v>
      </c>
      <c r="Z324" s="10">
        <v>46.4</v>
      </c>
      <c r="AA324" s="9">
        <v>99.6</v>
      </c>
      <c r="AB324" s="10">
        <v>30.9</v>
      </c>
      <c r="AC324" s="399">
        <v>31</v>
      </c>
      <c r="AD324" s="269">
        <v>202</v>
      </c>
      <c r="AE324" s="399">
        <v>12.5</v>
      </c>
      <c r="AF324" s="269">
        <v>34.9</v>
      </c>
      <c r="AG324" s="399">
        <v>5.7</v>
      </c>
      <c r="AH324" s="400">
        <v>50.5</v>
      </c>
      <c r="AI324" s="401">
        <v>35.1</v>
      </c>
      <c r="AJ324" s="400">
        <v>8.4</v>
      </c>
      <c r="AK324" s="401">
        <v>5.0999999999999996</v>
      </c>
      <c r="AL324" s="400">
        <v>0.9</v>
      </c>
      <c r="AM324" s="398"/>
      <c r="AN324" s="398"/>
      <c r="AO324" s="398"/>
      <c r="AP324" s="398"/>
      <c r="AQ324" s="398"/>
      <c r="AR324" s="398"/>
    </row>
    <row r="325" spans="1:44" ht="15.75">
      <c r="A325" s="222">
        <v>3222</v>
      </c>
      <c r="B325" s="8">
        <v>660</v>
      </c>
      <c r="C325" s="9">
        <v>38</v>
      </c>
      <c r="D325" s="10">
        <v>1.5</v>
      </c>
      <c r="E325" s="9">
        <v>375</v>
      </c>
      <c r="F325" s="11">
        <v>60</v>
      </c>
      <c r="G325" s="9">
        <v>4.5999999999999996</v>
      </c>
      <c r="H325" s="11">
        <v>38</v>
      </c>
      <c r="I325" s="9">
        <v>16</v>
      </c>
      <c r="J325" s="10">
        <v>3.5</v>
      </c>
      <c r="K325" s="279">
        <v>123.6</v>
      </c>
      <c r="L325" s="10">
        <v>42</v>
      </c>
      <c r="M325" s="9">
        <v>0.8</v>
      </c>
      <c r="N325" s="10">
        <v>3.8</v>
      </c>
      <c r="O325" s="9">
        <v>58</v>
      </c>
      <c r="P325" s="10">
        <v>9.1999999999999993</v>
      </c>
      <c r="Q325" s="9">
        <v>6.9</v>
      </c>
      <c r="R325" s="10">
        <v>4</v>
      </c>
      <c r="S325" s="208">
        <v>95</v>
      </c>
      <c r="T325" s="9">
        <v>134</v>
      </c>
      <c r="U325" s="10">
        <v>2</v>
      </c>
      <c r="V325" s="9">
        <v>100</v>
      </c>
      <c r="W325" s="371">
        <v>283.74944444444446</v>
      </c>
      <c r="X325" s="10">
        <v>4.46</v>
      </c>
      <c r="Y325" s="9">
        <v>12.7</v>
      </c>
      <c r="Z325" s="10">
        <v>41.6</v>
      </c>
      <c r="AA325" s="9">
        <v>93.3</v>
      </c>
      <c r="AB325" s="10">
        <v>28.5</v>
      </c>
      <c r="AC325" s="399">
        <v>30.8</v>
      </c>
      <c r="AD325" s="269">
        <v>279</v>
      </c>
      <c r="AE325" s="399">
        <v>12.5</v>
      </c>
      <c r="AF325" s="269">
        <v>32.5</v>
      </c>
      <c r="AG325" s="399">
        <v>5.52</v>
      </c>
      <c r="AH325" s="400">
        <v>61.1</v>
      </c>
      <c r="AI325" s="401">
        <v>28.1</v>
      </c>
      <c r="AJ325" s="400">
        <v>8.6999999999999993</v>
      </c>
      <c r="AK325" s="401">
        <v>1.6</v>
      </c>
      <c r="AL325" s="400">
        <v>0.5</v>
      </c>
      <c r="AM325" s="398"/>
      <c r="AN325" s="398"/>
      <c r="AO325" s="398"/>
      <c r="AP325" s="398"/>
      <c r="AQ325" s="398"/>
      <c r="AR325" s="398"/>
    </row>
    <row r="326" spans="1:44" ht="18">
      <c r="A326" s="237">
        <v>3235</v>
      </c>
      <c r="B326" s="8">
        <v>1224</v>
      </c>
      <c r="C326" s="9">
        <v>66</v>
      </c>
      <c r="D326" s="10">
        <v>1.5</v>
      </c>
      <c r="E326" s="9">
        <v>507</v>
      </c>
      <c r="F326" s="11">
        <v>98</v>
      </c>
      <c r="G326" s="9">
        <v>3.8</v>
      </c>
      <c r="H326" s="11">
        <v>75</v>
      </c>
      <c r="I326" s="9">
        <v>16</v>
      </c>
      <c r="J326" s="10">
        <v>5.8</v>
      </c>
      <c r="K326" s="279">
        <v>105.1</v>
      </c>
      <c r="L326" s="10">
        <v>43</v>
      </c>
      <c r="M326" s="9">
        <v>1</v>
      </c>
      <c r="N326" s="10">
        <v>4.4000000000000004</v>
      </c>
      <c r="O326" s="9">
        <v>112</v>
      </c>
      <c r="P326" s="10">
        <v>8.6999999999999993</v>
      </c>
      <c r="Q326" s="9">
        <v>6.7</v>
      </c>
      <c r="R326" s="10">
        <v>4.3</v>
      </c>
      <c r="S326" s="208">
        <v>95</v>
      </c>
      <c r="T326" s="9">
        <v>134</v>
      </c>
      <c r="U326" s="10">
        <v>1.8</v>
      </c>
      <c r="V326" s="9">
        <v>101</v>
      </c>
      <c r="W326" s="371">
        <v>284.4741111111112</v>
      </c>
      <c r="X326" s="10">
        <v>4.59</v>
      </c>
      <c r="Y326" s="9">
        <v>13.3</v>
      </c>
      <c r="Z326" s="10">
        <v>41.1</v>
      </c>
      <c r="AA326" s="9">
        <v>89.5</v>
      </c>
      <c r="AB326" s="10">
        <v>29</v>
      </c>
      <c r="AC326" s="399">
        <v>32.299999999999997</v>
      </c>
      <c r="AD326" s="269">
        <v>219</v>
      </c>
      <c r="AE326" s="399">
        <v>13.1</v>
      </c>
      <c r="AF326" s="269">
        <v>32.9</v>
      </c>
      <c r="AG326" s="399">
        <v>5.67</v>
      </c>
      <c r="AH326" s="400">
        <v>49.6</v>
      </c>
      <c r="AI326" s="401">
        <v>38.6</v>
      </c>
      <c r="AJ326" s="400">
        <v>7.4</v>
      </c>
      <c r="AK326" s="401">
        <v>3.7</v>
      </c>
      <c r="AL326" s="400">
        <v>0.7</v>
      </c>
      <c r="AM326" s="398"/>
      <c r="AN326" s="398"/>
      <c r="AO326" s="398"/>
      <c r="AP326" s="398"/>
      <c r="AQ326" s="398"/>
      <c r="AR326" s="398"/>
    </row>
    <row r="327" spans="1:44" ht="15.75">
      <c r="A327" s="402">
        <v>3197</v>
      </c>
      <c r="B327" s="8">
        <v>225</v>
      </c>
      <c r="C327" s="9">
        <v>11</v>
      </c>
      <c r="D327" s="10">
        <v>2.1</v>
      </c>
      <c r="E327" s="380">
        <v>130</v>
      </c>
      <c r="F327" s="403">
        <v>22</v>
      </c>
      <c r="G327" s="9">
        <v>4.4000000000000004</v>
      </c>
      <c r="H327" s="11">
        <v>75</v>
      </c>
      <c r="I327" s="9">
        <v>12</v>
      </c>
      <c r="J327" s="10">
        <v>6.9</v>
      </c>
      <c r="K327" s="365">
        <v>120</v>
      </c>
      <c r="L327" s="10">
        <v>33</v>
      </c>
      <c r="M327" s="9">
        <v>1</v>
      </c>
      <c r="N327" s="10">
        <v>4.5</v>
      </c>
      <c r="O327" s="9">
        <v>39</v>
      </c>
      <c r="P327" s="10">
        <v>8.8000000000000007</v>
      </c>
      <c r="Q327" s="9">
        <v>7.1</v>
      </c>
      <c r="R327" s="10">
        <v>4.4000000000000004</v>
      </c>
      <c r="S327" s="148">
        <v>74</v>
      </c>
      <c r="T327" s="9">
        <v>162</v>
      </c>
      <c r="U327" s="10">
        <v>2</v>
      </c>
      <c r="V327" s="9">
        <v>100</v>
      </c>
      <c r="W327" s="371">
        <v>281.1517777777778</v>
      </c>
      <c r="X327" s="257">
        <v>4.57</v>
      </c>
      <c r="Y327" s="9">
        <v>13.8</v>
      </c>
      <c r="Z327" s="10">
        <v>44.5</v>
      </c>
      <c r="AA327" s="9">
        <v>88.6</v>
      </c>
      <c r="AB327" s="10">
        <v>30.2</v>
      </c>
      <c r="AC327" s="259">
        <v>34.1</v>
      </c>
      <c r="AD327" s="260">
        <v>354</v>
      </c>
      <c r="AE327" s="259">
        <v>12.9</v>
      </c>
      <c r="AF327" s="181">
        <v>0</v>
      </c>
      <c r="AG327" s="9">
        <v>11.56</v>
      </c>
      <c r="AH327" s="260">
        <v>71.900000000000006</v>
      </c>
      <c r="AI327" s="259">
        <v>17.7</v>
      </c>
      <c r="AJ327" s="260">
        <v>7.2</v>
      </c>
      <c r="AK327" s="259">
        <v>2.9</v>
      </c>
      <c r="AL327" s="260">
        <v>0.3</v>
      </c>
      <c r="AM327" s="404"/>
      <c r="AN327" s="404"/>
      <c r="AO327" s="404"/>
      <c r="AP327" s="404"/>
      <c r="AQ327" s="404"/>
      <c r="AR327" s="404"/>
    </row>
    <row r="328" spans="1:44" ht="15.75">
      <c r="A328" s="402">
        <v>3200</v>
      </c>
      <c r="B328" s="8">
        <v>572</v>
      </c>
      <c r="C328" s="9">
        <v>28</v>
      </c>
      <c r="D328" s="10">
        <v>1.3</v>
      </c>
      <c r="E328" s="383">
        <v>185</v>
      </c>
      <c r="F328" s="405">
        <v>50</v>
      </c>
      <c r="G328" s="9">
        <v>4</v>
      </c>
      <c r="H328" s="11">
        <v>28</v>
      </c>
      <c r="I328" s="9">
        <v>23</v>
      </c>
      <c r="J328" s="10">
        <v>4.8</v>
      </c>
      <c r="K328" s="365">
        <v>119.3</v>
      </c>
      <c r="L328" s="10">
        <v>39</v>
      </c>
      <c r="M328" s="9">
        <v>0.9</v>
      </c>
      <c r="N328" s="10">
        <v>10.4</v>
      </c>
      <c r="O328" s="9">
        <v>57</v>
      </c>
      <c r="P328" s="10">
        <v>7.3</v>
      </c>
      <c r="Q328" s="9">
        <v>6.5</v>
      </c>
      <c r="R328" s="10">
        <v>3.8</v>
      </c>
      <c r="S328" s="148">
        <v>95</v>
      </c>
      <c r="T328" s="9">
        <v>102</v>
      </c>
      <c r="U328" s="10">
        <v>2.1</v>
      </c>
      <c r="V328" s="9">
        <v>104</v>
      </c>
      <c r="W328" s="371">
        <v>293.87077777777779</v>
      </c>
      <c r="X328" s="257">
        <v>4.8</v>
      </c>
      <c r="Y328" s="9">
        <v>14.3</v>
      </c>
      <c r="Z328" s="10">
        <v>42.7</v>
      </c>
      <c r="AA328" s="9">
        <v>89</v>
      </c>
      <c r="AB328" s="10">
        <v>29.8</v>
      </c>
      <c r="AC328" s="268">
        <v>33.5</v>
      </c>
      <c r="AD328" s="269">
        <v>272</v>
      </c>
      <c r="AE328" s="268">
        <v>13.2</v>
      </c>
      <c r="AF328" s="181">
        <v>0</v>
      </c>
      <c r="AG328" s="9">
        <v>13</v>
      </c>
      <c r="AH328" s="269">
        <v>79.599999999999994</v>
      </c>
      <c r="AI328" s="268">
        <v>8.9</v>
      </c>
      <c r="AJ328" s="269">
        <v>8.9</v>
      </c>
      <c r="AK328" s="268">
        <v>2.2000000000000002</v>
      </c>
      <c r="AL328" s="269">
        <v>0.4</v>
      </c>
      <c r="AM328" s="404"/>
      <c r="AN328" s="404"/>
      <c r="AO328" s="404"/>
      <c r="AP328" s="404"/>
      <c r="AQ328" s="404"/>
      <c r="AR328" s="404"/>
    </row>
    <row r="329" spans="1:44" ht="15.75">
      <c r="A329" s="402">
        <v>3202</v>
      </c>
      <c r="B329" s="8">
        <v>187</v>
      </c>
      <c r="C329" s="9">
        <v>9</v>
      </c>
      <c r="D329" s="10">
        <v>1.7</v>
      </c>
      <c r="E329" s="383">
        <v>183</v>
      </c>
      <c r="F329" s="405">
        <v>26</v>
      </c>
      <c r="G329" s="9">
        <v>3.6</v>
      </c>
      <c r="H329" s="11">
        <v>26</v>
      </c>
      <c r="I329" s="9">
        <v>34</v>
      </c>
      <c r="J329" s="10">
        <v>4.3</v>
      </c>
      <c r="K329" s="365">
        <v>125.2</v>
      </c>
      <c r="L329" s="10">
        <v>33</v>
      </c>
      <c r="M329" s="9">
        <v>0.8</v>
      </c>
      <c r="N329" s="10">
        <v>3.6</v>
      </c>
      <c r="O329" s="9">
        <v>60</v>
      </c>
      <c r="P329" s="10">
        <v>8.1</v>
      </c>
      <c r="Q329" s="9">
        <v>7.4</v>
      </c>
      <c r="R329" s="10">
        <v>4.4000000000000004</v>
      </c>
      <c r="S329" s="134">
        <v>93</v>
      </c>
      <c r="T329" s="9">
        <v>111</v>
      </c>
      <c r="U329" s="10">
        <v>2.1</v>
      </c>
      <c r="V329" s="9">
        <v>107</v>
      </c>
      <c r="W329" s="371">
        <v>280.26166666666671</v>
      </c>
      <c r="X329" s="257">
        <v>4.3099999999999996</v>
      </c>
      <c r="Y329" s="9">
        <v>3.4</v>
      </c>
      <c r="Z329" s="10">
        <v>40.6</v>
      </c>
      <c r="AA329" s="9">
        <v>90.2</v>
      </c>
      <c r="AB329" s="10">
        <v>31.1</v>
      </c>
      <c r="AC329" s="268">
        <v>33</v>
      </c>
      <c r="AD329" s="269">
        <v>155</v>
      </c>
      <c r="AE329" s="268">
        <v>12.7</v>
      </c>
      <c r="AF329" s="181">
        <v>0</v>
      </c>
      <c r="AG329" s="9">
        <v>10.039999999999999</v>
      </c>
      <c r="AH329" s="269">
        <v>69.400000000000006</v>
      </c>
      <c r="AI329" s="268">
        <v>17.100000000000001</v>
      </c>
      <c r="AJ329" s="269">
        <v>10.9</v>
      </c>
      <c r="AK329" s="268">
        <v>2.1</v>
      </c>
      <c r="AL329" s="269">
        <v>0.5</v>
      </c>
      <c r="AM329" s="404"/>
      <c r="AN329" s="404"/>
      <c r="AO329" s="404"/>
      <c r="AP329" s="404"/>
      <c r="AQ329" s="404"/>
      <c r="AR329" s="404"/>
    </row>
    <row r="330" spans="1:44" ht="15.75">
      <c r="A330" s="402">
        <v>3205</v>
      </c>
      <c r="B330" s="8">
        <v>262</v>
      </c>
      <c r="C330" s="9">
        <v>21</v>
      </c>
      <c r="D330" s="10">
        <v>1.5</v>
      </c>
      <c r="E330" s="383">
        <v>250</v>
      </c>
      <c r="F330" s="405">
        <v>31</v>
      </c>
      <c r="G330" s="9">
        <v>4.2</v>
      </c>
      <c r="H330" s="11">
        <v>33</v>
      </c>
      <c r="I330" s="9">
        <v>32</v>
      </c>
      <c r="J330" s="10">
        <v>5.5</v>
      </c>
      <c r="K330" s="365">
        <v>116.4</v>
      </c>
      <c r="L330" s="10">
        <v>43</v>
      </c>
      <c r="M330" s="9">
        <v>0.9</v>
      </c>
      <c r="N330" s="10">
        <v>3.6</v>
      </c>
      <c r="O330" s="9">
        <v>89</v>
      </c>
      <c r="P330" s="10">
        <v>8.1999999999999993</v>
      </c>
      <c r="Q330" s="9">
        <v>7</v>
      </c>
      <c r="R330" s="10">
        <v>4.8</v>
      </c>
      <c r="S330" s="134">
        <v>119</v>
      </c>
      <c r="T330" s="9">
        <v>162</v>
      </c>
      <c r="U330" s="10">
        <v>2.2000000000000002</v>
      </c>
      <c r="V330" s="9">
        <v>102</v>
      </c>
      <c r="W330" s="371">
        <v>292.92811111111109</v>
      </c>
      <c r="X330" s="257">
        <v>4.63</v>
      </c>
      <c r="Y330" s="9">
        <v>3.8</v>
      </c>
      <c r="Z330" s="10">
        <v>41.3</v>
      </c>
      <c r="AA330" s="9">
        <v>89.2</v>
      </c>
      <c r="AB330" s="10">
        <v>29.8</v>
      </c>
      <c r="AC330" s="268">
        <v>33.4</v>
      </c>
      <c r="AD330" s="269">
        <v>251</v>
      </c>
      <c r="AE330" s="268">
        <v>13.8</v>
      </c>
      <c r="AF330" s="181">
        <v>0</v>
      </c>
      <c r="AG330" s="9">
        <v>15.24</v>
      </c>
      <c r="AH330" s="269">
        <v>74.099999999999994</v>
      </c>
      <c r="AI330" s="268">
        <v>16.5</v>
      </c>
      <c r="AJ330" s="269">
        <v>5</v>
      </c>
      <c r="AK330" s="268">
        <v>3.5</v>
      </c>
      <c r="AL330" s="269">
        <v>0.9</v>
      </c>
      <c r="AM330" s="404"/>
      <c r="AN330" s="404"/>
      <c r="AO330" s="404"/>
      <c r="AP330" s="404"/>
      <c r="AQ330" s="404"/>
      <c r="AR330" s="404"/>
    </row>
    <row r="331" spans="1:44" ht="15.75">
      <c r="A331" s="402">
        <v>3214</v>
      </c>
      <c r="B331" s="8">
        <v>98</v>
      </c>
      <c r="C331" s="9">
        <v>5</v>
      </c>
      <c r="D331" s="10">
        <v>2.5</v>
      </c>
      <c r="E331" s="383">
        <v>181</v>
      </c>
      <c r="F331" s="405">
        <v>21</v>
      </c>
      <c r="G331" s="9">
        <v>3.7</v>
      </c>
      <c r="H331" s="11">
        <v>27</v>
      </c>
      <c r="I331" s="9">
        <v>35</v>
      </c>
      <c r="J331" s="10">
        <v>5.7</v>
      </c>
      <c r="K331" s="365">
        <v>68.5</v>
      </c>
      <c r="L331" s="10">
        <v>31</v>
      </c>
      <c r="M331" s="9">
        <v>0.9</v>
      </c>
      <c r="N331" s="10">
        <v>4.0999999999999996</v>
      </c>
      <c r="O331" s="9">
        <v>15</v>
      </c>
      <c r="P331" s="10">
        <v>8</v>
      </c>
      <c r="Q331" s="9">
        <v>6.9</v>
      </c>
      <c r="R331" s="10">
        <v>4.2</v>
      </c>
      <c r="S331" s="134">
        <v>85</v>
      </c>
      <c r="T331" s="9">
        <v>116</v>
      </c>
      <c r="U331" s="10">
        <v>2.2000000000000002</v>
      </c>
      <c r="V331" s="9">
        <v>100</v>
      </c>
      <c r="W331" s="371">
        <v>285.36188888888887</v>
      </c>
      <c r="X331" s="257">
        <v>4.5999999999999996</v>
      </c>
      <c r="Y331" s="9">
        <v>13.5</v>
      </c>
      <c r="Z331" s="10">
        <v>40.299999999999997</v>
      </c>
      <c r="AA331" s="9">
        <v>87.6</v>
      </c>
      <c r="AB331" s="10">
        <v>29.3</v>
      </c>
      <c r="AC331" s="268">
        <v>33.5</v>
      </c>
      <c r="AD331" s="269">
        <v>243</v>
      </c>
      <c r="AE331" s="268">
        <v>13.5</v>
      </c>
      <c r="AF331" s="181">
        <v>0</v>
      </c>
      <c r="AG331" s="9">
        <v>13.42</v>
      </c>
      <c r="AH331" s="269">
        <v>75.099999999999994</v>
      </c>
      <c r="AI331" s="268">
        <v>15.4</v>
      </c>
      <c r="AJ331" s="269">
        <v>7.4</v>
      </c>
      <c r="AK331" s="268">
        <v>1.9</v>
      </c>
      <c r="AL331" s="269">
        <v>0.2</v>
      </c>
      <c r="AM331" s="404"/>
      <c r="AN331" s="404"/>
      <c r="AO331" s="404"/>
      <c r="AP331" s="404"/>
      <c r="AQ331" s="404"/>
      <c r="AR331" s="404"/>
    </row>
    <row r="332" spans="1:44" ht="15.75">
      <c r="A332" s="402">
        <v>3215</v>
      </c>
      <c r="B332" s="8">
        <v>151</v>
      </c>
      <c r="C332" s="9">
        <v>11</v>
      </c>
      <c r="D332" s="10">
        <v>1.4</v>
      </c>
      <c r="E332" s="383">
        <v>183</v>
      </c>
      <c r="F332" s="405">
        <v>27</v>
      </c>
      <c r="G332" s="9">
        <v>3.6</v>
      </c>
      <c r="H332" s="11">
        <v>27</v>
      </c>
      <c r="I332" s="9">
        <v>26</v>
      </c>
      <c r="J332" s="10">
        <v>4.0999999999999996</v>
      </c>
      <c r="K332" s="365">
        <v>115.7</v>
      </c>
      <c r="L332" s="10">
        <v>38</v>
      </c>
      <c r="M332" s="9">
        <v>0.9</v>
      </c>
      <c r="N332" s="10">
        <v>13.5</v>
      </c>
      <c r="O332" s="9">
        <v>55</v>
      </c>
      <c r="P332" s="10">
        <v>8.4</v>
      </c>
      <c r="Q332" s="9">
        <v>7.8</v>
      </c>
      <c r="R332" s="10">
        <v>4.0999999999999996</v>
      </c>
      <c r="S332" s="134">
        <v>77</v>
      </c>
      <c r="T332" s="9">
        <v>175</v>
      </c>
      <c r="U332" s="10">
        <v>2</v>
      </c>
      <c r="V332" s="9">
        <v>93</v>
      </c>
      <c r="W332" s="371">
        <v>272.13277777777779</v>
      </c>
      <c r="X332" s="257">
        <v>4.83</v>
      </c>
      <c r="Y332" s="9">
        <v>14.2</v>
      </c>
      <c r="Z332" s="10">
        <v>42.8</v>
      </c>
      <c r="AA332" s="9">
        <v>88</v>
      </c>
      <c r="AB332" s="10">
        <v>29.4</v>
      </c>
      <c r="AC332" s="268">
        <v>33.200000000000003</v>
      </c>
      <c r="AD332" s="269">
        <v>258</v>
      </c>
      <c r="AE332" s="268">
        <v>14.2</v>
      </c>
      <c r="AF332" s="181">
        <v>0</v>
      </c>
      <c r="AG332" s="9">
        <v>9.6</v>
      </c>
      <c r="AH332" s="269">
        <v>68.8</v>
      </c>
      <c r="AI332" s="268">
        <v>18.600000000000001</v>
      </c>
      <c r="AJ332" s="269">
        <v>9.3000000000000007</v>
      </c>
      <c r="AK332" s="268">
        <v>2.8</v>
      </c>
      <c r="AL332" s="269">
        <v>0.5</v>
      </c>
      <c r="AM332" s="404"/>
      <c r="AN332" s="404"/>
      <c r="AO332" s="404"/>
      <c r="AP332" s="404"/>
      <c r="AQ332" s="404"/>
      <c r="AR332" s="404"/>
    </row>
    <row r="333" spans="1:44" ht="15.75">
      <c r="A333" s="402">
        <v>3216</v>
      </c>
      <c r="B333" s="8">
        <v>359</v>
      </c>
      <c r="C333" s="9">
        <v>24</v>
      </c>
      <c r="D333" s="10">
        <v>2</v>
      </c>
      <c r="E333" s="383">
        <v>224</v>
      </c>
      <c r="F333" s="405">
        <v>35</v>
      </c>
      <c r="G333" s="9">
        <v>4</v>
      </c>
      <c r="H333" s="11">
        <v>66</v>
      </c>
      <c r="I333" s="9">
        <v>28</v>
      </c>
      <c r="J333" s="10">
        <v>6</v>
      </c>
      <c r="K333" s="365">
        <v>120.6</v>
      </c>
      <c r="L333" s="10">
        <v>37</v>
      </c>
      <c r="M333" s="9">
        <v>0.8</v>
      </c>
      <c r="N333" s="10">
        <v>4.2</v>
      </c>
      <c r="O333" s="9">
        <v>75</v>
      </c>
      <c r="P333" s="10">
        <v>7.8</v>
      </c>
      <c r="Q333" s="9">
        <v>6.9</v>
      </c>
      <c r="R333" s="10">
        <v>4</v>
      </c>
      <c r="S333" s="134">
        <v>114</v>
      </c>
      <c r="T333" s="9">
        <v>110</v>
      </c>
      <c r="U333" s="10">
        <v>2.2000000000000002</v>
      </c>
      <c r="V333" s="9">
        <v>103</v>
      </c>
      <c r="W333" s="371">
        <v>295.29000000000008</v>
      </c>
      <c r="X333" s="257">
        <v>4.8899999999999997</v>
      </c>
      <c r="Y333" s="9">
        <v>15.1</v>
      </c>
      <c r="Z333" s="10">
        <v>45.2</v>
      </c>
      <c r="AA333" s="9">
        <v>92.4</v>
      </c>
      <c r="AB333" s="10">
        <v>30.9</v>
      </c>
      <c r="AC333" s="268">
        <v>33.4</v>
      </c>
      <c r="AD333" s="269">
        <v>205</v>
      </c>
      <c r="AE333" s="268">
        <v>12.5</v>
      </c>
      <c r="AF333" s="181">
        <v>0</v>
      </c>
      <c r="AG333" s="9">
        <v>9.85</v>
      </c>
      <c r="AH333" s="269">
        <v>71.7</v>
      </c>
      <c r="AI333" s="268">
        <v>17.3</v>
      </c>
      <c r="AJ333" s="269">
        <v>5.8</v>
      </c>
      <c r="AK333" s="268">
        <v>5</v>
      </c>
      <c r="AL333" s="269">
        <v>0.2</v>
      </c>
      <c r="AM333" s="404"/>
      <c r="AN333" s="404"/>
      <c r="AO333" s="404"/>
      <c r="AP333" s="404"/>
      <c r="AQ333" s="404"/>
      <c r="AR333" s="404"/>
    </row>
    <row r="334" spans="1:44" ht="15.75">
      <c r="A334" s="402">
        <v>3222</v>
      </c>
      <c r="B334" s="8">
        <v>86</v>
      </c>
      <c r="C334" s="9">
        <v>4</v>
      </c>
      <c r="D334" s="10">
        <v>2.7</v>
      </c>
      <c r="E334" s="383">
        <v>227</v>
      </c>
      <c r="F334" s="405">
        <v>23</v>
      </c>
      <c r="G334" s="9">
        <v>4</v>
      </c>
      <c r="H334" s="11">
        <v>22</v>
      </c>
      <c r="I334" s="9">
        <v>16</v>
      </c>
      <c r="J334" s="10">
        <v>6</v>
      </c>
      <c r="K334" s="365">
        <v>119.3</v>
      </c>
      <c r="L334" s="10">
        <v>39</v>
      </c>
      <c r="M334" s="9">
        <v>0.9</v>
      </c>
      <c r="N334" s="10">
        <v>2.9</v>
      </c>
      <c r="O334" s="9">
        <v>10</v>
      </c>
      <c r="P334" s="10">
        <v>8</v>
      </c>
      <c r="Q334" s="9">
        <v>7.2</v>
      </c>
      <c r="R334" s="10">
        <v>4.5999999999999996</v>
      </c>
      <c r="S334" s="134">
        <v>117</v>
      </c>
      <c r="T334" s="9">
        <v>119</v>
      </c>
      <c r="U334" s="10">
        <v>2.2999999999999998</v>
      </c>
      <c r="V334" s="9">
        <v>102</v>
      </c>
      <c r="W334" s="371">
        <v>292.65300000000008</v>
      </c>
      <c r="X334" s="10">
        <v>0</v>
      </c>
      <c r="Y334" s="9">
        <v>12.7</v>
      </c>
      <c r="Z334" s="10">
        <v>38.5</v>
      </c>
      <c r="AA334" s="9">
        <v>87.1</v>
      </c>
      <c r="AB334" s="10">
        <v>28.7</v>
      </c>
      <c r="AC334" s="268">
        <v>33</v>
      </c>
      <c r="AD334" s="269">
        <v>304</v>
      </c>
      <c r="AE334" s="268">
        <v>13.2</v>
      </c>
      <c r="AF334" s="181">
        <v>0</v>
      </c>
      <c r="AG334" s="9">
        <v>9.43</v>
      </c>
      <c r="AH334" s="269">
        <v>75</v>
      </c>
      <c r="AI334" s="268">
        <v>16</v>
      </c>
      <c r="AJ334" s="269">
        <v>8</v>
      </c>
      <c r="AK334" s="268">
        <v>1</v>
      </c>
      <c r="AL334" s="269">
        <v>0</v>
      </c>
      <c r="AM334" s="404"/>
      <c r="AN334" s="404"/>
      <c r="AO334" s="404"/>
      <c r="AP334" s="404"/>
      <c r="AQ334" s="404"/>
      <c r="AR334" s="404"/>
    </row>
    <row r="335" spans="1:44" ht="18">
      <c r="A335" s="237">
        <v>3235</v>
      </c>
      <c r="B335" s="8">
        <v>118</v>
      </c>
      <c r="C335" s="9">
        <v>12</v>
      </c>
      <c r="D335" s="10">
        <v>2.6</v>
      </c>
      <c r="E335" s="383">
        <v>190</v>
      </c>
      <c r="F335" s="405">
        <v>31</v>
      </c>
      <c r="G335" s="9">
        <v>3.9</v>
      </c>
      <c r="H335" s="11">
        <v>26</v>
      </c>
      <c r="I335" s="9">
        <v>17</v>
      </c>
      <c r="J335" s="10">
        <v>5.9</v>
      </c>
      <c r="K335" s="365">
        <v>105.1</v>
      </c>
      <c r="L335" s="10">
        <v>39</v>
      </c>
      <c r="M335" s="9">
        <v>1</v>
      </c>
      <c r="N335" s="10">
        <v>3.7</v>
      </c>
      <c r="O335" s="9">
        <v>18</v>
      </c>
      <c r="P335" s="10">
        <v>7.5</v>
      </c>
      <c r="Q335" s="9">
        <v>7.2</v>
      </c>
      <c r="R335" s="10">
        <v>4.2</v>
      </c>
      <c r="S335" s="134">
        <v>104</v>
      </c>
      <c r="T335" s="9">
        <v>112</v>
      </c>
      <c r="U335" s="10">
        <v>2.1</v>
      </c>
      <c r="V335" s="9">
        <v>104</v>
      </c>
      <c r="W335" s="371">
        <v>300.35911111111119</v>
      </c>
      <c r="X335" s="257">
        <v>4.97</v>
      </c>
      <c r="Y335" s="9">
        <v>14.5</v>
      </c>
      <c r="Z335" s="10">
        <v>41.7</v>
      </c>
      <c r="AA335" s="9">
        <v>83.9</v>
      </c>
      <c r="AB335" s="10">
        <v>29.2</v>
      </c>
      <c r="AC335" s="268">
        <v>34.799999999999997</v>
      </c>
      <c r="AD335" s="269">
        <v>213</v>
      </c>
      <c r="AE335" s="268">
        <v>13.3</v>
      </c>
      <c r="AF335" s="181">
        <v>0</v>
      </c>
      <c r="AG335" s="9">
        <v>8.5399999999999991</v>
      </c>
      <c r="AH335" s="269">
        <v>58.7</v>
      </c>
      <c r="AI335" s="268">
        <v>21.2</v>
      </c>
      <c r="AJ335" s="269">
        <v>6.1</v>
      </c>
      <c r="AK335" s="268">
        <v>13.2</v>
      </c>
      <c r="AL335" s="269">
        <v>0.8</v>
      </c>
      <c r="AM335" s="404"/>
      <c r="AN335" s="404"/>
      <c r="AO335" s="404"/>
      <c r="AP335" s="404"/>
      <c r="AQ335" s="404"/>
      <c r="AR335" s="404"/>
    </row>
    <row r="336" spans="1:44" ht="15.75">
      <c r="A336" s="222">
        <v>3197</v>
      </c>
      <c r="B336" s="8">
        <v>2405</v>
      </c>
      <c r="C336" s="9">
        <v>70</v>
      </c>
      <c r="D336" s="10">
        <v>2.5</v>
      </c>
      <c r="E336" s="9">
        <v>319</v>
      </c>
      <c r="F336" s="11">
        <v>79</v>
      </c>
      <c r="G336" s="9">
        <v>4.4000000000000004</v>
      </c>
      <c r="H336" s="11">
        <v>41</v>
      </c>
      <c r="I336" s="9">
        <v>17</v>
      </c>
      <c r="J336" s="10">
        <v>8.8000000000000007</v>
      </c>
      <c r="K336" s="365">
        <v>94.4</v>
      </c>
      <c r="L336" s="10">
        <v>38</v>
      </c>
      <c r="M336" s="9">
        <v>1.1000000000000001</v>
      </c>
      <c r="N336" s="10">
        <v>4.9000000000000004</v>
      </c>
      <c r="O336" s="9">
        <v>53</v>
      </c>
      <c r="P336" s="10">
        <v>9.4</v>
      </c>
      <c r="Q336" s="9">
        <v>7.1</v>
      </c>
      <c r="R336" s="10">
        <v>4.3</v>
      </c>
      <c r="S336" s="148">
        <v>95</v>
      </c>
      <c r="T336" s="9">
        <v>138</v>
      </c>
      <c r="U336" s="10">
        <v>2.2999999999999998</v>
      </c>
      <c r="V336" s="9">
        <v>101</v>
      </c>
      <c r="W336" s="371">
        <v>291.08077777777783</v>
      </c>
      <c r="X336" s="10">
        <v>4.3099999999999996</v>
      </c>
      <c r="Y336" s="9">
        <v>13.6</v>
      </c>
      <c r="Z336" s="10">
        <v>41.7</v>
      </c>
      <c r="AA336" s="9">
        <v>96.7</v>
      </c>
      <c r="AB336" s="10">
        <v>31.6</v>
      </c>
      <c r="AC336" s="9">
        <v>32.6</v>
      </c>
      <c r="AD336" s="10">
        <v>371</v>
      </c>
      <c r="AE336" s="9">
        <v>13.5</v>
      </c>
      <c r="AF336" s="181">
        <v>0</v>
      </c>
      <c r="AG336" s="9">
        <v>10.039999999999999</v>
      </c>
      <c r="AH336" s="10">
        <v>62.1</v>
      </c>
      <c r="AI336" s="9">
        <v>24.4</v>
      </c>
      <c r="AJ336" s="10">
        <v>11.2</v>
      </c>
      <c r="AK336" s="9">
        <v>1.3</v>
      </c>
      <c r="AL336" s="10">
        <v>1</v>
      </c>
      <c r="AM336" s="386"/>
      <c r="AN336" s="386"/>
      <c r="AO336" s="386"/>
      <c r="AP336" s="386"/>
      <c r="AQ336" s="386"/>
      <c r="AR336" s="386"/>
    </row>
    <row r="337" spans="1:44" ht="15.75">
      <c r="A337" s="222">
        <v>3200</v>
      </c>
      <c r="B337" s="8">
        <v>608</v>
      </c>
      <c r="C337" s="9">
        <v>31</v>
      </c>
      <c r="D337" s="10">
        <v>1.7</v>
      </c>
      <c r="E337" s="9">
        <v>272</v>
      </c>
      <c r="F337" s="11">
        <v>41</v>
      </c>
      <c r="G337" s="9">
        <v>4.4000000000000004</v>
      </c>
      <c r="H337" s="11">
        <v>28</v>
      </c>
      <c r="I337" s="9">
        <v>18</v>
      </c>
      <c r="J337" s="10">
        <v>5.8</v>
      </c>
      <c r="K337" s="365">
        <v>121.6</v>
      </c>
      <c r="L337" s="10">
        <v>39</v>
      </c>
      <c r="M337" s="9">
        <v>0.9</v>
      </c>
      <c r="N337" s="10">
        <v>4.3</v>
      </c>
      <c r="O337" s="9">
        <v>88</v>
      </c>
      <c r="P337" s="10">
        <v>9.5</v>
      </c>
      <c r="Q337" s="9">
        <v>7</v>
      </c>
      <c r="R337" s="10">
        <v>4.4000000000000004</v>
      </c>
      <c r="S337" s="148">
        <v>103</v>
      </c>
      <c r="T337" s="9">
        <v>140</v>
      </c>
      <c r="U337" s="10">
        <v>2.2999999999999998</v>
      </c>
      <c r="V337" s="9">
        <v>102</v>
      </c>
      <c r="W337" s="371">
        <v>295.66455555555558</v>
      </c>
      <c r="X337" s="10">
        <v>4.2699999999999996</v>
      </c>
      <c r="Y337" s="9">
        <v>13</v>
      </c>
      <c r="Z337" s="10">
        <v>40.1</v>
      </c>
      <c r="AA337" s="9">
        <v>93.9</v>
      </c>
      <c r="AB337" s="10">
        <v>30.9</v>
      </c>
      <c r="AC337" s="9">
        <v>32.4</v>
      </c>
      <c r="AD337" s="10">
        <v>278</v>
      </c>
      <c r="AE337" s="9">
        <v>14</v>
      </c>
      <c r="AF337" s="181">
        <v>0</v>
      </c>
      <c r="AG337" s="9">
        <v>7.39</v>
      </c>
      <c r="AH337" s="10">
        <v>60.5</v>
      </c>
      <c r="AI337" s="9">
        <v>21.5</v>
      </c>
      <c r="AJ337" s="10">
        <v>14.5</v>
      </c>
      <c r="AK337" s="9">
        <v>2.9</v>
      </c>
      <c r="AL337" s="10">
        <v>0.6</v>
      </c>
      <c r="AM337" s="386"/>
      <c r="AN337" s="386"/>
      <c r="AO337" s="386"/>
      <c r="AP337" s="386"/>
      <c r="AQ337" s="386"/>
      <c r="AR337" s="386"/>
    </row>
    <row r="338" spans="1:44" ht="15.75">
      <c r="A338" s="222">
        <v>3202</v>
      </c>
      <c r="B338" s="8">
        <v>0</v>
      </c>
      <c r="C338" s="9">
        <v>0</v>
      </c>
      <c r="D338" s="10">
        <v>0</v>
      </c>
      <c r="E338" s="9">
        <v>0</v>
      </c>
      <c r="F338" s="11">
        <v>0</v>
      </c>
      <c r="G338" s="9">
        <v>0</v>
      </c>
      <c r="H338" s="11">
        <v>0</v>
      </c>
      <c r="I338" s="9">
        <v>0</v>
      </c>
      <c r="J338" s="10">
        <v>0</v>
      </c>
      <c r="K338" s="365">
        <v>0</v>
      </c>
      <c r="L338" s="10">
        <v>0</v>
      </c>
      <c r="M338" s="9">
        <v>0</v>
      </c>
      <c r="N338" s="10">
        <v>0</v>
      </c>
      <c r="O338" s="9">
        <v>0</v>
      </c>
      <c r="P338" s="10">
        <v>0</v>
      </c>
      <c r="Q338" s="9">
        <v>0</v>
      </c>
      <c r="R338" s="10">
        <v>0</v>
      </c>
      <c r="S338" s="148">
        <v>0</v>
      </c>
      <c r="T338" s="9">
        <v>0</v>
      </c>
      <c r="U338" s="10">
        <v>0</v>
      </c>
      <c r="V338" s="9">
        <v>0</v>
      </c>
      <c r="W338" s="371">
        <v>14</v>
      </c>
      <c r="X338" s="10">
        <v>0</v>
      </c>
      <c r="Y338" s="9">
        <v>0</v>
      </c>
      <c r="Z338" s="10">
        <v>0</v>
      </c>
      <c r="AA338" s="9">
        <v>0</v>
      </c>
      <c r="AB338" s="10">
        <v>0</v>
      </c>
      <c r="AC338" s="9">
        <v>0</v>
      </c>
      <c r="AD338" s="10">
        <v>0</v>
      </c>
      <c r="AE338" s="9">
        <v>0</v>
      </c>
      <c r="AF338" s="181">
        <v>0</v>
      </c>
      <c r="AG338" s="9">
        <v>0</v>
      </c>
      <c r="AH338" s="10">
        <v>0</v>
      </c>
      <c r="AI338" s="9">
        <v>0</v>
      </c>
      <c r="AJ338" s="10">
        <v>0</v>
      </c>
      <c r="AK338" s="9">
        <v>0</v>
      </c>
      <c r="AL338" s="10">
        <v>0</v>
      </c>
      <c r="AM338" s="386"/>
      <c r="AN338" s="386"/>
      <c r="AO338" s="386"/>
      <c r="AP338" s="386"/>
      <c r="AQ338" s="386"/>
      <c r="AR338" s="386"/>
    </row>
    <row r="339" spans="1:44" ht="15.75">
      <c r="A339" s="222">
        <v>3205</v>
      </c>
      <c r="B339" s="8">
        <v>1589</v>
      </c>
      <c r="C339" s="9">
        <v>76</v>
      </c>
      <c r="D339" s="10">
        <v>1.8</v>
      </c>
      <c r="E339" s="9">
        <v>367</v>
      </c>
      <c r="F339" s="11">
        <v>90</v>
      </c>
      <c r="G339" s="9">
        <v>4.5999999999999996</v>
      </c>
      <c r="H339" s="11">
        <v>44</v>
      </c>
      <c r="I339" s="9">
        <v>26</v>
      </c>
      <c r="J339" s="10">
        <v>7.2</v>
      </c>
      <c r="K339" s="365">
        <v>102.6</v>
      </c>
      <c r="L339" s="10">
        <v>41</v>
      </c>
      <c r="M339" s="9">
        <v>1</v>
      </c>
      <c r="N339" s="10">
        <v>4.7</v>
      </c>
      <c r="O339" s="9">
        <v>71</v>
      </c>
      <c r="P339" s="10">
        <v>9.5</v>
      </c>
      <c r="Q339" s="9">
        <v>6.8</v>
      </c>
      <c r="R339" s="10">
        <v>4.2</v>
      </c>
      <c r="S339" s="148">
        <v>108</v>
      </c>
      <c r="T339" s="9">
        <v>140</v>
      </c>
      <c r="U339" s="10">
        <v>2.2999999999999998</v>
      </c>
      <c r="V339" s="9">
        <v>104</v>
      </c>
      <c r="W339" s="371">
        <v>295.94533333333328</v>
      </c>
      <c r="X339" s="10">
        <v>4.41</v>
      </c>
      <c r="Y339" s="9">
        <v>13.3</v>
      </c>
      <c r="Z339" s="10">
        <v>40.9</v>
      </c>
      <c r="AA339" s="9">
        <v>92.7</v>
      </c>
      <c r="AB339" s="10">
        <v>30.1</v>
      </c>
      <c r="AC339" s="9">
        <v>32.5</v>
      </c>
      <c r="AD339" s="10">
        <v>244</v>
      </c>
      <c r="AE339" s="9">
        <v>14.5</v>
      </c>
      <c r="AF339" s="181">
        <v>0</v>
      </c>
      <c r="AG339" s="9">
        <v>7.84</v>
      </c>
      <c r="AH339" s="10">
        <v>41.3</v>
      </c>
      <c r="AI339" s="9">
        <v>40.799999999999997</v>
      </c>
      <c r="AJ339" s="10">
        <v>11.9</v>
      </c>
      <c r="AK339" s="9">
        <v>2.9</v>
      </c>
      <c r="AL339" s="10">
        <v>3.1</v>
      </c>
      <c r="AM339" s="386"/>
      <c r="AN339" s="386"/>
      <c r="AO339" s="386"/>
      <c r="AP339" s="386"/>
      <c r="AQ339" s="386"/>
      <c r="AR339" s="386"/>
    </row>
    <row r="340" spans="1:44" ht="15.75">
      <c r="A340" s="222">
        <v>3222</v>
      </c>
      <c r="B340" s="8">
        <v>457</v>
      </c>
      <c r="C340" s="9">
        <v>25</v>
      </c>
      <c r="D340" s="10">
        <v>1.9</v>
      </c>
      <c r="E340" s="9">
        <v>310</v>
      </c>
      <c r="F340" s="11">
        <v>47</v>
      </c>
      <c r="G340" s="9">
        <v>5.0999999999999996</v>
      </c>
      <c r="H340" s="11">
        <v>41</v>
      </c>
      <c r="I340" s="9">
        <v>17</v>
      </c>
      <c r="J340" s="10">
        <v>6.6</v>
      </c>
      <c r="K340" s="365">
        <v>93.8</v>
      </c>
      <c r="L340" s="10">
        <v>44</v>
      </c>
      <c r="M340" s="9">
        <v>1.1000000000000001</v>
      </c>
      <c r="N340" s="10">
        <v>4</v>
      </c>
      <c r="O340" s="9">
        <v>132</v>
      </c>
      <c r="P340" s="10">
        <v>10</v>
      </c>
      <c r="Q340" s="9">
        <v>7.9</v>
      </c>
      <c r="R340" s="10">
        <v>4.2</v>
      </c>
      <c r="S340" s="148">
        <v>102</v>
      </c>
      <c r="T340" s="9">
        <v>139</v>
      </c>
      <c r="U340" s="10">
        <v>2.2999999999999998</v>
      </c>
      <c r="V340" s="9">
        <v>100</v>
      </c>
      <c r="W340" s="371">
        <v>294.20199999999994</v>
      </c>
      <c r="X340" s="10">
        <v>4.5199999999999996</v>
      </c>
      <c r="Y340" s="9">
        <v>13.5</v>
      </c>
      <c r="Z340" s="10">
        <v>40.6</v>
      </c>
      <c r="AA340" s="9">
        <v>89.8</v>
      </c>
      <c r="AB340" s="10">
        <v>29.8</v>
      </c>
      <c r="AC340" s="9">
        <v>33.200000000000003</v>
      </c>
      <c r="AD340" s="10">
        <v>243</v>
      </c>
      <c r="AE340" s="9">
        <v>14.4</v>
      </c>
      <c r="AF340" s="181">
        <v>0</v>
      </c>
      <c r="AG340" s="9">
        <v>4.42</v>
      </c>
      <c r="AH340" s="10">
        <v>32.9</v>
      </c>
      <c r="AI340" s="9">
        <v>42</v>
      </c>
      <c r="AJ340" s="10">
        <v>14.5</v>
      </c>
      <c r="AK340" s="9">
        <v>4.8</v>
      </c>
      <c r="AL340" s="10">
        <v>5.8</v>
      </c>
      <c r="AM340" s="386"/>
      <c r="AN340" s="386"/>
      <c r="AO340" s="386"/>
      <c r="AP340" s="386"/>
      <c r="AQ340" s="386"/>
      <c r="AR340" s="386"/>
    </row>
    <row r="341" spans="1:44" ht="18">
      <c r="A341" s="237">
        <v>3235</v>
      </c>
      <c r="B341" s="8">
        <v>2083</v>
      </c>
      <c r="C341" s="9">
        <v>85</v>
      </c>
      <c r="D341" s="10">
        <v>2</v>
      </c>
      <c r="E341" s="9">
        <v>428</v>
      </c>
      <c r="F341" s="11">
        <v>125</v>
      </c>
      <c r="G341" s="9">
        <v>4.3</v>
      </c>
      <c r="H341" s="11">
        <v>50</v>
      </c>
      <c r="I341" s="9">
        <v>17</v>
      </c>
      <c r="J341" s="10">
        <v>8.8000000000000007</v>
      </c>
      <c r="K341" s="365">
        <v>84.5</v>
      </c>
      <c r="L341" s="10">
        <v>51</v>
      </c>
      <c r="M341" s="9">
        <v>1.2</v>
      </c>
      <c r="N341" s="10">
        <v>4.8</v>
      </c>
      <c r="O341" s="9">
        <v>48</v>
      </c>
      <c r="P341" s="10">
        <v>8.5</v>
      </c>
      <c r="Q341" s="9">
        <v>7.5</v>
      </c>
      <c r="R341" s="10">
        <v>4.0999999999999996</v>
      </c>
      <c r="S341" s="148">
        <v>118</v>
      </c>
      <c r="T341" s="9">
        <v>135</v>
      </c>
      <c r="U341" s="10">
        <v>2.2999999999999998</v>
      </c>
      <c r="V341" s="9">
        <v>98</v>
      </c>
      <c r="W341" s="371">
        <v>288.76488888888889</v>
      </c>
      <c r="X341" s="10">
        <v>4.8</v>
      </c>
      <c r="Y341" s="9">
        <v>14.3</v>
      </c>
      <c r="Z341" s="10">
        <v>44.6</v>
      </c>
      <c r="AA341" s="9">
        <v>92.8</v>
      </c>
      <c r="AB341" s="10">
        <v>29.7</v>
      </c>
      <c r="AC341" s="9">
        <v>32</v>
      </c>
      <c r="AD341" s="10">
        <v>208</v>
      </c>
      <c r="AE341" s="9">
        <v>15.3</v>
      </c>
      <c r="AF341" s="181">
        <v>0</v>
      </c>
      <c r="AG341" s="9">
        <v>5.69</v>
      </c>
      <c r="AH341" s="10">
        <v>48.8</v>
      </c>
      <c r="AI341" s="9">
        <v>32.6</v>
      </c>
      <c r="AJ341" s="10">
        <v>14.6</v>
      </c>
      <c r="AK341" s="9">
        <v>0.9</v>
      </c>
      <c r="AL341" s="10">
        <v>3.1</v>
      </c>
      <c r="AM341" s="386"/>
      <c r="AN341" s="386"/>
      <c r="AO341" s="386"/>
      <c r="AP341" s="386"/>
      <c r="AQ341" s="386"/>
      <c r="AR341" s="386"/>
    </row>
    <row r="342" spans="1:44" ht="15.75">
      <c r="A342" s="222">
        <v>3197</v>
      </c>
      <c r="B342" s="8">
        <v>4300</v>
      </c>
      <c r="C342" s="9">
        <v>153</v>
      </c>
      <c r="D342" s="10">
        <v>5.3</v>
      </c>
      <c r="E342" s="9">
        <v>642</v>
      </c>
      <c r="F342" s="11">
        <v>116</v>
      </c>
      <c r="G342" s="9">
        <v>4.7</v>
      </c>
      <c r="H342" s="11">
        <v>42</v>
      </c>
      <c r="I342" s="9">
        <v>19</v>
      </c>
      <c r="J342" s="10">
        <v>8.9</v>
      </c>
      <c r="K342" s="365">
        <v>94.4</v>
      </c>
      <c r="L342" s="10">
        <v>51</v>
      </c>
      <c r="M342" s="9">
        <v>1.1000000000000001</v>
      </c>
      <c r="N342" s="10">
        <v>5.5</v>
      </c>
      <c r="O342" s="9">
        <v>77</v>
      </c>
      <c r="P342" s="10">
        <v>9.9</v>
      </c>
      <c r="Q342" s="9">
        <v>7.9</v>
      </c>
      <c r="R342" s="10">
        <v>4.3</v>
      </c>
      <c r="S342" s="148">
        <v>91</v>
      </c>
      <c r="T342" s="9">
        <v>137</v>
      </c>
      <c r="U342" s="10">
        <v>2</v>
      </c>
      <c r="V342" s="9">
        <v>95</v>
      </c>
      <c r="W342" s="371">
        <v>291.13188888888891</v>
      </c>
      <c r="X342" s="10">
        <v>4.4800000000000004</v>
      </c>
      <c r="Y342" s="9">
        <v>16.2</v>
      </c>
      <c r="Z342" s="10">
        <v>48.4</v>
      </c>
      <c r="AA342" s="9">
        <v>95.4</v>
      </c>
      <c r="AB342" s="10">
        <v>32</v>
      </c>
      <c r="AC342" s="9">
        <v>0</v>
      </c>
      <c r="AD342" s="10">
        <v>0</v>
      </c>
      <c r="AE342" s="9">
        <v>0</v>
      </c>
      <c r="AF342" s="406">
        <v>1.56</v>
      </c>
      <c r="AG342" s="9">
        <v>5.35</v>
      </c>
      <c r="AH342" s="10">
        <v>73.5</v>
      </c>
      <c r="AI342" s="9">
        <v>17.399999999999999</v>
      </c>
      <c r="AJ342" s="10">
        <v>7.4</v>
      </c>
      <c r="AK342" s="9">
        <v>1.5</v>
      </c>
      <c r="AL342" s="10">
        <v>0.2</v>
      </c>
      <c r="AM342" s="386"/>
      <c r="AN342" s="386"/>
      <c r="AO342" s="386"/>
      <c r="AP342" s="386"/>
      <c r="AQ342" s="386"/>
      <c r="AR342" s="386"/>
    </row>
    <row r="343" spans="1:44" ht="15.75">
      <c r="A343" s="222">
        <v>3200</v>
      </c>
      <c r="B343" s="8">
        <v>832</v>
      </c>
      <c r="C343" s="9">
        <v>45</v>
      </c>
      <c r="D343" s="10">
        <v>3</v>
      </c>
      <c r="E343" s="9">
        <v>751</v>
      </c>
      <c r="F343" s="11">
        <v>59</v>
      </c>
      <c r="G343" s="9">
        <v>5.0999999999999996</v>
      </c>
      <c r="H343" s="11">
        <v>28</v>
      </c>
      <c r="I343" s="9">
        <v>22</v>
      </c>
      <c r="J343" s="10">
        <v>7</v>
      </c>
      <c r="K343" s="365">
        <v>95.5</v>
      </c>
      <c r="L343" s="10">
        <v>52</v>
      </c>
      <c r="M343" s="9">
        <v>1.1000000000000001</v>
      </c>
      <c r="N343" s="10">
        <v>5.5</v>
      </c>
      <c r="O343" s="9">
        <v>91</v>
      </c>
      <c r="P343" s="10">
        <v>10.3</v>
      </c>
      <c r="Q343" s="9">
        <v>8.6999999999999993</v>
      </c>
      <c r="R343" s="10">
        <v>4.7</v>
      </c>
      <c r="S343" s="148">
        <v>94</v>
      </c>
      <c r="T343" s="9">
        <v>138</v>
      </c>
      <c r="U343" s="10">
        <v>2.2999999999999998</v>
      </c>
      <c r="V343" s="9">
        <v>95</v>
      </c>
      <c r="W343" s="371">
        <v>294.09422222222219</v>
      </c>
      <c r="X343" s="10">
        <v>5.61</v>
      </c>
      <c r="Y343" s="9">
        <v>11.8</v>
      </c>
      <c r="Z343" s="10">
        <v>36.5</v>
      </c>
      <c r="AA343" s="9">
        <v>93.7</v>
      </c>
      <c r="AB343" s="10">
        <v>30.3</v>
      </c>
      <c r="AC343" s="9">
        <v>0</v>
      </c>
      <c r="AD343" s="10">
        <v>0</v>
      </c>
      <c r="AE343" s="9">
        <v>0</v>
      </c>
      <c r="AF343" s="407">
        <v>1.1000000000000001</v>
      </c>
      <c r="AG343" s="9">
        <v>6.33</v>
      </c>
      <c r="AH343" s="10">
        <v>62.9</v>
      </c>
      <c r="AI343" s="9">
        <v>20.399999999999999</v>
      </c>
      <c r="AJ343" s="10">
        <v>13.2</v>
      </c>
      <c r="AK343" s="9">
        <v>3.1</v>
      </c>
      <c r="AL343" s="10">
        <v>0.4</v>
      </c>
      <c r="AM343" s="386"/>
      <c r="AN343" s="386"/>
      <c r="AO343" s="386"/>
      <c r="AP343" s="386"/>
      <c r="AQ343" s="386"/>
      <c r="AR343" s="386"/>
    </row>
    <row r="344" spans="1:44" ht="15.75">
      <c r="A344" s="222">
        <v>3205</v>
      </c>
      <c r="B344" s="8">
        <v>988</v>
      </c>
      <c r="C344" s="9">
        <v>57</v>
      </c>
      <c r="D344" s="10">
        <v>4.9000000000000004</v>
      </c>
      <c r="E344" s="9">
        <v>461</v>
      </c>
      <c r="F344" s="11">
        <v>57</v>
      </c>
      <c r="G344" s="9">
        <v>5.0999999999999996</v>
      </c>
      <c r="H344" s="11">
        <v>43</v>
      </c>
      <c r="I344" s="9">
        <v>30</v>
      </c>
      <c r="J344" s="10">
        <v>7.9</v>
      </c>
      <c r="K344" s="365">
        <v>102.6</v>
      </c>
      <c r="L344" s="10">
        <v>46</v>
      </c>
      <c r="M344" s="9">
        <v>1</v>
      </c>
      <c r="N344" s="10">
        <v>5</v>
      </c>
      <c r="O344" s="9">
        <v>44</v>
      </c>
      <c r="P344" s="10">
        <v>9.9</v>
      </c>
      <c r="Q344" s="9">
        <v>8.1999999999999993</v>
      </c>
      <c r="R344" s="10">
        <v>4.4000000000000004</v>
      </c>
      <c r="S344" s="148">
        <v>101</v>
      </c>
      <c r="T344" s="9">
        <v>138</v>
      </c>
      <c r="U344" s="10">
        <v>2</v>
      </c>
      <c r="V344" s="9">
        <v>95</v>
      </c>
      <c r="W344" s="371">
        <v>292.9834444444445</v>
      </c>
      <c r="X344" s="10">
        <v>4.7</v>
      </c>
      <c r="Y344" s="9">
        <v>12.5</v>
      </c>
      <c r="Z344" s="10">
        <v>37.9</v>
      </c>
      <c r="AA344" s="9">
        <v>92</v>
      </c>
      <c r="AB344" s="10">
        <v>30.3</v>
      </c>
      <c r="AC344" s="9">
        <v>0</v>
      </c>
      <c r="AD344" s="10">
        <v>0</v>
      </c>
      <c r="AE344" s="9">
        <v>0</v>
      </c>
      <c r="AF344" s="407">
        <v>0.96</v>
      </c>
      <c r="AG344" s="9">
        <v>8.75</v>
      </c>
      <c r="AH344" s="10">
        <v>67</v>
      </c>
      <c r="AI344" s="9">
        <v>19.100000000000001</v>
      </c>
      <c r="AJ344" s="10">
        <v>10.3</v>
      </c>
      <c r="AK344" s="9">
        <v>3</v>
      </c>
      <c r="AL344" s="10">
        <v>0.6</v>
      </c>
      <c r="AM344" s="386"/>
      <c r="AN344" s="386"/>
      <c r="AO344" s="386"/>
      <c r="AP344" s="386"/>
      <c r="AQ344" s="386"/>
      <c r="AR344" s="386"/>
    </row>
    <row r="345" spans="1:44" ht="15.75">
      <c r="A345" s="222">
        <v>3222</v>
      </c>
      <c r="B345" s="8">
        <v>1536</v>
      </c>
      <c r="C345" s="9">
        <v>76</v>
      </c>
      <c r="D345" s="10">
        <v>4.0999999999999996</v>
      </c>
      <c r="E345" s="9">
        <v>545</v>
      </c>
      <c r="F345" s="11">
        <v>82</v>
      </c>
      <c r="G345" s="9">
        <v>5.5</v>
      </c>
      <c r="H345" s="11">
        <v>33</v>
      </c>
      <c r="I345" s="9">
        <v>18</v>
      </c>
      <c r="J345" s="10">
        <v>7</v>
      </c>
      <c r="K345" s="365">
        <v>105.1</v>
      </c>
      <c r="L345" s="10">
        <v>59</v>
      </c>
      <c r="M345" s="9">
        <v>1</v>
      </c>
      <c r="N345" s="10">
        <v>5.8</v>
      </c>
      <c r="O345" s="9">
        <v>121</v>
      </c>
      <c r="P345" s="10">
        <v>10</v>
      </c>
      <c r="Q345" s="9">
        <v>8.6999999999999993</v>
      </c>
      <c r="R345" s="10">
        <v>5</v>
      </c>
      <c r="S345" s="148">
        <v>107</v>
      </c>
      <c r="T345" s="9">
        <v>139</v>
      </c>
      <c r="U345" s="10">
        <v>2.2999999999999998</v>
      </c>
      <c r="V345" s="9">
        <v>96</v>
      </c>
      <c r="W345" s="371">
        <v>298.50944444444445</v>
      </c>
      <c r="X345" s="10">
        <v>3.24</v>
      </c>
      <c r="Y345" s="9">
        <v>12.3</v>
      </c>
      <c r="Z345" s="10">
        <v>37.299999999999997</v>
      </c>
      <c r="AA345" s="9">
        <v>89.6</v>
      </c>
      <c r="AB345" s="10">
        <v>29.5</v>
      </c>
      <c r="AC345" s="9">
        <v>0</v>
      </c>
      <c r="AD345" s="10">
        <v>0</v>
      </c>
      <c r="AE345" s="9">
        <v>0</v>
      </c>
      <c r="AF345" s="407">
        <v>0.56999999999999995</v>
      </c>
      <c r="AG345" s="9">
        <v>5.0999999999999996</v>
      </c>
      <c r="AH345" s="10">
        <v>65</v>
      </c>
      <c r="AI345" s="9">
        <v>20.2</v>
      </c>
      <c r="AJ345" s="10">
        <v>12.4</v>
      </c>
      <c r="AK345" s="9">
        <v>2</v>
      </c>
      <c r="AL345" s="10">
        <v>0.4</v>
      </c>
      <c r="AM345" s="386"/>
      <c r="AN345" s="386"/>
      <c r="AO345" s="386"/>
      <c r="AP345" s="386"/>
      <c r="AQ345" s="386"/>
      <c r="AR345" s="386"/>
    </row>
    <row r="346" spans="1:44" ht="18">
      <c r="A346" s="237">
        <v>3235</v>
      </c>
      <c r="B346" s="8">
        <v>3200</v>
      </c>
      <c r="C346" s="9">
        <v>135</v>
      </c>
      <c r="D346" s="10">
        <v>5</v>
      </c>
      <c r="E346" s="9">
        <v>881</v>
      </c>
      <c r="F346" s="11">
        <v>156</v>
      </c>
      <c r="G346" s="9">
        <v>5.2</v>
      </c>
      <c r="H346" s="11">
        <v>51</v>
      </c>
      <c r="I346" s="9">
        <v>21</v>
      </c>
      <c r="J346" s="10">
        <v>10</v>
      </c>
      <c r="K346" s="365">
        <v>76.7</v>
      </c>
      <c r="L346" s="10">
        <v>65</v>
      </c>
      <c r="M346" s="9">
        <v>1.3</v>
      </c>
      <c r="N346" s="10">
        <v>6.1</v>
      </c>
      <c r="O346" s="9">
        <v>130</v>
      </c>
      <c r="P346" s="10">
        <v>9.9</v>
      </c>
      <c r="Q346" s="9">
        <v>9.4</v>
      </c>
      <c r="R346" s="10">
        <v>5.3</v>
      </c>
      <c r="S346" s="148">
        <v>102</v>
      </c>
      <c r="T346" s="9">
        <v>140</v>
      </c>
      <c r="U346" s="10">
        <v>2.2999999999999998</v>
      </c>
      <c r="V346" s="9">
        <v>94</v>
      </c>
      <c r="W346" s="371">
        <v>301.608</v>
      </c>
      <c r="X346" s="10">
        <v>5.41</v>
      </c>
      <c r="Y346" s="9">
        <v>13.2</v>
      </c>
      <c r="Z346" s="10">
        <v>41.2</v>
      </c>
      <c r="AA346" s="9">
        <v>92.8</v>
      </c>
      <c r="AB346" s="10">
        <v>29.7</v>
      </c>
      <c r="AC346" s="9">
        <v>0</v>
      </c>
      <c r="AD346" s="10">
        <v>0</v>
      </c>
      <c r="AE346" s="9">
        <v>0</v>
      </c>
      <c r="AF346" s="407">
        <v>1.67</v>
      </c>
      <c r="AG346" s="9">
        <v>5.01</v>
      </c>
      <c r="AH346" s="10">
        <v>54.3</v>
      </c>
      <c r="AI346" s="9">
        <v>33.4</v>
      </c>
      <c r="AJ346" s="10">
        <v>8.9</v>
      </c>
      <c r="AK346" s="9">
        <v>2.2999999999999998</v>
      </c>
      <c r="AL346" s="10">
        <v>1.1000000000000001</v>
      </c>
      <c r="AM346" s="386"/>
      <c r="AN346" s="386"/>
      <c r="AO346" s="386"/>
      <c r="AP346" s="386"/>
      <c r="AQ346" s="386"/>
      <c r="AR346" s="386"/>
    </row>
  </sheetData>
  <mergeCells count="6">
    <mergeCell ref="AG1:AL1"/>
    <mergeCell ref="B1:F1"/>
    <mergeCell ref="G1:I1"/>
    <mergeCell ref="J1:O1"/>
    <mergeCell ref="P1:V1"/>
    <mergeCell ref="X1:A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000"/>
  <sheetViews>
    <sheetView workbookViewId="0"/>
  </sheetViews>
  <sheetFormatPr defaultColWidth="14.42578125" defaultRowHeight="15" customHeight="1"/>
  <cols>
    <col min="1" max="26" width="8.7109375" customWidth="1"/>
  </cols>
  <sheetData>
    <row r="2" spans="1:7" ht="21.75" customHeight="1">
      <c r="B2" s="482" t="s">
        <v>0</v>
      </c>
      <c r="C2" s="483"/>
      <c r="D2" s="483"/>
      <c r="E2" s="483"/>
      <c r="F2" s="483"/>
      <c r="G2" s="484"/>
    </row>
    <row r="3" spans="1:7" ht="15.75" customHeight="1">
      <c r="A3" s="408" t="s">
        <v>8</v>
      </c>
      <c r="B3" s="485" t="s">
        <v>9</v>
      </c>
      <c r="C3" s="487" t="s">
        <v>10</v>
      </c>
      <c r="D3" s="485" t="s">
        <v>11</v>
      </c>
      <c r="E3" s="487" t="s">
        <v>12</v>
      </c>
      <c r="F3" s="485" t="s">
        <v>412</v>
      </c>
      <c r="G3" s="487" t="s">
        <v>413</v>
      </c>
    </row>
    <row r="4" spans="1:7">
      <c r="A4" s="409"/>
      <c r="B4" s="486"/>
      <c r="C4" s="486"/>
      <c r="D4" s="486"/>
      <c r="E4" s="486"/>
      <c r="F4" s="486"/>
      <c r="G4" s="486"/>
    </row>
    <row r="5" spans="1:7" ht="30">
      <c r="A5" s="410">
        <v>3150</v>
      </c>
      <c r="B5" s="411" t="s">
        <v>97</v>
      </c>
      <c r="C5" s="412" t="s">
        <v>98</v>
      </c>
      <c r="D5" s="413" t="s">
        <v>99</v>
      </c>
      <c r="E5" s="412" t="s">
        <v>414</v>
      </c>
      <c r="F5" s="413">
        <v>25</v>
      </c>
      <c r="G5" s="412">
        <v>75</v>
      </c>
    </row>
    <row r="6" spans="1:7">
      <c r="A6" s="410">
        <v>3151</v>
      </c>
      <c r="B6" s="411" t="s">
        <v>102</v>
      </c>
      <c r="C6" s="412" t="s">
        <v>98</v>
      </c>
      <c r="D6" s="413" t="s">
        <v>99</v>
      </c>
      <c r="E6" s="412" t="s">
        <v>415</v>
      </c>
      <c r="F6" s="413">
        <v>62.5</v>
      </c>
      <c r="G6" s="412">
        <v>37.5</v>
      </c>
    </row>
    <row r="7" spans="1:7" ht="30">
      <c r="A7" s="410">
        <v>3153</v>
      </c>
      <c r="B7" s="411" t="s">
        <v>106</v>
      </c>
      <c r="C7" s="412" t="s">
        <v>98</v>
      </c>
      <c r="D7" s="413" t="s">
        <v>99</v>
      </c>
      <c r="E7" s="412" t="s">
        <v>414</v>
      </c>
      <c r="F7" s="413">
        <v>37.5</v>
      </c>
      <c r="G7" s="414">
        <v>62.5</v>
      </c>
    </row>
    <row r="8" spans="1:7" ht="30">
      <c r="A8" s="410">
        <v>3154</v>
      </c>
      <c r="B8" s="411" t="s">
        <v>106</v>
      </c>
      <c r="C8" s="414" t="s">
        <v>98</v>
      </c>
      <c r="D8" s="413" t="s">
        <v>111</v>
      </c>
      <c r="E8" s="412" t="s">
        <v>414</v>
      </c>
      <c r="F8" s="415">
        <v>50</v>
      </c>
      <c r="G8" s="414">
        <v>50</v>
      </c>
    </row>
    <row r="9" spans="1:7" ht="30">
      <c r="A9" s="410">
        <v>3155</v>
      </c>
      <c r="B9" s="411" t="s">
        <v>102</v>
      </c>
      <c r="C9" s="412" t="s">
        <v>98</v>
      </c>
      <c r="D9" s="413" t="s">
        <v>103</v>
      </c>
      <c r="E9" s="412" t="s">
        <v>414</v>
      </c>
      <c r="F9" s="416">
        <v>50</v>
      </c>
      <c r="G9" s="412">
        <v>50</v>
      </c>
    </row>
    <row r="10" spans="1:7">
      <c r="A10" s="410">
        <v>3156</v>
      </c>
      <c r="B10" s="411" t="s">
        <v>106</v>
      </c>
      <c r="C10" s="412" t="s">
        <v>107</v>
      </c>
      <c r="D10" s="413" t="s">
        <v>99</v>
      </c>
      <c r="E10" s="412" t="s">
        <v>416</v>
      </c>
      <c r="F10" s="416">
        <v>50</v>
      </c>
      <c r="G10" s="412">
        <v>50</v>
      </c>
    </row>
    <row r="11" spans="1:7">
      <c r="A11" s="410">
        <v>3157</v>
      </c>
      <c r="B11" s="411" t="s">
        <v>102</v>
      </c>
      <c r="C11" s="412" t="s">
        <v>107</v>
      </c>
      <c r="D11" s="413" t="s">
        <v>99</v>
      </c>
      <c r="E11" s="412" t="s">
        <v>415</v>
      </c>
      <c r="F11" s="413">
        <v>50</v>
      </c>
      <c r="G11" s="414">
        <v>50</v>
      </c>
    </row>
    <row r="12" spans="1:7" ht="30">
      <c r="A12" s="410">
        <v>3158</v>
      </c>
      <c r="B12" s="411" t="s">
        <v>106</v>
      </c>
      <c r="C12" s="412" t="s">
        <v>107</v>
      </c>
      <c r="D12" s="413" t="s">
        <v>111</v>
      </c>
      <c r="E12" s="412" t="s">
        <v>414</v>
      </c>
      <c r="F12" s="413">
        <v>37.5</v>
      </c>
      <c r="G12" s="414">
        <v>62.5</v>
      </c>
    </row>
    <row r="13" spans="1:7">
      <c r="A13" s="410">
        <v>3160</v>
      </c>
      <c r="B13" s="411" t="s">
        <v>106</v>
      </c>
      <c r="C13" s="412" t="s">
        <v>98</v>
      </c>
      <c r="D13" s="413" t="s">
        <v>99</v>
      </c>
      <c r="E13" s="412" t="s">
        <v>415</v>
      </c>
      <c r="F13" s="413">
        <v>50</v>
      </c>
      <c r="G13" s="412">
        <v>50</v>
      </c>
    </row>
    <row r="14" spans="1:7" ht="30">
      <c r="A14" s="410">
        <v>3161</v>
      </c>
      <c r="B14" s="411" t="s">
        <v>106</v>
      </c>
      <c r="C14" s="412" t="s">
        <v>110</v>
      </c>
      <c r="D14" s="413" t="s">
        <v>111</v>
      </c>
      <c r="E14" s="412" t="s">
        <v>414</v>
      </c>
      <c r="F14" s="413">
        <v>62.5</v>
      </c>
      <c r="G14" s="412">
        <v>37.5</v>
      </c>
    </row>
    <row r="15" spans="1:7">
      <c r="A15" s="410">
        <v>3162</v>
      </c>
      <c r="B15" s="411" t="s">
        <v>106</v>
      </c>
      <c r="C15" s="412" t="s">
        <v>98</v>
      </c>
      <c r="D15" s="413" t="s">
        <v>99</v>
      </c>
      <c r="E15" s="412" t="s">
        <v>415</v>
      </c>
      <c r="F15" s="413">
        <v>50</v>
      </c>
      <c r="G15" s="412">
        <v>50</v>
      </c>
    </row>
    <row r="16" spans="1:7">
      <c r="A16" s="410">
        <v>3165</v>
      </c>
      <c r="B16" s="411" t="s">
        <v>102</v>
      </c>
      <c r="C16" s="412" t="s">
        <v>98</v>
      </c>
      <c r="D16" s="413" t="s">
        <v>103</v>
      </c>
      <c r="E16" s="412" t="s">
        <v>415</v>
      </c>
      <c r="F16" s="413">
        <v>50</v>
      </c>
      <c r="G16" s="412">
        <v>50</v>
      </c>
    </row>
    <row r="17" spans="1:7" ht="30">
      <c r="A17" s="410">
        <v>3167</v>
      </c>
      <c r="B17" s="411" t="s">
        <v>97</v>
      </c>
      <c r="C17" s="412" t="s">
        <v>98</v>
      </c>
      <c r="D17" s="413" t="s">
        <v>99</v>
      </c>
      <c r="E17" s="412" t="s">
        <v>414</v>
      </c>
      <c r="F17" s="413">
        <v>25</v>
      </c>
      <c r="G17" s="412">
        <v>75</v>
      </c>
    </row>
    <row r="18" spans="1:7">
      <c r="A18" s="410">
        <v>3168</v>
      </c>
      <c r="B18" s="411" t="s">
        <v>106</v>
      </c>
      <c r="C18" s="412" t="s">
        <v>107</v>
      </c>
      <c r="D18" s="413" t="s">
        <v>103</v>
      </c>
      <c r="E18" s="412" t="s">
        <v>415</v>
      </c>
      <c r="F18" s="413">
        <v>25</v>
      </c>
      <c r="G18" s="412">
        <v>75</v>
      </c>
    </row>
    <row r="19" spans="1:7">
      <c r="A19" s="410">
        <v>3169</v>
      </c>
      <c r="B19" s="411" t="s">
        <v>106</v>
      </c>
      <c r="C19" s="412" t="s">
        <v>110</v>
      </c>
      <c r="D19" s="413" t="s">
        <v>99</v>
      </c>
      <c r="E19" s="412" t="s">
        <v>415</v>
      </c>
      <c r="F19" s="416">
        <v>62.5</v>
      </c>
      <c r="G19" s="412">
        <v>37.5</v>
      </c>
    </row>
    <row r="20" spans="1:7">
      <c r="A20" s="410">
        <v>3171</v>
      </c>
      <c r="B20" s="411" t="s">
        <v>102</v>
      </c>
      <c r="C20" s="412" t="s">
        <v>98</v>
      </c>
      <c r="D20" s="413" t="s">
        <v>103</v>
      </c>
      <c r="E20" s="412" t="s">
        <v>415</v>
      </c>
      <c r="F20" s="413">
        <v>50</v>
      </c>
      <c r="G20" s="412">
        <v>50</v>
      </c>
    </row>
    <row r="21" spans="1:7" ht="15.75" customHeight="1">
      <c r="A21" s="410">
        <v>3174</v>
      </c>
      <c r="B21" s="411" t="s">
        <v>97</v>
      </c>
      <c r="C21" s="412" t="s">
        <v>110</v>
      </c>
      <c r="D21" s="413" t="s">
        <v>99</v>
      </c>
      <c r="E21" s="412" t="s">
        <v>415</v>
      </c>
      <c r="F21" s="416">
        <v>37.5</v>
      </c>
      <c r="G21" s="412">
        <v>62.5</v>
      </c>
    </row>
    <row r="22" spans="1:7" ht="15.75" customHeight="1">
      <c r="A22" s="410">
        <v>3175</v>
      </c>
      <c r="B22" s="411" t="s">
        <v>102</v>
      </c>
      <c r="C22" s="412" t="s">
        <v>110</v>
      </c>
      <c r="D22" s="413" t="s">
        <v>99</v>
      </c>
      <c r="E22" s="412" t="s">
        <v>415</v>
      </c>
      <c r="F22" s="416">
        <v>62.5</v>
      </c>
      <c r="G22" s="412">
        <v>37.5</v>
      </c>
    </row>
    <row r="23" spans="1:7" ht="15.75" customHeight="1">
      <c r="A23" s="410">
        <v>3177</v>
      </c>
      <c r="B23" s="411" t="s">
        <v>97</v>
      </c>
      <c r="C23" s="412" t="s">
        <v>98</v>
      </c>
      <c r="D23" s="413" t="s">
        <v>99</v>
      </c>
      <c r="E23" s="412" t="s">
        <v>416</v>
      </c>
      <c r="F23" s="413">
        <v>50</v>
      </c>
      <c r="G23" s="412">
        <v>50</v>
      </c>
    </row>
    <row r="24" spans="1:7" ht="15.75" customHeight="1">
      <c r="A24" s="410">
        <v>3180</v>
      </c>
      <c r="B24" s="411" t="s">
        <v>106</v>
      </c>
      <c r="C24" s="412" t="s">
        <v>107</v>
      </c>
      <c r="D24" s="413" t="s">
        <v>103</v>
      </c>
      <c r="E24" s="412" t="s">
        <v>415</v>
      </c>
      <c r="F24" s="413">
        <v>25</v>
      </c>
      <c r="G24" s="412">
        <v>75</v>
      </c>
    </row>
    <row r="25" spans="1:7" ht="15.75" customHeight="1">
      <c r="A25" s="410">
        <v>3181</v>
      </c>
      <c r="B25" s="411" t="s">
        <v>106</v>
      </c>
      <c r="C25" s="412" t="s">
        <v>98</v>
      </c>
      <c r="D25" s="413" t="s">
        <v>111</v>
      </c>
      <c r="E25" s="412" t="s">
        <v>415</v>
      </c>
      <c r="F25" s="413">
        <v>62.5</v>
      </c>
      <c r="G25" s="412">
        <v>37.5</v>
      </c>
    </row>
    <row r="26" spans="1:7" ht="15.75" customHeight="1">
      <c r="A26" s="410">
        <v>3183</v>
      </c>
      <c r="B26" s="411" t="s">
        <v>106</v>
      </c>
      <c r="C26" s="412" t="s">
        <v>110</v>
      </c>
      <c r="D26" s="413" t="s">
        <v>99</v>
      </c>
      <c r="E26" s="412" t="s">
        <v>414</v>
      </c>
      <c r="F26" s="413">
        <v>50</v>
      </c>
      <c r="G26" s="412">
        <v>50</v>
      </c>
    </row>
    <row r="27" spans="1:7" ht="15.75" customHeight="1">
      <c r="A27" s="410">
        <v>3184</v>
      </c>
      <c r="B27" s="411" t="s">
        <v>106</v>
      </c>
      <c r="C27" s="412" t="s">
        <v>110</v>
      </c>
      <c r="D27" s="413" t="s">
        <v>99</v>
      </c>
      <c r="E27" s="412" t="s">
        <v>414</v>
      </c>
      <c r="F27" s="413">
        <v>50</v>
      </c>
      <c r="G27" s="412">
        <v>50</v>
      </c>
    </row>
    <row r="28" spans="1:7" ht="15.75" customHeight="1">
      <c r="A28" s="410">
        <v>3185</v>
      </c>
      <c r="B28" s="411" t="s">
        <v>97</v>
      </c>
      <c r="C28" s="412" t="s">
        <v>110</v>
      </c>
      <c r="D28" s="413" t="s">
        <v>103</v>
      </c>
      <c r="E28" s="412" t="s">
        <v>416</v>
      </c>
      <c r="F28" s="413">
        <v>50</v>
      </c>
      <c r="G28" s="412">
        <v>50</v>
      </c>
    </row>
    <row r="29" spans="1:7" ht="15.75" customHeight="1">
      <c r="A29" s="410">
        <v>3186</v>
      </c>
      <c r="B29" s="411" t="s">
        <v>106</v>
      </c>
      <c r="C29" s="412" t="s">
        <v>98</v>
      </c>
      <c r="D29" s="413" t="s">
        <v>99</v>
      </c>
      <c r="E29" s="412" t="s">
        <v>415</v>
      </c>
      <c r="F29" s="413">
        <v>50</v>
      </c>
      <c r="G29" s="412">
        <v>50</v>
      </c>
    </row>
    <row r="30" spans="1:7" ht="15.75" customHeight="1">
      <c r="A30" s="410">
        <v>3187</v>
      </c>
      <c r="B30" s="411" t="s">
        <v>102</v>
      </c>
      <c r="C30" s="412" t="s">
        <v>107</v>
      </c>
      <c r="D30" s="413" t="s">
        <v>99</v>
      </c>
      <c r="E30" s="412" t="s">
        <v>415</v>
      </c>
      <c r="F30" s="413">
        <v>50</v>
      </c>
      <c r="G30" s="414">
        <v>50</v>
      </c>
    </row>
    <row r="31" spans="1:7" ht="15.75" customHeight="1">
      <c r="A31" s="410">
        <v>3189</v>
      </c>
      <c r="B31" s="411" t="s">
        <v>97</v>
      </c>
      <c r="C31" s="412" t="s">
        <v>110</v>
      </c>
      <c r="D31" s="413" t="s">
        <v>103</v>
      </c>
      <c r="E31" s="412" t="s">
        <v>415</v>
      </c>
      <c r="F31" s="413">
        <v>37.5</v>
      </c>
      <c r="G31" s="412">
        <v>62.5</v>
      </c>
    </row>
    <row r="32" spans="1:7" ht="15.75" customHeight="1">
      <c r="A32" s="410">
        <v>3190</v>
      </c>
      <c r="B32" s="411" t="s">
        <v>102</v>
      </c>
      <c r="C32" s="412" t="s">
        <v>110</v>
      </c>
      <c r="D32" s="413" t="s">
        <v>99</v>
      </c>
      <c r="E32" s="412" t="s">
        <v>414</v>
      </c>
      <c r="F32" s="413">
        <v>62.5</v>
      </c>
      <c r="G32" s="412">
        <v>37.5</v>
      </c>
    </row>
    <row r="33" spans="1:7" ht="15.75" customHeight="1">
      <c r="A33" s="410">
        <v>3192</v>
      </c>
      <c r="B33" s="411" t="s">
        <v>102</v>
      </c>
      <c r="C33" s="412" t="s">
        <v>110</v>
      </c>
      <c r="D33" s="413" t="s">
        <v>103</v>
      </c>
      <c r="E33" s="412" t="s">
        <v>416</v>
      </c>
      <c r="F33" s="413">
        <v>75</v>
      </c>
      <c r="G33" s="412">
        <v>25</v>
      </c>
    </row>
    <row r="34" spans="1:7" ht="15.75" customHeight="1">
      <c r="A34" s="410">
        <v>3193</v>
      </c>
      <c r="B34" s="411" t="s">
        <v>106</v>
      </c>
      <c r="C34" s="412" t="s">
        <v>110</v>
      </c>
      <c r="D34" s="413" t="s">
        <v>111</v>
      </c>
      <c r="E34" s="412" t="s">
        <v>416</v>
      </c>
      <c r="F34" s="413">
        <v>87.5</v>
      </c>
      <c r="G34" s="412">
        <v>12.5</v>
      </c>
    </row>
    <row r="35" spans="1:7" ht="15.75" customHeight="1">
      <c r="A35" s="410">
        <v>3194</v>
      </c>
      <c r="B35" s="411" t="s">
        <v>102</v>
      </c>
      <c r="C35" s="412" t="s">
        <v>107</v>
      </c>
      <c r="D35" s="413" t="s">
        <v>111</v>
      </c>
      <c r="E35" s="412" t="s">
        <v>414</v>
      </c>
      <c r="F35" s="413">
        <v>50</v>
      </c>
      <c r="G35" s="412">
        <v>50</v>
      </c>
    </row>
    <row r="36" spans="1:7" ht="15.75" customHeight="1">
      <c r="A36" s="410">
        <v>3195</v>
      </c>
      <c r="B36" s="411" t="s">
        <v>102</v>
      </c>
      <c r="C36" s="412" t="s">
        <v>107</v>
      </c>
      <c r="D36" s="413" t="s">
        <v>111</v>
      </c>
      <c r="E36" s="412" t="s">
        <v>416</v>
      </c>
      <c r="F36" s="413">
        <v>75</v>
      </c>
      <c r="G36" s="412">
        <v>25</v>
      </c>
    </row>
    <row r="37" spans="1:7" ht="15.75" customHeight="1">
      <c r="A37" s="410">
        <v>3196</v>
      </c>
      <c r="B37" s="417" t="s">
        <v>106</v>
      </c>
      <c r="C37" s="418" t="s">
        <v>110</v>
      </c>
      <c r="D37" s="419" t="s">
        <v>111</v>
      </c>
      <c r="E37" s="412" t="s">
        <v>414</v>
      </c>
      <c r="F37" s="419">
        <v>62.5</v>
      </c>
      <c r="G37" s="418">
        <v>37.5</v>
      </c>
    </row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G2"/>
    <mergeCell ref="B3:B4"/>
    <mergeCell ref="C3:C4"/>
    <mergeCell ref="D3:D4"/>
    <mergeCell ref="E3:E4"/>
    <mergeCell ref="F3:F4"/>
    <mergeCell ref="G3:G4"/>
  </mergeCells>
  <pageMargins left="0.51180555555555596" right="0.51180555555555596" top="0.78749999999999998" bottom="0.7874999999999999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999"/>
  <sheetViews>
    <sheetView topLeftCell="BN196" workbookViewId="0">
      <selection activeCell="BX191" sqref="BX191"/>
    </sheetView>
  </sheetViews>
  <sheetFormatPr defaultColWidth="14.42578125" defaultRowHeight="15" customHeight="1"/>
  <cols>
    <col min="1" max="3" width="8.7109375" customWidth="1"/>
    <col min="4" max="4" width="19.85546875" customWidth="1"/>
    <col min="5" max="5" width="13.5703125" customWidth="1"/>
    <col min="6" max="6" width="13.42578125" customWidth="1"/>
    <col min="7" max="7" width="15.85546875" customWidth="1"/>
    <col min="8" max="8" width="14.85546875" customWidth="1"/>
    <col min="9" max="9" width="16.42578125" customWidth="1"/>
    <col min="10" max="78" width="8.7109375" customWidth="1"/>
  </cols>
  <sheetData>
    <row r="1" spans="1:78">
      <c r="A1" s="420" t="s">
        <v>417</v>
      </c>
      <c r="B1" s="304" t="str">
        <f>'dados agrupados'!D1</f>
        <v>Idade</v>
      </c>
      <c r="C1" s="304" t="str">
        <f>'dados agrupados'!E1</f>
        <v>Peso Kg</v>
      </c>
      <c r="D1" s="304" t="str">
        <f>'dados agrupados'!F1</f>
        <v>Cor da pele</v>
      </c>
      <c r="E1" s="304" t="str">
        <f>'dados agrupados'!M1</f>
        <v>Pré CK (U/L)</v>
      </c>
      <c r="F1" s="304" t="str">
        <f>'dados agrupados'!N1</f>
        <v>Pós CK (U/L)</v>
      </c>
      <c r="G1" s="304" t="str">
        <f>'dados agrupados'!O1</f>
        <v>Pré CK MB U/L</v>
      </c>
      <c r="H1" s="304" t="str">
        <f>'dados agrupados'!P1</f>
        <v>Pós CK MB U/L</v>
      </c>
      <c r="I1" s="304" t="str">
        <f>'dados agrupados'!Q1</f>
        <v>Pré Lactato (mmol/L)</v>
      </c>
      <c r="J1" s="304" t="str">
        <f>'dados agrupados'!R1</f>
        <v>Pós Lactato (mmol/L)</v>
      </c>
      <c r="K1" s="304" t="str">
        <f>'dados agrupados'!S1</f>
        <v>Pré LDH (U/L)</v>
      </c>
      <c r="L1" s="304" t="str">
        <f>'dados agrupados'!T1</f>
        <v>Pós LDH (U/L)</v>
      </c>
      <c r="M1" s="304" t="str">
        <f>'dados agrupados'!U1</f>
        <v>Pré AST (U/L)</v>
      </c>
      <c r="N1" s="304" t="str">
        <f>'dados agrupados'!V1</f>
        <v>Pós AST (U/L)</v>
      </c>
      <c r="O1" s="304" t="str">
        <f>'dados agrupados'!W1</f>
        <v>Pré Albumina (g/dL)</v>
      </c>
      <c r="P1" s="304" t="str">
        <f>'dados agrupados'!X1</f>
        <v>Pós Albumina (g/dL)</v>
      </c>
      <c r="Q1" s="304" t="str">
        <f>'dados agrupados'!Y1</f>
        <v>Pré TGP (g/dL)</v>
      </c>
      <c r="R1" s="304" t="str">
        <f>'dados agrupados'!Z1</f>
        <v>Pós TGP (g/dL)</v>
      </c>
      <c r="S1" s="304" t="str">
        <f>'dados agrupados'!AA1</f>
        <v>Pré GGT U/L</v>
      </c>
      <c r="T1" s="304" t="str">
        <f>'dados agrupados'!AB1</f>
        <v>Pós GGT U/L</v>
      </c>
      <c r="U1" s="304" t="str">
        <f>'dados agrupados'!AC1</f>
        <v>Pré Ac. Úrico (mg/dL)</v>
      </c>
      <c r="V1" s="304" t="str">
        <f>'dados agrupados'!AD1</f>
        <v>Pós Ac. Úrico (mg/dL)</v>
      </c>
      <c r="W1" s="304" t="str">
        <f>'dados agrupados'!AE1</f>
        <v>Pré TFG   (ml/min/1.73 m2)</v>
      </c>
      <c r="X1" s="304" t="str">
        <f>'dados agrupados'!AF1</f>
        <v>Pós TFG   (ml/min/1.73 m2)</v>
      </c>
      <c r="Y1" s="304" t="str">
        <f>'dados agrupados'!AG1</f>
        <v>Pré Ureia mg/dL</v>
      </c>
      <c r="Z1" s="304" t="str">
        <f>'dados agrupados'!AH1</f>
        <v>Pós Ureia mg/dL</v>
      </c>
      <c r="AA1" s="304" t="str">
        <f>'dados agrupados'!AI1</f>
        <v>Pré creatinina mg/dL</v>
      </c>
      <c r="AB1" s="304" t="str">
        <f>'dados agrupados'!AJ1</f>
        <v>Pós creatinina mg/dL</v>
      </c>
      <c r="AC1" s="304" t="str">
        <f>'dados agrupados'!AK1</f>
        <v>Delta CREATININA mg/dL</v>
      </c>
      <c r="AD1" s="304" t="str">
        <f>'dados agrupados'!AR1</f>
        <v>Pré calcio mg/dL</v>
      </c>
      <c r="AE1" s="304" t="str">
        <f>'dados agrupados'!AS1</f>
        <v>Pós calcio mg/dL</v>
      </c>
      <c r="AF1" s="304" t="str">
        <f>'dados agrupados'!AN1</f>
        <v>Pré Proteína Total (g/dL)</v>
      </c>
      <c r="AG1" s="304" t="str">
        <f>'dados agrupados'!AO1</f>
        <v>Pós Proteína Total (g/dL)</v>
      </c>
      <c r="AH1" s="304" t="str">
        <f>'dados agrupados'!AT1</f>
        <v>Pré Potássio mmol/L</v>
      </c>
      <c r="AI1" s="304" t="str">
        <f>'dados agrupados'!AU1</f>
        <v>Pós Potássio mmol/L</v>
      </c>
      <c r="AJ1" s="304" t="str">
        <f>'dados agrupados'!AX1</f>
        <v>Pré Sódio mmol/L</v>
      </c>
      <c r="AK1" s="304" t="str">
        <f>'dados agrupados'!AY1</f>
        <v>Pós Sódio mmol/L</v>
      </c>
      <c r="AL1" s="304" t="str">
        <f>'dados agrupados'!AL1</f>
        <v>Pré Fósforo mg/dL</v>
      </c>
      <c r="AM1" s="304" t="str">
        <f>'dados agrupados'!AM1</f>
        <v>Pós Fósforo mg/dL</v>
      </c>
      <c r="AN1" s="304" t="str">
        <f>'dados agrupados'!AZ1</f>
        <v>Pré Magnésio mg/dL</v>
      </c>
      <c r="AO1" s="304" t="str">
        <f>'dados agrupados'!BA1</f>
        <v>Pós Magnésio mg/dL</v>
      </c>
      <c r="AP1" s="304" t="str">
        <f>'dados agrupados'!BB1</f>
        <v>Pré Cloro mmol/L</v>
      </c>
      <c r="AQ1" s="304" t="str">
        <f>'dados agrupados'!BC1</f>
        <v>Pós Cloro mmol/L</v>
      </c>
      <c r="AR1" s="304" t="str">
        <f>'dados agrupados'!AP1</f>
        <v>Pré FE (ug/dL)</v>
      </c>
      <c r="AS1" s="304" t="str">
        <f>'dados agrupados'!AQ1</f>
        <v>Pós FE (ug/dL)</v>
      </c>
      <c r="AT1" s="304" t="str">
        <f>'dados agrupados'!BF1</f>
        <v>Pré RCB 10^6/mm³</v>
      </c>
      <c r="AU1" s="304" t="str">
        <f>'dados agrupados'!BG1</f>
        <v>Pós RCB 10^6/mm³</v>
      </c>
      <c r="AV1" s="304" t="str">
        <f>'dados agrupados'!BH1</f>
        <v>Pré HGB g/dL</v>
      </c>
      <c r="AW1" s="304" t="str">
        <f>'dados agrupados'!BI1</f>
        <v>Pós HGB g/dL</v>
      </c>
      <c r="AX1" s="304" t="str">
        <f>'dados agrupados'!BJ1</f>
        <v>Pré HCT %</v>
      </c>
      <c r="AY1" s="304" t="str">
        <f>'dados agrupados'!BK1</f>
        <v>Pós HCT %</v>
      </c>
      <c r="AZ1" s="304" t="str">
        <f>'dados agrupados'!BL1</f>
        <v>Pré MCV fL</v>
      </c>
      <c r="BA1" s="304" t="str">
        <f>'dados agrupados'!BM1</f>
        <v>Pós MCV fL</v>
      </c>
      <c r="BB1" s="304" t="str">
        <f>'dados agrupados'!BN1</f>
        <v>Pré MCH pg</v>
      </c>
      <c r="BC1" s="304" t="str">
        <f>'dados agrupados'!BO1</f>
        <v>Pós MCH pg</v>
      </c>
      <c r="BD1" s="304" t="str">
        <f>'dados agrupados'!BP1</f>
        <v>Pré MCHC g/dL</v>
      </c>
      <c r="BE1" s="304" t="str">
        <f>'dados agrupados'!BQ1</f>
        <v>Pós MCHC g/dL</v>
      </c>
      <c r="BF1" s="304" t="str">
        <f>'dados agrupados'!BR1</f>
        <v>Pré PLT 10³/mm³</v>
      </c>
      <c r="BG1" s="304" t="str">
        <f>'dados agrupados'!BS1</f>
        <v>Pós PLT 10³/mm³</v>
      </c>
      <c r="BH1" s="304" t="str">
        <f>'dados agrupados'!BT1</f>
        <v>Pré RDW %</v>
      </c>
      <c r="BI1" s="304" t="str">
        <f>'dados agrupados'!BU1</f>
        <v>Pós RDW %</v>
      </c>
      <c r="BJ1" s="304" t="str">
        <f>'dados agrupados'!BV1</f>
        <v>Pré RET %</v>
      </c>
      <c r="BK1" s="304" t="str">
        <f>'dados agrupados'!BW1</f>
        <v>Pós RET %</v>
      </c>
      <c r="BL1" s="304" t="str">
        <f>'dados agrupados'!BX1</f>
        <v>Pré WBC 10³/mm³</v>
      </c>
      <c r="BM1" s="304" t="str">
        <f>'dados agrupados'!BY1</f>
        <v>Pós WBC 10³/mm³</v>
      </c>
      <c r="BN1" s="304" t="str">
        <f>'dados agrupados'!BZ1</f>
        <v>Pré NEUT %</v>
      </c>
      <c r="BO1" s="304" t="str">
        <f>'dados agrupados'!CA1</f>
        <v>Pós NEUT %</v>
      </c>
      <c r="BP1" s="304" t="str">
        <f>'dados agrupados'!CB1</f>
        <v>Pré LINF %</v>
      </c>
      <c r="BQ1" s="304" t="str">
        <f>'dados agrupados'!CC1</f>
        <v>Pós LINF %</v>
      </c>
      <c r="BR1" s="304" t="str">
        <f>'dados agrupados'!CD1</f>
        <v>Pré MONO %</v>
      </c>
      <c r="BS1" s="304" t="str">
        <f>'dados agrupados'!CE1</f>
        <v>Pós MONO %</v>
      </c>
      <c r="BT1" s="304" t="str">
        <f>'dados agrupados'!CF1</f>
        <v>Pré EOS %</v>
      </c>
      <c r="BU1" s="304" t="str">
        <f>'dados agrupados'!CG1</f>
        <v>Pós EOS %</v>
      </c>
      <c r="BV1" s="304" t="str">
        <f>'dados agrupados'!CH1</f>
        <v>Pré BASO %</v>
      </c>
      <c r="BW1" s="304" t="str">
        <f>'dados agrupados'!CI1</f>
        <v>Pós BASO %</v>
      </c>
      <c r="BX1" s="304" t="str">
        <f>'dados agrupados'!CJ1</f>
        <v>Lesão Renal Aguda</v>
      </c>
      <c r="BY1" s="304" t="str">
        <f>'dados agrupados'!CK1</f>
        <v>Rabdomiólise</v>
      </c>
      <c r="BZ1" s="304" t="e">
        <f>#REF!</f>
        <v>#REF!</v>
      </c>
    </row>
    <row r="2" spans="1:78">
      <c r="A2" s="421">
        <f>'dados agrupados'!C2</f>
        <v>3150</v>
      </c>
      <c r="B2" s="304">
        <f>'dados agrupados'!D2</f>
        <v>33</v>
      </c>
      <c r="C2" s="304">
        <f>'dados agrupados'!E2</f>
        <v>88</v>
      </c>
      <c r="D2" s="304">
        <f>'dados agrupados'!F2</f>
        <v>1</v>
      </c>
      <c r="E2" s="304">
        <f>'dados agrupados'!M2</f>
        <v>337</v>
      </c>
      <c r="F2" s="304">
        <f>'dados agrupados'!N2</f>
        <v>664</v>
      </c>
      <c r="G2" s="304">
        <f>'dados agrupados'!O2</f>
        <v>3</v>
      </c>
      <c r="H2" s="304">
        <f>'dados agrupados'!P2</f>
        <v>16</v>
      </c>
      <c r="I2" s="304">
        <f>'dados agrupados'!Q2</f>
        <v>0</v>
      </c>
      <c r="J2" s="304">
        <f>'dados agrupados'!R2</f>
        <v>0</v>
      </c>
      <c r="K2" s="304">
        <f>'dados agrupados'!S2</f>
        <v>629</v>
      </c>
      <c r="L2" s="304">
        <f>'dados agrupados'!T2</f>
        <v>796</v>
      </c>
      <c r="M2" s="304">
        <f>'dados agrupados'!U2</f>
        <v>33</v>
      </c>
      <c r="N2" s="304">
        <f>'dados agrupados'!V2</f>
        <v>48</v>
      </c>
      <c r="O2" s="304">
        <f>'dados agrupados'!W2</f>
        <v>4.5999999999999996</v>
      </c>
      <c r="P2" s="304">
        <f>'dados agrupados'!X2</f>
        <v>4</v>
      </c>
      <c r="Q2" s="304">
        <f>'dados agrupados'!Y2</f>
        <v>37</v>
      </c>
      <c r="R2" s="304">
        <f>'dados agrupados'!Z2</f>
        <v>63</v>
      </c>
      <c r="S2" s="304">
        <f>'dados agrupados'!AA2</f>
        <v>16</v>
      </c>
      <c r="T2" s="304">
        <f>'dados agrupados'!AB2</f>
        <v>17</v>
      </c>
      <c r="U2" s="304">
        <f>'dados agrupados'!AC2</f>
        <v>5.0999999999999996</v>
      </c>
      <c r="V2" s="304">
        <f>'dados agrupados'!AD2</f>
        <v>5.9</v>
      </c>
      <c r="W2" s="304" t="e">
        <f t="shared" ref="W2:X2" si="0">#REF!</f>
        <v>#REF!</v>
      </c>
      <c r="X2" s="304" t="e">
        <f t="shared" si="0"/>
        <v>#REF!</v>
      </c>
      <c r="Y2" s="304">
        <f>'dados agrupados'!AG2</f>
        <v>39</v>
      </c>
      <c r="Z2" s="304">
        <f>'dados agrupados'!AH2</f>
        <v>43</v>
      </c>
      <c r="AA2" s="304">
        <f>'dados agrupados'!AI2</f>
        <v>1.1000000000000001</v>
      </c>
      <c r="AB2" s="304">
        <f>'dados agrupados'!AJ2</f>
        <v>1.2</v>
      </c>
      <c r="AC2" s="304">
        <f>'dados agrupados'!AK2</f>
        <v>9.9999999999999867E-2</v>
      </c>
      <c r="AD2" s="304">
        <f>'dados agrupados'!AR2</f>
        <v>9.9</v>
      </c>
      <c r="AE2" s="304">
        <f>'dados agrupados'!AS2</f>
        <v>9.1</v>
      </c>
      <c r="AF2" s="304">
        <f>'dados agrupados'!AN2</f>
        <v>6.8</v>
      </c>
      <c r="AG2" s="304">
        <f>'dados agrupados'!AO2</f>
        <v>6.7</v>
      </c>
      <c r="AH2" s="304">
        <f>'dados agrupados'!AT2</f>
        <v>5.2</v>
      </c>
      <c r="AI2" s="304">
        <f>'dados agrupados'!AU2</f>
        <v>4.5999999999999996</v>
      </c>
      <c r="AJ2" s="304">
        <f>'dados agrupados'!AX2</f>
        <v>145</v>
      </c>
      <c r="AK2" s="304">
        <f>'dados agrupados'!AY2</f>
        <v>146</v>
      </c>
      <c r="AL2" s="304">
        <f>'dados agrupados'!AL2</f>
        <v>3.6</v>
      </c>
      <c r="AM2" s="304">
        <f>'dados agrupados'!AM2</f>
        <v>3.6</v>
      </c>
      <c r="AN2" s="304">
        <f>'dados agrupados'!AZ2</f>
        <v>2</v>
      </c>
      <c r="AO2" s="304">
        <f>'dados agrupados'!BA2</f>
        <v>2</v>
      </c>
      <c r="AP2" s="304">
        <f>'dados agrupados'!BB2</f>
        <v>103</v>
      </c>
      <c r="AQ2" s="304">
        <f>'dados agrupados'!BC2</f>
        <v>106</v>
      </c>
      <c r="AR2" s="304">
        <f>'dados agrupados'!AP2</f>
        <v>0</v>
      </c>
      <c r="AS2" s="304">
        <f>'dados agrupados'!AQ2</f>
        <v>0</v>
      </c>
      <c r="AT2" s="304">
        <f>'dados agrupados'!BF2</f>
        <v>4.38</v>
      </c>
      <c r="AU2" s="304">
        <f>'dados agrupados'!BG2</f>
        <v>4.37</v>
      </c>
      <c r="AV2" s="304">
        <f>'dados agrupados'!BH2</f>
        <v>13.5</v>
      </c>
      <c r="AW2" s="304">
        <f>'dados agrupados'!BI2</f>
        <v>13.3</v>
      </c>
      <c r="AX2" s="304">
        <f>'dados agrupados'!BJ2</f>
        <v>40.9</v>
      </c>
      <c r="AY2" s="304">
        <f>'dados agrupados'!BK2</f>
        <v>39.4</v>
      </c>
      <c r="AZ2" s="304">
        <f>'dados agrupados'!BL2</f>
        <v>93.4</v>
      </c>
      <c r="BA2" s="304">
        <f>'dados agrupados'!BM2</f>
        <v>90.2</v>
      </c>
      <c r="BB2" s="304">
        <f>'dados agrupados'!BN2</f>
        <v>30.8</v>
      </c>
      <c r="BC2" s="304">
        <f>'dados agrupados'!BO2</f>
        <v>30.4</v>
      </c>
      <c r="BD2" s="304">
        <f>'dados agrupados'!BP2</f>
        <v>33</v>
      </c>
      <c r="BE2" s="304">
        <f>'dados agrupados'!BQ2</f>
        <v>33.799999999999997</v>
      </c>
      <c r="BF2" s="304">
        <f>'dados agrupados'!BR2</f>
        <v>299</v>
      </c>
      <c r="BG2" s="304">
        <f>'dados agrupados'!BS2</f>
        <v>289</v>
      </c>
      <c r="BH2" s="304">
        <f>'dados agrupados'!BT2</f>
        <v>12.8</v>
      </c>
      <c r="BI2" s="304">
        <f>'dados agrupados'!BU2</f>
        <v>12.2</v>
      </c>
      <c r="BJ2" s="304">
        <f>'dados agrupados'!BV2</f>
        <v>1.83</v>
      </c>
      <c r="BK2" s="304">
        <f>'dados agrupados'!BW2</f>
        <v>1.52</v>
      </c>
      <c r="BL2" s="304">
        <f>'dados agrupados'!BX2</f>
        <v>7.38</v>
      </c>
      <c r="BM2" s="304">
        <f>'dados agrupados'!BY2</f>
        <v>8.17</v>
      </c>
      <c r="BN2" s="304">
        <f>'dados agrupados'!BZ2</f>
        <v>49.1</v>
      </c>
      <c r="BO2" s="304">
        <f>'dados agrupados'!CA2</f>
        <v>72.599999999999994</v>
      </c>
      <c r="BP2" s="304">
        <f>'dados agrupados'!CB2</f>
        <v>39</v>
      </c>
      <c r="BQ2" s="304">
        <f>'dados agrupados'!CC2</f>
        <v>21.1</v>
      </c>
      <c r="BR2" s="304">
        <f>'dados agrupados'!CD2</f>
        <v>8.3000000000000007</v>
      </c>
      <c r="BS2" s="304">
        <f>'dados agrupados'!CE2</f>
        <v>5.3</v>
      </c>
      <c r="BT2" s="304">
        <f>'dados agrupados'!CF2</f>
        <v>3.3</v>
      </c>
      <c r="BU2" s="304">
        <f>'dados agrupados'!CG2</f>
        <v>0.9</v>
      </c>
      <c r="BV2" s="304">
        <f>'dados agrupados'!CH2</f>
        <v>0.3</v>
      </c>
      <c r="BW2" s="304">
        <f>'dados agrupados'!CI2</f>
        <v>0.1</v>
      </c>
      <c r="BX2" s="304" t="b">
        <f>'dados agrupados'!CJ2</f>
        <v>0</v>
      </c>
      <c r="BY2" s="304" t="b">
        <f>'dados agrupados'!CK2</f>
        <v>0</v>
      </c>
      <c r="BZ2" s="304" t="e">
        <f t="shared" ref="BZ2:BZ211" si="1">IF(#REF!="S", TRUE, FALSE)</f>
        <v>#REF!</v>
      </c>
    </row>
    <row r="3" spans="1:78">
      <c r="A3" s="422" t="str">
        <f>'dados agrupados'!C3</f>
        <v>3155</v>
      </c>
      <c r="B3" s="304">
        <f>'dados agrupados'!D3</f>
        <v>26</v>
      </c>
      <c r="C3" s="304">
        <f>'dados agrupados'!E3</f>
        <v>74</v>
      </c>
      <c r="D3" s="304">
        <f>'dados agrupados'!F3</f>
        <v>1</v>
      </c>
      <c r="E3" s="304">
        <f>'dados agrupados'!M3</f>
        <v>687</v>
      </c>
      <c r="F3" s="304">
        <f>'dados agrupados'!N3</f>
        <v>2246</v>
      </c>
      <c r="G3" s="304">
        <f>'dados agrupados'!O3</f>
        <v>6</v>
      </c>
      <c r="H3" s="304">
        <f>'dados agrupados'!P3</f>
        <v>38</v>
      </c>
      <c r="I3" s="304">
        <f>'dados agrupados'!Q3</f>
        <v>0</v>
      </c>
      <c r="J3" s="304">
        <f>'dados agrupados'!R3</f>
        <v>0</v>
      </c>
      <c r="K3" s="304">
        <f>'dados agrupados'!S3</f>
        <v>720</v>
      </c>
      <c r="L3" s="304">
        <f>'dados agrupados'!T3</f>
        <v>1182</v>
      </c>
      <c r="M3" s="304">
        <f>'dados agrupados'!U3</f>
        <v>49</v>
      </c>
      <c r="N3" s="304">
        <f>'dados agrupados'!V3</f>
        <v>105</v>
      </c>
      <c r="O3" s="304">
        <f>'dados agrupados'!W3</f>
        <v>4.9000000000000004</v>
      </c>
      <c r="P3" s="304">
        <f>'dados agrupados'!X3</f>
        <v>4.5999999999999996</v>
      </c>
      <c r="Q3" s="304">
        <f>'dados agrupados'!Y3</f>
        <v>57</v>
      </c>
      <c r="R3" s="304">
        <f>'dados agrupados'!Z3</f>
        <v>93</v>
      </c>
      <c r="S3" s="304">
        <f>'dados agrupados'!AA3</f>
        <v>38</v>
      </c>
      <c r="T3" s="304">
        <f>'dados agrupados'!AB3</f>
        <v>37</v>
      </c>
      <c r="U3" s="304">
        <f>'dados agrupados'!AC3</f>
        <v>3.6</v>
      </c>
      <c r="V3" s="304">
        <f>'dados agrupados'!AD3</f>
        <v>5.0999999999999996</v>
      </c>
      <c r="W3" s="304" t="e">
        <f t="shared" ref="W3:X3" si="2">#REF!</f>
        <v>#REF!</v>
      </c>
      <c r="X3" s="304" t="e">
        <f t="shared" si="2"/>
        <v>#REF!</v>
      </c>
      <c r="Y3" s="304">
        <f>'dados agrupados'!AG3</f>
        <v>57</v>
      </c>
      <c r="Z3" s="304">
        <f>'dados agrupados'!AH3</f>
        <v>49</v>
      </c>
      <c r="AA3" s="304">
        <f>'dados agrupados'!AI3</f>
        <v>0.9</v>
      </c>
      <c r="AB3" s="304">
        <f>'dados agrupados'!AJ3</f>
        <v>0.8</v>
      </c>
      <c r="AC3" s="304">
        <f>'dados agrupados'!AK3</f>
        <v>0</v>
      </c>
      <c r="AD3" s="304">
        <f>'dados agrupados'!AR3</f>
        <v>10.1</v>
      </c>
      <c r="AE3" s="304">
        <f>'dados agrupados'!AS3</f>
        <v>9.4</v>
      </c>
      <c r="AF3" s="304">
        <f>'dados agrupados'!AN3</f>
        <v>7.9</v>
      </c>
      <c r="AG3" s="304">
        <f>'dados agrupados'!AO3</f>
        <v>7.4</v>
      </c>
      <c r="AH3" s="304">
        <f>'dados agrupados'!AT3</f>
        <v>4.5999999999999996</v>
      </c>
      <c r="AI3" s="304">
        <f>'dados agrupados'!AU3</f>
        <v>4.3</v>
      </c>
      <c r="AJ3" s="304">
        <f>'dados agrupados'!AX3</f>
        <v>142</v>
      </c>
      <c r="AK3" s="304">
        <f>'dados agrupados'!AY3</f>
        <v>141</v>
      </c>
      <c r="AL3" s="304">
        <f>'dados agrupados'!AL3</f>
        <v>4</v>
      </c>
      <c r="AM3" s="304">
        <f>'dados agrupados'!AM3</f>
        <v>3.1</v>
      </c>
      <c r="AN3" s="304">
        <f>'dados agrupados'!AZ3</f>
        <v>2.2000000000000002</v>
      </c>
      <c r="AO3" s="304">
        <f>'dados agrupados'!BA3</f>
        <v>1.9</v>
      </c>
      <c r="AP3" s="304">
        <f>'dados agrupados'!BB3</f>
        <v>102</v>
      </c>
      <c r="AQ3" s="304">
        <f>'dados agrupados'!BC3</f>
        <v>103</v>
      </c>
      <c r="AR3" s="304">
        <f>'dados agrupados'!AP3</f>
        <v>0</v>
      </c>
      <c r="AS3" s="304">
        <f>'dados agrupados'!AQ3</f>
        <v>0</v>
      </c>
      <c r="AT3" s="304">
        <f>'dados agrupados'!BF3</f>
        <v>0</v>
      </c>
      <c r="AU3" s="304">
        <f>'dados agrupados'!BG3</f>
        <v>4.6399999999999997</v>
      </c>
      <c r="AV3" s="304">
        <f>'dados agrupados'!BH3</f>
        <v>0</v>
      </c>
      <c r="AW3" s="304">
        <f>'dados agrupados'!BI3</f>
        <v>13.9</v>
      </c>
      <c r="AX3" s="304">
        <f>'dados agrupados'!BJ3</f>
        <v>0</v>
      </c>
      <c r="AY3" s="304">
        <f>'dados agrupados'!BK3</f>
        <v>40.6</v>
      </c>
      <c r="AZ3" s="304">
        <f>'dados agrupados'!BL3</f>
        <v>0</v>
      </c>
      <c r="BA3" s="304">
        <f>'dados agrupados'!BM3</f>
        <v>87.5</v>
      </c>
      <c r="BB3" s="304">
        <f>'dados agrupados'!BN3</f>
        <v>0</v>
      </c>
      <c r="BC3" s="304">
        <f>'dados agrupados'!BO3</f>
        <v>30</v>
      </c>
      <c r="BD3" s="304">
        <f>'dados agrupados'!BP3</f>
        <v>0</v>
      </c>
      <c r="BE3" s="304">
        <f>'dados agrupados'!BQ3</f>
        <v>34.200000000000003</v>
      </c>
      <c r="BF3" s="304">
        <f>'dados agrupados'!BR3</f>
        <v>268</v>
      </c>
      <c r="BG3" s="304">
        <f>'dados agrupados'!BS3</f>
        <v>304</v>
      </c>
      <c r="BH3" s="304">
        <f>'dados agrupados'!BT3</f>
        <v>0</v>
      </c>
      <c r="BI3" s="304">
        <f>'dados agrupados'!BU3</f>
        <v>13.4</v>
      </c>
      <c r="BJ3" s="304">
        <f>'dados agrupados'!BV3</f>
        <v>0</v>
      </c>
      <c r="BK3" s="304">
        <f>'dados agrupados'!BW3</f>
        <v>1.47</v>
      </c>
      <c r="BL3" s="304">
        <f>'dados agrupados'!BX3</f>
        <v>0</v>
      </c>
      <c r="BM3" s="304">
        <f>'dados agrupados'!BY3</f>
        <v>9.3800000000000008</v>
      </c>
      <c r="BN3" s="304">
        <f>'dados agrupados'!BZ3</f>
        <v>0</v>
      </c>
      <c r="BO3" s="304">
        <f>'dados agrupados'!CA3</f>
        <v>72</v>
      </c>
      <c r="BP3" s="304">
        <f>'dados agrupados'!CB3</f>
        <v>0</v>
      </c>
      <c r="BQ3" s="304">
        <f>'dados agrupados'!CC3</f>
        <v>12.5</v>
      </c>
      <c r="BR3" s="304">
        <f>'dados agrupados'!CD3</f>
        <v>0</v>
      </c>
      <c r="BS3" s="304">
        <f>'dados agrupados'!CE3</f>
        <v>15</v>
      </c>
      <c r="BT3" s="304">
        <f>'dados agrupados'!CF3</f>
        <v>0</v>
      </c>
      <c r="BU3" s="304">
        <f>'dados agrupados'!CG3</f>
        <v>0.3</v>
      </c>
      <c r="BV3" s="304">
        <f>'dados agrupados'!CH3</f>
        <v>0</v>
      </c>
      <c r="BW3" s="304">
        <f>'dados agrupados'!CI3</f>
        <v>0.2</v>
      </c>
      <c r="BX3" s="304" t="b">
        <f>'dados agrupados'!CJ3</f>
        <v>0</v>
      </c>
      <c r="BY3" s="304" t="b">
        <f>'dados agrupados'!CK3</f>
        <v>1</v>
      </c>
      <c r="BZ3" s="304" t="e">
        <f t="shared" si="1"/>
        <v>#REF!</v>
      </c>
    </row>
    <row r="4" spans="1:78">
      <c r="A4" s="422" t="str">
        <f>'dados agrupados'!C4</f>
        <v>3156</v>
      </c>
      <c r="B4" s="304">
        <f>'dados agrupados'!D4</f>
        <v>26</v>
      </c>
      <c r="C4" s="304">
        <f>'dados agrupados'!E4</f>
        <v>76</v>
      </c>
      <c r="D4" s="304">
        <f>'dados agrupados'!F4</f>
        <v>1</v>
      </c>
      <c r="E4" s="304">
        <f>'dados agrupados'!M4</f>
        <v>841</v>
      </c>
      <c r="F4" s="304">
        <f>'dados agrupados'!N4</f>
        <v>4616</v>
      </c>
      <c r="G4" s="304">
        <f>'dados agrupados'!O4</f>
        <v>43</v>
      </c>
      <c r="H4" s="304">
        <f>'dados agrupados'!P4</f>
        <v>71</v>
      </c>
      <c r="I4" s="304">
        <f>'dados agrupados'!Q4</f>
        <v>0</v>
      </c>
      <c r="J4" s="304">
        <f>'dados agrupados'!R4</f>
        <v>0</v>
      </c>
      <c r="K4" s="304">
        <f>'dados agrupados'!S4</f>
        <v>895</v>
      </c>
      <c r="L4" s="304">
        <f>'dados agrupados'!T4</f>
        <v>1531</v>
      </c>
      <c r="M4" s="304">
        <f>'dados agrupados'!U4</f>
        <v>57</v>
      </c>
      <c r="N4" s="304">
        <f>'dados agrupados'!V4</f>
        <v>145</v>
      </c>
      <c r="O4" s="304">
        <f>'dados agrupados'!W4</f>
        <v>4.9000000000000004</v>
      </c>
      <c r="P4" s="304">
        <f>'dados agrupados'!X4</f>
        <v>4.8</v>
      </c>
      <c r="Q4" s="304">
        <f>'dados agrupados'!Y4</f>
        <v>58</v>
      </c>
      <c r="R4" s="304">
        <f>'dados agrupados'!Z4</f>
        <v>113</v>
      </c>
      <c r="S4" s="304">
        <f>'dados agrupados'!AA4</f>
        <v>26</v>
      </c>
      <c r="T4" s="304">
        <f>'dados agrupados'!AB4</f>
        <v>23</v>
      </c>
      <c r="U4" s="304">
        <f>'dados agrupados'!AC4</f>
        <v>3.9</v>
      </c>
      <c r="V4" s="304">
        <f>'dados agrupados'!AD4</f>
        <v>4.5</v>
      </c>
      <c r="W4" s="304" t="e">
        <f t="shared" ref="W4:X4" si="3">#REF!</f>
        <v>#REF!</v>
      </c>
      <c r="X4" s="304" t="e">
        <f t="shared" si="3"/>
        <v>#REF!</v>
      </c>
      <c r="Y4" s="304">
        <f>'dados agrupados'!AG4</f>
        <v>50</v>
      </c>
      <c r="Z4" s="304">
        <f>'dados agrupados'!AH4</f>
        <v>39</v>
      </c>
      <c r="AA4" s="304">
        <f>'dados agrupados'!AI4</f>
        <v>1.2</v>
      </c>
      <c r="AB4" s="304">
        <f>'dados agrupados'!AJ4</f>
        <v>1.2</v>
      </c>
      <c r="AC4" s="304">
        <f>'dados agrupados'!AK4</f>
        <v>0</v>
      </c>
      <c r="AD4" s="304">
        <f>'dados agrupados'!AR4</f>
        <v>9.6999999999999993</v>
      </c>
      <c r="AE4" s="304">
        <f>'dados agrupados'!AS4</f>
        <v>10.199999999999999</v>
      </c>
      <c r="AF4" s="304">
        <f>'dados agrupados'!AN4</f>
        <v>7.8</v>
      </c>
      <c r="AG4" s="304">
        <f>'dados agrupados'!AO4</f>
        <v>7.4</v>
      </c>
      <c r="AH4" s="304">
        <f>'dados agrupados'!AT4</f>
        <v>5.2</v>
      </c>
      <c r="AI4" s="304">
        <f>'dados agrupados'!AU4</f>
        <v>4.5</v>
      </c>
      <c r="AJ4" s="304">
        <f>'dados agrupados'!AX4</f>
        <v>145</v>
      </c>
      <c r="AK4" s="304">
        <f>'dados agrupados'!AY4</f>
        <v>146</v>
      </c>
      <c r="AL4" s="304">
        <f>'dados agrupados'!AL4</f>
        <v>3.2</v>
      </c>
      <c r="AM4" s="304">
        <f>'dados agrupados'!AM4</f>
        <v>3.5</v>
      </c>
      <c r="AN4" s="304">
        <f>'dados agrupados'!AZ4</f>
        <v>2.2000000000000002</v>
      </c>
      <c r="AO4" s="304">
        <f>'dados agrupados'!BA4</f>
        <v>2.2000000000000002</v>
      </c>
      <c r="AP4" s="304">
        <f>'dados agrupados'!BB4</f>
        <v>105</v>
      </c>
      <c r="AQ4" s="304">
        <f>'dados agrupados'!BC4</f>
        <v>100</v>
      </c>
      <c r="AR4" s="304">
        <f>'dados agrupados'!AP4</f>
        <v>0</v>
      </c>
      <c r="AS4" s="304">
        <f>'dados agrupados'!AQ4</f>
        <v>0</v>
      </c>
      <c r="AT4" s="304">
        <f>'dados agrupados'!BF4</f>
        <v>0</v>
      </c>
      <c r="AU4" s="304">
        <f>'dados agrupados'!BG4</f>
        <v>4.7699999999999996</v>
      </c>
      <c r="AV4" s="304">
        <f>'dados agrupados'!BH4</f>
        <v>0</v>
      </c>
      <c r="AW4" s="304">
        <f>'dados agrupados'!BI4</f>
        <v>14.5</v>
      </c>
      <c r="AX4" s="304">
        <f>'dados agrupados'!BJ4</f>
        <v>0</v>
      </c>
      <c r="AY4" s="304">
        <f>'dados agrupados'!BK4</f>
        <v>42.7</v>
      </c>
      <c r="AZ4" s="304">
        <f>'dados agrupados'!BL4</f>
        <v>0</v>
      </c>
      <c r="BA4" s="304">
        <f>'dados agrupados'!BM4</f>
        <v>89.5</v>
      </c>
      <c r="BB4" s="304">
        <f>'dados agrupados'!BN4</f>
        <v>0</v>
      </c>
      <c r="BC4" s="304">
        <f>'dados agrupados'!BO4</f>
        <v>30.4</v>
      </c>
      <c r="BD4" s="304">
        <f>'dados agrupados'!BP4</f>
        <v>0</v>
      </c>
      <c r="BE4" s="304">
        <f>'dados agrupados'!BQ4</f>
        <v>34</v>
      </c>
      <c r="BF4" s="304">
        <f>'dados agrupados'!BR4</f>
        <v>0</v>
      </c>
      <c r="BG4" s="304">
        <f>'dados agrupados'!BS4</f>
        <v>268</v>
      </c>
      <c r="BH4" s="304">
        <f>'dados agrupados'!BT4</f>
        <v>0</v>
      </c>
      <c r="BI4" s="304">
        <f>'dados agrupados'!BU4</f>
        <v>12.1</v>
      </c>
      <c r="BJ4" s="304">
        <f>'dados agrupados'!BV4</f>
        <v>0</v>
      </c>
      <c r="BK4" s="304">
        <f>'dados agrupados'!BW4</f>
        <v>1.2</v>
      </c>
      <c r="BL4" s="304">
        <f>'dados agrupados'!BX4</f>
        <v>0</v>
      </c>
      <c r="BM4" s="304">
        <f>'dados agrupados'!BY4</f>
        <v>7.48</v>
      </c>
      <c r="BN4" s="304">
        <f>'dados agrupados'!BZ4</f>
        <v>0</v>
      </c>
      <c r="BO4" s="304">
        <f>'dados agrupados'!CA4</f>
        <v>82.8</v>
      </c>
      <c r="BP4" s="304">
        <f>'dados agrupados'!CB4</f>
        <v>0</v>
      </c>
      <c r="BQ4" s="304">
        <f>'dados agrupados'!CC4</f>
        <v>11.2</v>
      </c>
      <c r="BR4" s="304">
        <f>'dados agrupados'!CD4</f>
        <v>0</v>
      </c>
      <c r="BS4" s="304">
        <f>'dados agrupados'!CE4</f>
        <v>5.6</v>
      </c>
      <c r="BT4" s="304">
        <f>'dados agrupados'!CF4</f>
        <v>0</v>
      </c>
      <c r="BU4" s="304">
        <f>'dados agrupados'!CG4</f>
        <v>0.1</v>
      </c>
      <c r="BV4" s="304">
        <f>'dados agrupados'!CH4</f>
        <v>0</v>
      </c>
      <c r="BW4" s="304">
        <f>'dados agrupados'!CI4</f>
        <v>0.3</v>
      </c>
      <c r="BX4" s="304" t="b">
        <f>'dados agrupados'!CJ4</f>
        <v>0</v>
      </c>
      <c r="BY4" s="304" t="b">
        <f>'dados agrupados'!CK4</f>
        <v>1</v>
      </c>
      <c r="BZ4" s="304" t="e">
        <f t="shared" si="1"/>
        <v>#REF!</v>
      </c>
    </row>
    <row r="5" spans="1:78">
      <c r="A5" s="422" t="str">
        <f>'dados agrupados'!C5</f>
        <v>3159</v>
      </c>
      <c r="B5" s="304">
        <f>'dados agrupados'!D5</f>
        <v>25</v>
      </c>
      <c r="C5" s="304">
        <f>'dados agrupados'!E5</f>
        <v>84</v>
      </c>
      <c r="D5" s="304">
        <f>'dados agrupados'!F5</f>
        <v>1</v>
      </c>
      <c r="E5" s="304">
        <f>'dados agrupados'!M5</f>
        <v>363</v>
      </c>
      <c r="F5" s="304">
        <f>'dados agrupados'!N5</f>
        <v>2611</v>
      </c>
      <c r="G5" s="304">
        <f>'dados agrupados'!O5</f>
        <v>5</v>
      </c>
      <c r="H5" s="304">
        <f>'dados agrupados'!P5</f>
        <v>53</v>
      </c>
      <c r="I5" s="304">
        <f>'dados agrupados'!Q5</f>
        <v>0</v>
      </c>
      <c r="J5" s="304">
        <f>'dados agrupados'!R5</f>
        <v>0</v>
      </c>
      <c r="K5" s="304">
        <f>'dados agrupados'!S5</f>
        <v>349</v>
      </c>
      <c r="L5" s="304">
        <f>'dados agrupados'!T5</f>
        <v>666</v>
      </c>
      <c r="M5" s="304">
        <f>'dados agrupados'!U5</f>
        <v>46</v>
      </c>
      <c r="N5" s="304">
        <f>'dados agrupados'!V5</f>
        <v>138</v>
      </c>
      <c r="O5" s="304">
        <f>'dados agrupados'!W5</f>
        <v>4.8</v>
      </c>
      <c r="P5" s="304">
        <f>'dados agrupados'!X5</f>
        <v>4.0999999999999996</v>
      </c>
      <c r="Q5" s="304">
        <f>'dados agrupados'!Y5</f>
        <v>42</v>
      </c>
      <c r="R5" s="304">
        <f>'dados agrupados'!Z5</f>
        <v>100</v>
      </c>
      <c r="S5" s="304">
        <f>'dados agrupados'!AA5</f>
        <v>13</v>
      </c>
      <c r="T5" s="304">
        <f>'dados agrupados'!AB5</f>
        <v>10</v>
      </c>
      <c r="U5" s="304">
        <f>'dados agrupados'!AC5</f>
        <v>5.4</v>
      </c>
      <c r="V5" s="304">
        <f>'dados agrupados'!AD5</f>
        <v>5.9</v>
      </c>
      <c r="W5" s="304" t="e">
        <f t="shared" ref="W5:X5" si="4">#REF!</f>
        <v>#REF!</v>
      </c>
      <c r="X5" s="304" t="e">
        <f t="shared" si="4"/>
        <v>#REF!</v>
      </c>
      <c r="Y5" s="304">
        <f>'dados agrupados'!AG5</f>
        <v>49</v>
      </c>
      <c r="Z5" s="304">
        <f>'dados agrupados'!AH5</f>
        <v>45</v>
      </c>
      <c r="AA5" s="304">
        <f>'dados agrupados'!AI5</f>
        <v>1.3</v>
      </c>
      <c r="AB5" s="304">
        <f>'dados agrupados'!AJ5</f>
        <v>1.1000000000000001</v>
      </c>
      <c r="AC5" s="304">
        <f>'dados agrupados'!AK5</f>
        <v>0</v>
      </c>
      <c r="AD5" s="304">
        <f>'dados agrupados'!AR5</f>
        <v>10</v>
      </c>
      <c r="AE5" s="304">
        <f>'dados agrupados'!AS5</f>
        <v>9.4</v>
      </c>
      <c r="AF5" s="304">
        <f>'dados agrupados'!AN5</f>
        <v>7.7</v>
      </c>
      <c r="AG5" s="304">
        <f>'dados agrupados'!AO5</f>
        <v>6.7</v>
      </c>
      <c r="AH5" s="304">
        <f>'dados agrupados'!AT5</f>
        <v>6.2</v>
      </c>
      <c r="AI5" s="304">
        <f>'dados agrupados'!AU5</f>
        <v>4.5999999999999996</v>
      </c>
      <c r="AJ5" s="304">
        <f>'dados agrupados'!AX5</f>
        <v>144</v>
      </c>
      <c r="AK5" s="304">
        <f>'dados agrupados'!AY5</f>
        <v>143</v>
      </c>
      <c r="AL5" s="304">
        <f>'dados agrupados'!AL5</f>
        <v>4.0999999999999996</v>
      </c>
      <c r="AM5" s="304">
        <f>'dados agrupados'!AM5</f>
        <v>3</v>
      </c>
      <c r="AN5" s="304">
        <f>'dados agrupados'!AZ5</f>
        <v>2.1</v>
      </c>
      <c r="AO5" s="304">
        <f>'dados agrupados'!BA5</f>
        <v>2</v>
      </c>
      <c r="AP5" s="304">
        <f>'dados agrupados'!BB5</f>
        <v>106</v>
      </c>
      <c r="AQ5" s="304">
        <f>'dados agrupados'!BC5</f>
        <v>108</v>
      </c>
      <c r="AR5" s="304">
        <f>'dados agrupados'!AP5</f>
        <v>0</v>
      </c>
      <c r="AS5" s="304">
        <f>'dados agrupados'!AQ5</f>
        <v>0</v>
      </c>
      <c r="AT5" s="304">
        <f>'dados agrupados'!BF5</f>
        <v>5.22</v>
      </c>
      <c r="AU5" s="304">
        <f>'dados agrupados'!BG5</f>
        <v>4.5199999999999996</v>
      </c>
      <c r="AV5" s="304">
        <f>'dados agrupados'!BH5</f>
        <v>14.9</v>
      </c>
      <c r="AW5" s="304">
        <f>'dados agrupados'!BI5</f>
        <v>13.1</v>
      </c>
      <c r="AX5" s="304">
        <f>'dados agrupados'!BJ5</f>
        <v>47.7</v>
      </c>
      <c r="AY5" s="304">
        <f>'dados agrupados'!BK5</f>
        <v>38.700000000000003</v>
      </c>
      <c r="AZ5" s="304">
        <f>'dados agrupados'!BL5</f>
        <v>91.4</v>
      </c>
      <c r="BA5" s="304">
        <f>'dados agrupados'!BM5</f>
        <v>85.6</v>
      </c>
      <c r="BB5" s="304">
        <f>'dados agrupados'!BN5</f>
        <v>28.5</v>
      </c>
      <c r="BC5" s="304">
        <f>'dados agrupados'!BO5</f>
        <v>29</v>
      </c>
      <c r="BD5" s="304">
        <f>'dados agrupados'!BP5</f>
        <v>31.2</v>
      </c>
      <c r="BE5" s="304">
        <f>'dados agrupados'!BQ5</f>
        <v>33.9</v>
      </c>
      <c r="BF5" s="304">
        <f>'dados agrupados'!BR5</f>
        <v>242</v>
      </c>
      <c r="BG5" s="304">
        <f>'dados agrupados'!BS5</f>
        <v>246</v>
      </c>
      <c r="BH5" s="304">
        <f>'dados agrupados'!BT5</f>
        <v>12.9</v>
      </c>
      <c r="BI5" s="304">
        <f>'dados agrupados'!BU5</f>
        <v>12.4</v>
      </c>
      <c r="BJ5" s="304">
        <f>'dados agrupados'!BV5</f>
        <v>0</v>
      </c>
      <c r="BK5" s="304">
        <f>'dados agrupados'!BW5</f>
        <v>1.1100000000000001</v>
      </c>
      <c r="BL5" s="304">
        <f>'dados agrupados'!BX5</f>
        <v>4.91</v>
      </c>
      <c r="BM5" s="304">
        <f>'dados agrupados'!BY5</f>
        <v>5.79</v>
      </c>
      <c r="BN5" s="304">
        <f>'dados agrupados'!BZ5</f>
        <v>52</v>
      </c>
      <c r="BO5" s="304">
        <f>'dados agrupados'!CA5</f>
        <v>67.8</v>
      </c>
      <c r="BP5" s="304">
        <f>'dados agrupados'!CB5</f>
        <v>34.6</v>
      </c>
      <c r="BQ5" s="304">
        <f>'dados agrupados'!CC5</f>
        <v>21.6</v>
      </c>
      <c r="BR5" s="304">
        <f>'dados agrupados'!CD5</f>
        <v>11.2</v>
      </c>
      <c r="BS5" s="304">
        <f>'dados agrupados'!CE5</f>
        <v>6.2</v>
      </c>
      <c r="BT5" s="304">
        <f>'dados agrupados'!CF5</f>
        <v>1.2</v>
      </c>
      <c r="BU5" s="304">
        <f>'dados agrupados'!CG5</f>
        <v>3.5</v>
      </c>
      <c r="BV5" s="304">
        <f>'dados agrupados'!CH5</f>
        <v>1</v>
      </c>
      <c r="BW5" s="304">
        <f>'dados agrupados'!CI5</f>
        <v>0.9</v>
      </c>
      <c r="BX5" s="304" t="b">
        <f>'dados agrupados'!CJ5</f>
        <v>0</v>
      </c>
      <c r="BY5" s="304" t="b">
        <f>'dados agrupados'!CK5</f>
        <v>1</v>
      </c>
      <c r="BZ5" s="304" t="e">
        <f t="shared" si="1"/>
        <v>#REF!</v>
      </c>
    </row>
    <row r="6" spans="1:78">
      <c r="A6" s="422" t="str">
        <f>'dados agrupados'!C6</f>
        <v>3165</v>
      </c>
      <c r="B6" s="304">
        <f>'dados agrupados'!D6</f>
        <v>33</v>
      </c>
      <c r="C6" s="304">
        <f>'dados agrupados'!E6</f>
        <v>82</v>
      </c>
      <c r="D6" s="304">
        <f>'dados agrupados'!F6</f>
        <v>1</v>
      </c>
      <c r="E6" s="304">
        <f>'dados agrupados'!M6</f>
        <v>192</v>
      </c>
      <c r="F6" s="304">
        <f>'dados agrupados'!N6</f>
        <v>1111</v>
      </c>
      <c r="G6" s="304">
        <f>'dados agrupados'!O6</f>
        <v>3</v>
      </c>
      <c r="H6" s="304">
        <f>'dados agrupados'!P6</f>
        <v>15</v>
      </c>
      <c r="I6" s="304">
        <f>'dados agrupados'!Q6</f>
        <v>0</v>
      </c>
      <c r="J6" s="304">
        <f>'dados agrupados'!R6</f>
        <v>0</v>
      </c>
      <c r="K6" s="304">
        <f>'dados agrupados'!S6</f>
        <v>643</v>
      </c>
      <c r="L6" s="304">
        <f>'dados agrupados'!T6</f>
        <v>1089</v>
      </c>
      <c r="M6" s="304">
        <f>'dados agrupados'!U6</f>
        <v>32</v>
      </c>
      <c r="N6" s="304">
        <f>'dados agrupados'!V6</f>
        <v>94</v>
      </c>
      <c r="O6" s="304">
        <f>'dados agrupados'!W6</f>
        <v>4.8</v>
      </c>
      <c r="P6" s="304">
        <f>'dados agrupados'!X6</f>
        <v>4.3</v>
      </c>
      <c r="Q6" s="304">
        <f>'dados agrupados'!Y6</f>
        <v>32</v>
      </c>
      <c r="R6" s="304">
        <f>'dados agrupados'!Z6</f>
        <v>85</v>
      </c>
      <c r="S6" s="304">
        <f>'dados agrupados'!AA6</f>
        <v>39</v>
      </c>
      <c r="T6" s="304">
        <f>'dados agrupados'!AB6</f>
        <v>40</v>
      </c>
      <c r="U6" s="304">
        <f>'dados agrupados'!AC6</f>
        <v>5.7</v>
      </c>
      <c r="V6" s="304">
        <f>'dados agrupados'!AD6</f>
        <v>5.2</v>
      </c>
      <c r="W6" s="304" t="e">
        <f t="shared" ref="W6:X6" si="5">#REF!</f>
        <v>#REF!</v>
      </c>
      <c r="X6" s="304" t="e">
        <f t="shared" si="5"/>
        <v>#REF!</v>
      </c>
      <c r="Y6" s="304">
        <f>'dados agrupados'!AG6</f>
        <v>43</v>
      </c>
      <c r="Z6" s="304">
        <f>'dados agrupados'!AH6</f>
        <v>52</v>
      </c>
      <c r="AA6" s="304">
        <f>'dados agrupados'!AI6</f>
        <v>1</v>
      </c>
      <c r="AB6" s="304">
        <f>'dados agrupados'!AJ6</f>
        <v>1</v>
      </c>
      <c r="AC6" s="304">
        <f>'dados agrupados'!AK6</f>
        <v>0</v>
      </c>
      <c r="AD6" s="304">
        <f>'dados agrupados'!AR6</f>
        <v>9.3000000000000007</v>
      </c>
      <c r="AE6" s="304">
        <f>'dados agrupados'!AS6</f>
        <v>9.5</v>
      </c>
      <c r="AF6" s="304">
        <f>'dados agrupados'!AN6</f>
        <v>7.7</v>
      </c>
      <c r="AG6" s="304">
        <f>'dados agrupados'!AO6</f>
        <v>6.7</v>
      </c>
      <c r="AH6" s="304">
        <f>'dados agrupados'!AT6</f>
        <v>4.8</v>
      </c>
      <c r="AI6" s="304">
        <f>'dados agrupados'!AU6</f>
        <v>4.5</v>
      </c>
      <c r="AJ6" s="304">
        <f>'dados agrupados'!AX6</f>
        <v>142</v>
      </c>
      <c r="AK6" s="304">
        <f>'dados agrupados'!AY6</f>
        <v>142</v>
      </c>
      <c r="AL6" s="304">
        <f>'dados agrupados'!AL6</f>
        <v>3.6</v>
      </c>
      <c r="AM6" s="304">
        <f>'dados agrupados'!AM6</f>
        <v>3.3</v>
      </c>
      <c r="AN6" s="304">
        <f>'dados agrupados'!AZ6</f>
        <v>2</v>
      </c>
      <c r="AO6" s="304">
        <f>'dados agrupados'!BA6</f>
        <v>1.9</v>
      </c>
      <c r="AP6" s="304">
        <f>'dados agrupados'!BB6</f>
        <v>102</v>
      </c>
      <c r="AQ6" s="304">
        <f>'dados agrupados'!BC6</f>
        <v>103</v>
      </c>
      <c r="AR6" s="304">
        <f>'dados agrupados'!AP6</f>
        <v>0</v>
      </c>
      <c r="AS6" s="304">
        <f>'dados agrupados'!AQ6</f>
        <v>0</v>
      </c>
      <c r="AT6" s="304">
        <f>'dados agrupados'!BF6</f>
        <v>4.37</v>
      </c>
      <c r="AU6" s="304">
        <f>'dados agrupados'!BG6</f>
        <v>4.0599999999999996</v>
      </c>
      <c r="AV6" s="304">
        <f>'dados agrupados'!BH6</f>
        <v>13.3</v>
      </c>
      <c r="AW6" s="304">
        <f>'dados agrupados'!BI6</f>
        <v>12.5</v>
      </c>
      <c r="AX6" s="304">
        <f>'dados agrupados'!BJ6</f>
        <v>41.9</v>
      </c>
      <c r="AY6" s="304">
        <f>'dados agrupados'!BK6</f>
        <v>37.5</v>
      </c>
      <c r="AZ6" s="304">
        <f>'dados agrupados'!BL6</f>
        <v>95.9</v>
      </c>
      <c r="BA6" s="304">
        <f>'dados agrupados'!BM6</f>
        <v>92.4</v>
      </c>
      <c r="BB6" s="304">
        <f>'dados agrupados'!BN6</f>
        <v>30.4</v>
      </c>
      <c r="BC6" s="304">
        <f>'dados agrupados'!BO6</f>
        <v>30.8</v>
      </c>
      <c r="BD6" s="304">
        <f>'dados agrupados'!BP6</f>
        <v>31.7</v>
      </c>
      <c r="BE6" s="304">
        <f>'dados agrupados'!BQ6</f>
        <v>33.299999999999997</v>
      </c>
      <c r="BF6" s="304">
        <f>'dados agrupados'!BR6</f>
        <v>192</v>
      </c>
      <c r="BG6" s="304">
        <f>'dados agrupados'!BS6</f>
        <v>259</v>
      </c>
      <c r="BH6" s="304">
        <f>'dados agrupados'!BT6</f>
        <v>11.7</v>
      </c>
      <c r="BI6" s="304">
        <f>'dados agrupados'!BU6</f>
        <v>12.1</v>
      </c>
      <c r="BJ6" s="304">
        <f>'dados agrupados'!BV6</f>
        <v>0</v>
      </c>
      <c r="BK6" s="304">
        <f>'dados agrupados'!BW6</f>
        <v>2.27</v>
      </c>
      <c r="BL6" s="304">
        <f>'dados agrupados'!BX6</f>
        <v>6.31</v>
      </c>
      <c r="BM6" s="304">
        <f>'dados agrupados'!BY6</f>
        <v>10.56</v>
      </c>
      <c r="BN6" s="304">
        <f>'dados agrupados'!BZ6</f>
        <v>79.099999999999994</v>
      </c>
      <c r="BO6" s="304">
        <f>'dados agrupados'!CA6</f>
        <v>82.6</v>
      </c>
      <c r="BP6" s="304">
        <f>'dados agrupados'!CB6</f>
        <v>15.2</v>
      </c>
      <c r="BQ6" s="304">
        <f>'dados agrupados'!CC6</f>
        <v>10.9</v>
      </c>
      <c r="BR6" s="304">
        <f>'dados agrupados'!CD6</f>
        <v>4.0999999999999996</v>
      </c>
      <c r="BS6" s="304">
        <f>'dados agrupados'!CE6</f>
        <v>5.5</v>
      </c>
      <c r="BT6" s="304">
        <f>'dados agrupados'!CF6</f>
        <v>1.1000000000000001</v>
      </c>
      <c r="BU6" s="304">
        <f>'dados agrupados'!CG6</f>
        <v>0.9</v>
      </c>
      <c r="BV6" s="304">
        <f>'dados agrupados'!CH6</f>
        <v>0.5</v>
      </c>
      <c r="BW6" s="304">
        <f>'dados agrupados'!CI6</f>
        <v>0.1</v>
      </c>
      <c r="BX6" s="304" t="b">
        <f>'dados agrupados'!CJ6</f>
        <v>0</v>
      </c>
      <c r="BY6" s="304" t="b">
        <f>'dados agrupados'!CK6</f>
        <v>1</v>
      </c>
      <c r="BZ6" s="304" t="e">
        <f t="shared" si="1"/>
        <v>#REF!</v>
      </c>
    </row>
    <row r="7" spans="1:78">
      <c r="A7" s="422" t="str">
        <f>'dados agrupados'!C7</f>
        <v>3169</v>
      </c>
      <c r="B7" s="304">
        <f>'dados agrupados'!D7</f>
        <v>31</v>
      </c>
      <c r="C7" s="304">
        <f>'dados agrupados'!E7</f>
        <v>92</v>
      </c>
      <c r="D7" s="304">
        <f>'dados agrupados'!F7</f>
        <v>1</v>
      </c>
      <c r="E7" s="304">
        <f>'dados agrupados'!M7</f>
        <v>437</v>
      </c>
      <c r="F7" s="304">
        <f>'dados agrupados'!N7</f>
        <v>2840</v>
      </c>
      <c r="G7" s="304">
        <f>'dados agrupados'!O7</f>
        <v>4</v>
      </c>
      <c r="H7" s="304">
        <f>'dados agrupados'!P7</f>
        <v>40</v>
      </c>
      <c r="I7" s="304">
        <f>'dados agrupados'!Q7</f>
        <v>0</v>
      </c>
      <c r="J7" s="304">
        <f>'dados agrupados'!R7</f>
        <v>0</v>
      </c>
      <c r="K7" s="304">
        <f>'dados agrupados'!S7</f>
        <v>685</v>
      </c>
      <c r="L7" s="304">
        <f>'dados agrupados'!T7</f>
        <v>1090</v>
      </c>
      <c r="M7" s="304">
        <f>'dados agrupados'!U7</f>
        <v>65</v>
      </c>
      <c r="N7" s="304">
        <f>'dados agrupados'!V7</f>
        <v>162</v>
      </c>
      <c r="O7" s="304">
        <f>'dados agrupados'!W7</f>
        <v>4.9000000000000004</v>
      </c>
      <c r="P7" s="304">
        <f>'dados agrupados'!X7</f>
        <v>4.5</v>
      </c>
      <c r="Q7" s="304">
        <f>'dados agrupados'!Y7</f>
        <v>54</v>
      </c>
      <c r="R7" s="304">
        <f>'dados agrupados'!Z7</f>
        <v>110</v>
      </c>
      <c r="S7" s="304">
        <f>'dados agrupados'!AA7</f>
        <v>20</v>
      </c>
      <c r="T7" s="304">
        <f>'dados agrupados'!AB7</f>
        <v>20</v>
      </c>
      <c r="U7" s="304">
        <f>'dados agrupados'!AC7</f>
        <v>7.9</v>
      </c>
      <c r="V7" s="304">
        <f>'dados agrupados'!AD7</f>
        <v>8.6</v>
      </c>
      <c r="W7" s="304" t="e">
        <f t="shared" ref="W7:X7" si="6">#REF!</f>
        <v>#REF!</v>
      </c>
      <c r="X7" s="304" t="e">
        <f t="shared" si="6"/>
        <v>#REF!</v>
      </c>
      <c r="Y7" s="304">
        <f>'dados agrupados'!AG7</f>
        <v>37</v>
      </c>
      <c r="Z7" s="304">
        <f>'dados agrupados'!AH7</f>
        <v>47</v>
      </c>
      <c r="AA7" s="304">
        <f>'dados agrupados'!AI7</f>
        <v>1.2</v>
      </c>
      <c r="AB7" s="304">
        <f>'dados agrupados'!AJ7</f>
        <v>1</v>
      </c>
      <c r="AC7" s="304">
        <f>'dados agrupados'!AK7</f>
        <v>0</v>
      </c>
      <c r="AD7" s="304">
        <f>'dados agrupados'!AR7</f>
        <v>9.8000000000000007</v>
      </c>
      <c r="AE7" s="304">
        <f>'dados agrupados'!AS7</f>
        <v>9.5</v>
      </c>
      <c r="AF7" s="304">
        <f>'dados agrupados'!AN7</f>
        <v>8.5</v>
      </c>
      <c r="AG7" s="304">
        <f>'dados agrupados'!AO7</f>
        <v>7.7</v>
      </c>
      <c r="AH7" s="304">
        <f>'dados agrupados'!AT7</f>
        <v>5.6</v>
      </c>
      <c r="AI7" s="304">
        <f>'dados agrupados'!AU7</f>
        <v>4.8</v>
      </c>
      <c r="AJ7" s="304">
        <f>'dados agrupados'!AX7</f>
        <v>146</v>
      </c>
      <c r="AK7" s="304">
        <f>'dados agrupados'!AY7</f>
        <v>146</v>
      </c>
      <c r="AL7" s="304">
        <f>'dados agrupados'!AL7</f>
        <v>3.1</v>
      </c>
      <c r="AM7" s="304">
        <f>'dados agrupados'!AM7</f>
        <v>3.6</v>
      </c>
      <c r="AN7" s="304">
        <f>'dados agrupados'!AZ7</f>
        <v>2.1</v>
      </c>
      <c r="AO7" s="304">
        <f>'dados agrupados'!BA7</f>
        <v>2.1</v>
      </c>
      <c r="AP7" s="304">
        <f>'dados agrupados'!BB7</f>
        <v>105</v>
      </c>
      <c r="AQ7" s="304">
        <f>'dados agrupados'!BC7</f>
        <v>106</v>
      </c>
      <c r="AR7" s="304">
        <f>'dados agrupados'!AP7</f>
        <v>0</v>
      </c>
      <c r="AS7" s="304">
        <f>'dados agrupados'!AQ7</f>
        <v>0</v>
      </c>
      <c r="AT7" s="304">
        <f>'dados agrupados'!BF7</f>
        <v>4.62</v>
      </c>
      <c r="AU7" s="304">
        <f>'dados agrupados'!BG7</f>
        <v>4.24</v>
      </c>
      <c r="AV7" s="304">
        <f>'dados agrupados'!BH7</f>
        <v>13.6</v>
      </c>
      <c r="AW7" s="304">
        <f>'dados agrupados'!BI7</f>
        <v>12.6</v>
      </c>
      <c r="AX7" s="304">
        <f>'dados agrupados'!BJ7</f>
        <v>43.7</v>
      </c>
      <c r="AY7" s="304">
        <f>'dados agrupados'!BK7</f>
        <v>38.200000000000003</v>
      </c>
      <c r="AZ7" s="304">
        <f>'dados agrupados'!BL7</f>
        <v>94.6</v>
      </c>
      <c r="BA7" s="304">
        <f>'dados agrupados'!BM7</f>
        <v>90.1</v>
      </c>
      <c r="BB7" s="304">
        <f>'dados agrupados'!BN7</f>
        <v>29.4</v>
      </c>
      <c r="BC7" s="304">
        <f>'dados agrupados'!BO7</f>
        <v>29.7</v>
      </c>
      <c r="BD7" s="304">
        <f>'dados agrupados'!BP7</f>
        <v>31.1</v>
      </c>
      <c r="BE7" s="304">
        <f>'dados agrupados'!BQ7</f>
        <v>33</v>
      </c>
      <c r="BF7" s="304">
        <f>'dados agrupados'!BR7</f>
        <v>279</v>
      </c>
      <c r="BG7" s="304">
        <f>'dados agrupados'!BS7</f>
        <v>305</v>
      </c>
      <c r="BH7" s="304">
        <f>'dados agrupados'!BT7</f>
        <v>13.1</v>
      </c>
      <c r="BI7" s="304">
        <f>'dados agrupados'!BU7</f>
        <v>13.4</v>
      </c>
      <c r="BJ7" s="304">
        <f>'dados agrupados'!BV7</f>
        <v>0</v>
      </c>
      <c r="BK7" s="304">
        <f>'dados agrupados'!BW7</f>
        <v>1.68</v>
      </c>
      <c r="BL7" s="304">
        <f>'dados agrupados'!BX7</f>
        <v>9.18</v>
      </c>
      <c r="BM7" s="304">
        <f>'dados agrupados'!BY7</f>
        <v>12.45</v>
      </c>
      <c r="BN7" s="304">
        <f>'dados agrupados'!BZ7</f>
        <v>80.900000000000006</v>
      </c>
      <c r="BO7" s="304">
        <f>'dados agrupados'!CA7</f>
        <v>81.2</v>
      </c>
      <c r="BP7" s="304">
        <f>'dados agrupados'!CB7</f>
        <v>13.4</v>
      </c>
      <c r="BQ7" s="304">
        <f>'dados agrupados'!CC7</f>
        <v>10.199999999999999</v>
      </c>
      <c r="BR7" s="304">
        <f>'dados agrupados'!CD7</f>
        <v>5.2</v>
      </c>
      <c r="BS7" s="304">
        <f>'dados agrupados'!CE7</f>
        <v>7.9</v>
      </c>
      <c r="BT7" s="304">
        <f>'dados agrupados'!CF7</f>
        <v>0.1</v>
      </c>
      <c r="BU7" s="304">
        <f>'dados agrupados'!CG7</f>
        <v>0.4</v>
      </c>
      <c r="BV7" s="304">
        <f>'dados agrupados'!CH7</f>
        <v>0.4</v>
      </c>
      <c r="BW7" s="304">
        <f>'dados agrupados'!CI7</f>
        <v>0.3</v>
      </c>
      <c r="BX7" s="304" t="b">
        <f>'dados agrupados'!CJ7</f>
        <v>0</v>
      </c>
      <c r="BY7" s="304" t="b">
        <f>'dados agrupados'!CK7</f>
        <v>1</v>
      </c>
      <c r="BZ7" s="304" t="e">
        <f t="shared" si="1"/>
        <v>#REF!</v>
      </c>
    </row>
    <row r="8" spans="1:78">
      <c r="A8" s="422" t="str">
        <f>'dados agrupados'!C8</f>
        <v>3175</v>
      </c>
      <c r="B8" s="304">
        <f>'dados agrupados'!D8</f>
        <v>32</v>
      </c>
      <c r="C8" s="304">
        <f>'dados agrupados'!E8</f>
        <v>96</v>
      </c>
      <c r="D8" s="304">
        <f>'dados agrupados'!F8</f>
        <v>2</v>
      </c>
      <c r="E8" s="304">
        <f>'dados agrupados'!M8</f>
        <v>719</v>
      </c>
      <c r="F8" s="304">
        <f>'dados agrupados'!N8</f>
        <v>13785</v>
      </c>
      <c r="G8" s="304">
        <f>'dados agrupados'!O8</f>
        <v>15</v>
      </c>
      <c r="H8" s="304">
        <f>'dados agrupados'!P8</f>
        <v>255</v>
      </c>
      <c r="I8" s="304">
        <f>'dados agrupados'!Q8</f>
        <v>0</v>
      </c>
      <c r="J8" s="304">
        <f>'dados agrupados'!R8</f>
        <v>0</v>
      </c>
      <c r="K8" s="304">
        <f>'dados agrupados'!S8</f>
        <v>694</v>
      </c>
      <c r="L8" s="304">
        <f>'dados agrupados'!T8</f>
        <v>2598</v>
      </c>
      <c r="M8" s="304">
        <f>'dados agrupados'!U8</f>
        <v>61</v>
      </c>
      <c r="N8" s="304">
        <f>'dados agrupados'!V8</f>
        <v>293</v>
      </c>
      <c r="O8" s="304">
        <f>'dados agrupados'!W8</f>
        <v>5</v>
      </c>
      <c r="P8" s="304">
        <f>'dados agrupados'!X8</f>
        <v>4.5</v>
      </c>
      <c r="Q8" s="304">
        <f>'dados agrupados'!Y8</f>
        <v>57</v>
      </c>
      <c r="R8" s="304">
        <f>'dados agrupados'!Z8</f>
        <v>169</v>
      </c>
      <c r="S8" s="304">
        <f>'dados agrupados'!AA8</f>
        <v>26</v>
      </c>
      <c r="T8" s="304">
        <f>'dados agrupados'!AB8</f>
        <v>25</v>
      </c>
      <c r="U8" s="304">
        <f>'dados agrupados'!AC8</f>
        <v>4.7</v>
      </c>
      <c r="V8" s="304">
        <f>'dados agrupados'!AD8</f>
        <v>4.7</v>
      </c>
      <c r="W8" s="304" t="e">
        <f t="shared" ref="W8:X8" si="7">#REF!</f>
        <v>#REF!</v>
      </c>
      <c r="X8" s="304" t="e">
        <f t="shared" si="7"/>
        <v>#REF!</v>
      </c>
      <c r="Y8" s="304">
        <f>'dados agrupados'!AG8</f>
        <v>50</v>
      </c>
      <c r="Z8" s="304">
        <f>'dados agrupados'!AH8</f>
        <v>46</v>
      </c>
      <c r="AA8" s="304">
        <f>'dados agrupados'!AI8</f>
        <v>1.1000000000000001</v>
      </c>
      <c r="AB8" s="304">
        <f>'dados agrupados'!AJ8</f>
        <v>1</v>
      </c>
      <c r="AC8" s="304">
        <f>'dados agrupados'!AK8</f>
        <v>0</v>
      </c>
      <c r="AD8" s="304">
        <f>'dados agrupados'!AR8</f>
        <v>10.199999999999999</v>
      </c>
      <c r="AE8" s="304">
        <f>'dados agrupados'!AS8</f>
        <v>9.6999999999999993</v>
      </c>
      <c r="AF8" s="304">
        <f>'dados agrupados'!AN8</f>
        <v>8.6</v>
      </c>
      <c r="AG8" s="304">
        <f>'dados agrupados'!AO8</f>
        <v>7.8</v>
      </c>
      <c r="AH8" s="304">
        <f>'dados agrupados'!AT8</f>
        <v>5.3</v>
      </c>
      <c r="AI8" s="304">
        <f>'dados agrupados'!AU8</f>
        <v>4.4000000000000004</v>
      </c>
      <c r="AJ8" s="304">
        <f>'dados agrupados'!AX8</f>
        <v>143</v>
      </c>
      <c r="AK8" s="304">
        <f>'dados agrupados'!AY8</f>
        <v>143</v>
      </c>
      <c r="AL8" s="304">
        <f>'dados agrupados'!AL8</f>
        <v>4</v>
      </c>
      <c r="AM8" s="304">
        <f>'dados agrupados'!AM8</f>
        <v>3</v>
      </c>
      <c r="AN8" s="304">
        <f>'dados agrupados'!AZ8</f>
        <v>2</v>
      </c>
      <c r="AO8" s="304">
        <f>'dados agrupados'!BA8</f>
        <v>2.1</v>
      </c>
      <c r="AP8" s="304">
        <f>'dados agrupados'!BB8</f>
        <v>105</v>
      </c>
      <c r="AQ8" s="304">
        <f>'dados agrupados'!BC8</f>
        <v>107</v>
      </c>
      <c r="AR8" s="304">
        <f>'dados agrupados'!AP8</f>
        <v>0</v>
      </c>
      <c r="AS8" s="304">
        <f>'dados agrupados'!AQ8</f>
        <v>0</v>
      </c>
      <c r="AT8" s="304">
        <f>'dados agrupados'!BF8</f>
        <v>4.8899999999999997</v>
      </c>
      <c r="AU8" s="304">
        <f>'dados agrupados'!BG8</f>
        <v>4.57</v>
      </c>
      <c r="AV8" s="304">
        <f>'dados agrupados'!BH8</f>
        <v>14.5</v>
      </c>
      <c r="AW8" s="304">
        <f>'dados agrupados'!BI8</f>
        <v>13.7</v>
      </c>
      <c r="AX8" s="304">
        <f>'dados agrupados'!BJ8</f>
        <v>46.1</v>
      </c>
      <c r="AY8" s="304">
        <f>'dados agrupados'!BK8</f>
        <v>40.799999999999997</v>
      </c>
      <c r="AZ8" s="304">
        <f>'dados agrupados'!BL8</f>
        <v>94.3</v>
      </c>
      <c r="BA8" s="304">
        <f>'dados agrupados'!BM8</f>
        <v>89.3</v>
      </c>
      <c r="BB8" s="304">
        <f>'dados agrupados'!BN8</f>
        <v>29.7</v>
      </c>
      <c r="BC8" s="304">
        <f>'dados agrupados'!BO8</f>
        <v>30</v>
      </c>
      <c r="BD8" s="304">
        <f>'dados agrupados'!BP8</f>
        <v>31.5</v>
      </c>
      <c r="BE8" s="304">
        <f>'dados agrupados'!BQ8</f>
        <v>33.6</v>
      </c>
      <c r="BF8" s="304">
        <f>'dados agrupados'!BR8</f>
        <v>154</v>
      </c>
      <c r="BG8" s="304">
        <f>'dados agrupados'!BS8</f>
        <v>206</v>
      </c>
      <c r="BH8" s="304">
        <f>'dados agrupados'!BT8</f>
        <v>12.8</v>
      </c>
      <c r="BI8" s="304">
        <f>'dados agrupados'!BU8</f>
        <v>12.8</v>
      </c>
      <c r="BJ8" s="304">
        <f>'dados agrupados'!BV8</f>
        <v>0</v>
      </c>
      <c r="BK8" s="304">
        <f>'dados agrupados'!BW8</f>
        <v>1.27</v>
      </c>
      <c r="BL8" s="304">
        <f>'dados agrupados'!BX8</f>
        <v>2.0699999999999998</v>
      </c>
      <c r="BM8" s="304">
        <f>'dados agrupados'!BY8</f>
        <v>9.34</v>
      </c>
      <c r="BN8" s="304">
        <f>'dados agrupados'!BZ8</f>
        <v>49.7</v>
      </c>
      <c r="BO8" s="304">
        <f>'dados agrupados'!CA8</f>
        <v>74.2</v>
      </c>
      <c r="BP8" s="304">
        <f>'dados agrupados'!CB8</f>
        <v>38.200000000000003</v>
      </c>
      <c r="BQ8" s="304">
        <f>'dados agrupados'!CC8</f>
        <v>17.899999999999999</v>
      </c>
      <c r="BR8" s="304">
        <f>'dados agrupados'!CD8</f>
        <v>9.6999999999999993</v>
      </c>
      <c r="BS8" s="304">
        <f>'dados agrupados'!CE8</f>
        <v>6.9</v>
      </c>
      <c r="BT8" s="304">
        <f>'dados agrupados'!CF8</f>
        <v>1</v>
      </c>
      <c r="BU8" s="304">
        <f>'dados agrupados'!CG8</f>
        <v>0.9</v>
      </c>
      <c r="BV8" s="304">
        <f>'dados agrupados'!CH8</f>
        <v>1.4</v>
      </c>
      <c r="BW8" s="304">
        <f>'dados agrupados'!CI8</f>
        <v>0.1</v>
      </c>
      <c r="BX8" s="304" t="b">
        <f>'dados agrupados'!CJ8</f>
        <v>0</v>
      </c>
      <c r="BY8" s="304" t="b">
        <f>'dados agrupados'!CK8</f>
        <v>1</v>
      </c>
      <c r="BZ8" s="304" t="e">
        <f t="shared" si="1"/>
        <v>#REF!</v>
      </c>
    </row>
    <row r="9" spans="1:78">
      <c r="A9" s="422" t="str">
        <f>'dados agrupados'!C9</f>
        <v>3180</v>
      </c>
      <c r="B9" s="304">
        <f>'dados agrupados'!D9</f>
        <v>30</v>
      </c>
      <c r="C9" s="304">
        <f>'dados agrupados'!E9</f>
        <v>78</v>
      </c>
      <c r="D9" s="304">
        <f>'dados agrupados'!F9</f>
        <v>1</v>
      </c>
      <c r="E9" s="304">
        <f>'dados agrupados'!M9</f>
        <v>605</v>
      </c>
      <c r="F9" s="304">
        <f>'dados agrupados'!N9</f>
        <v>1330</v>
      </c>
      <c r="G9" s="304">
        <f>'dados agrupados'!O9</f>
        <v>3</v>
      </c>
      <c r="H9" s="304">
        <f>'dados agrupados'!P9</f>
        <v>37</v>
      </c>
      <c r="I9" s="304">
        <f>'dados agrupados'!Q9</f>
        <v>0</v>
      </c>
      <c r="J9" s="304">
        <f>'dados agrupados'!R9</f>
        <v>0</v>
      </c>
      <c r="K9" s="304">
        <f>'dados agrupados'!S9</f>
        <v>583</v>
      </c>
      <c r="L9" s="304">
        <f>'dados agrupados'!T9</f>
        <v>996</v>
      </c>
      <c r="M9" s="304">
        <f>'dados agrupados'!U9</f>
        <v>46</v>
      </c>
      <c r="N9" s="304">
        <f>'dados agrupados'!V9</f>
        <v>89</v>
      </c>
      <c r="O9" s="304">
        <f>'dados agrupados'!W9</f>
        <v>4.7</v>
      </c>
      <c r="P9" s="304">
        <f>'dados agrupados'!X9</f>
        <v>4</v>
      </c>
      <c r="Q9" s="304">
        <f>'dados agrupados'!Y9</f>
        <v>39</v>
      </c>
      <c r="R9" s="304">
        <f>'dados agrupados'!Z9</f>
        <v>87</v>
      </c>
      <c r="S9" s="304">
        <f>'dados agrupados'!AA9</f>
        <v>14</v>
      </c>
      <c r="T9" s="304">
        <f>'dados agrupados'!AB9</f>
        <v>15</v>
      </c>
      <c r="U9" s="304">
        <f>'dados agrupados'!AC9</f>
        <v>4.5999999999999996</v>
      </c>
      <c r="V9" s="304">
        <f>'dados agrupados'!AD9</f>
        <v>6.3</v>
      </c>
      <c r="W9" s="304" t="e">
        <f t="shared" ref="W9:X9" si="8">#REF!</f>
        <v>#REF!</v>
      </c>
      <c r="X9" s="304" t="e">
        <f t="shared" si="8"/>
        <v>#REF!</v>
      </c>
      <c r="Y9" s="304">
        <f>'dados agrupados'!AG9</f>
        <v>35</v>
      </c>
      <c r="Z9" s="304">
        <f>'dados agrupados'!AH9</f>
        <v>33</v>
      </c>
      <c r="AA9" s="304">
        <f>'dados agrupados'!AI9</f>
        <v>1.1000000000000001</v>
      </c>
      <c r="AB9" s="304">
        <f>'dados agrupados'!AJ9</f>
        <v>1</v>
      </c>
      <c r="AC9" s="304">
        <f>'dados agrupados'!AK9</f>
        <v>0</v>
      </c>
      <c r="AD9" s="304">
        <f>'dados agrupados'!AR9</f>
        <v>9.4</v>
      </c>
      <c r="AE9" s="304">
        <f>'dados agrupados'!AS9</f>
        <v>9</v>
      </c>
      <c r="AF9" s="304">
        <f>'dados agrupados'!AN9</f>
        <v>7.2</v>
      </c>
      <c r="AG9" s="304">
        <f>'dados agrupados'!AO9</f>
        <v>6.2</v>
      </c>
      <c r="AH9" s="304">
        <f>'dados agrupados'!AT9</f>
        <v>5.0999999999999996</v>
      </c>
      <c r="AI9" s="304">
        <f>'dados agrupados'!AU9</f>
        <v>4.3</v>
      </c>
      <c r="AJ9" s="304">
        <f>'dados agrupados'!AX9</f>
        <v>143</v>
      </c>
      <c r="AK9" s="304">
        <f>'dados agrupados'!AY9</f>
        <v>144</v>
      </c>
      <c r="AL9" s="304">
        <f>'dados agrupados'!AL9</f>
        <v>3.3</v>
      </c>
      <c r="AM9" s="304">
        <f>'dados agrupados'!AM9</f>
        <v>3.5</v>
      </c>
      <c r="AN9" s="304">
        <f>'dados agrupados'!AZ9</f>
        <v>2</v>
      </c>
      <c r="AO9" s="304">
        <f>'dados agrupados'!BA9</f>
        <v>2</v>
      </c>
      <c r="AP9" s="304">
        <f>'dados agrupados'!BB9</f>
        <v>105</v>
      </c>
      <c r="AQ9" s="304">
        <f>'dados agrupados'!BC9</f>
        <v>105</v>
      </c>
      <c r="AR9" s="304">
        <f>'dados agrupados'!AP9</f>
        <v>0</v>
      </c>
      <c r="AS9" s="304">
        <f>'dados agrupados'!AQ9</f>
        <v>0</v>
      </c>
      <c r="AT9" s="304">
        <f>'dados agrupados'!BF9</f>
        <v>4.9800000000000004</v>
      </c>
      <c r="AU9" s="304">
        <f>'dados agrupados'!BG9</f>
        <v>4.74</v>
      </c>
      <c r="AV9" s="304">
        <f>'dados agrupados'!BH9</f>
        <v>15.1</v>
      </c>
      <c r="AW9" s="304">
        <f>'dados agrupados'!BI9</f>
        <v>14.3</v>
      </c>
      <c r="AX9" s="304">
        <f>'dados agrupados'!BJ9</f>
        <v>46.6</v>
      </c>
      <c r="AY9" s="304">
        <f>'dados agrupados'!BK9</f>
        <v>42.3</v>
      </c>
      <c r="AZ9" s="304">
        <f>'dados agrupados'!BL9</f>
        <v>93.6</v>
      </c>
      <c r="BA9" s="304">
        <f>'dados agrupados'!BM9</f>
        <v>89.2</v>
      </c>
      <c r="BB9" s="304">
        <f>'dados agrupados'!BN9</f>
        <v>30.3</v>
      </c>
      <c r="BC9" s="304">
        <f>'dados agrupados'!BO9</f>
        <v>30.2</v>
      </c>
      <c r="BD9" s="304">
        <f>'dados agrupados'!BP9</f>
        <v>32.4</v>
      </c>
      <c r="BE9" s="304">
        <f>'dados agrupados'!BQ9</f>
        <v>33.799999999999997</v>
      </c>
      <c r="BF9" s="304">
        <f>'dados agrupados'!BR9</f>
        <v>168</v>
      </c>
      <c r="BG9" s="304">
        <f>'dados agrupados'!BS9</f>
        <v>230</v>
      </c>
      <c r="BH9" s="304">
        <f>'dados agrupados'!BT9</f>
        <v>13.4</v>
      </c>
      <c r="BI9" s="304">
        <f>'dados agrupados'!BU9</f>
        <v>13.2</v>
      </c>
      <c r="BJ9" s="304">
        <f>'dados agrupados'!BV9</f>
        <v>0</v>
      </c>
      <c r="BK9" s="304">
        <f>'dados agrupados'!BW9</f>
        <v>1.46</v>
      </c>
      <c r="BL9" s="304">
        <f>'dados agrupados'!BX9</f>
        <v>8.6999999999999993</v>
      </c>
      <c r="BM9" s="304">
        <f>'dados agrupados'!BY9</f>
        <v>9.6300000000000008</v>
      </c>
      <c r="BN9" s="304">
        <f>'dados agrupados'!BZ9</f>
        <v>78.900000000000006</v>
      </c>
      <c r="BO9" s="304">
        <f>'dados agrupados'!CA9</f>
        <v>79</v>
      </c>
      <c r="BP9" s="304">
        <f>'dados agrupados'!CB9</f>
        <v>15.3</v>
      </c>
      <c r="BQ9" s="304">
        <f>'dados agrupados'!CC9</f>
        <v>13.3</v>
      </c>
      <c r="BR9" s="304">
        <f>'dados agrupados'!CD9</f>
        <v>5.2</v>
      </c>
      <c r="BS9" s="304">
        <f>'dados agrupados'!CE9</f>
        <v>7.3</v>
      </c>
      <c r="BT9" s="304">
        <f>'dados agrupados'!CF9</f>
        <v>0.1</v>
      </c>
      <c r="BU9" s="304">
        <f>'dados agrupados'!CG9</f>
        <v>0.2</v>
      </c>
      <c r="BV9" s="304">
        <f>'dados agrupados'!CH9</f>
        <v>0.5</v>
      </c>
      <c r="BW9" s="304">
        <f>'dados agrupados'!CI9</f>
        <v>0.2</v>
      </c>
      <c r="BX9" s="304" t="b">
        <f>'dados agrupados'!CJ9</f>
        <v>0</v>
      </c>
      <c r="BY9" s="304" t="b">
        <f>'dados agrupados'!CK9</f>
        <v>1</v>
      </c>
      <c r="BZ9" s="304" t="e">
        <f t="shared" si="1"/>
        <v>#REF!</v>
      </c>
    </row>
    <row r="10" spans="1:78">
      <c r="A10" s="422" t="str">
        <f>'dados agrupados'!C10</f>
        <v>3181</v>
      </c>
      <c r="B10" s="304">
        <f>'dados agrupados'!D10</f>
        <v>28</v>
      </c>
      <c r="C10" s="304">
        <f>'dados agrupados'!E10</f>
        <v>86.6</v>
      </c>
      <c r="D10" s="304">
        <f>'dados agrupados'!F10</f>
        <v>1</v>
      </c>
      <c r="E10" s="304">
        <f>'dados agrupados'!M10</f>
        <v>792</v>
      </c>
      <c r="F10" s="304">
        <f>'dados agrupados'!N10</f>
        <v>9004</v>
      </c>
      <c r="G10" s="304">
        <f>'dados agrupados'!O10</f>
        <v>57</v>
      </c>
      <c r="H10" s="304">
        <f>'dados agrupados'!P10</f>
        <v>61</v>
      </c>
      <c r="I10" s="304">
        <f>'dados agrupados'!Q10</f>
        <v>0</v>
      </c>
      <c r="J10" s="304">
        <f>'dados agrupados'!R10</f>
        <v>0</v>
      </c>
      <c r="K10" s="304">
        <f>'dados agrupados'!S10</f>
        <v>1471</v>
      </c>
      <c r="L10" s="304">
        <f>'dados agrupados'!T10</f>
        <v>1436</v>
      </c>
      <c r="M10" s="304">
        <f>'dados agrupados'!U10</f>
        <v>123</v>
      </c>
      <c r="N10" s="304">
        <f>'dados agrupados'!V10</f>
        <v>126</v>
      </c>
      <c r="O10" s="304">
        <f>'dados agrupados'!W10</f>
        <v>4.8</v>
      </c>
      <c r="P10" s="304">
        <f>'dados agrupados'!X10</f>
        <v>4.9000000000000004</v>
      </c>
      <c r="Q10" s="304">
        <f>'dados agrupados'!Y10</f>
        <v>56</v>
      </c>
      <c r="R10" s="304">
        <f>'dados agrupados'!Z10</f>
        <v>62</v>
      </c>
      <c r="S10" s="304">
        <f>'dados agrupados'!AA10</f>
        <v>21</v>
      </c>
      <c r="T10" s="304">
        <f>'dados agrupados'!AB10</f>
        <v>21</v>
      </c>
      <c r="U10" s="304">
        <f>'dados agrupados'!AC10</f>
        <v>4.8</v>
      </c>
      <c r="V10" s="304">
        <f>'dados agrupados'!AD10</f>
        <v>0</v>
      </c>
      <c r="W10" s="304" t="e">
        <f t="shared" ref="W10:X10" si="9">#REF!</f>
        <v>#REF!</v>
      </c>
      <c r="X10" s="304" t="e">
        <f t="shared" si="9"/>
        <v>#REF!</v>
      </c>
      <c r="Y10" s="304">
        <f>'dados agrupados'!AG10</f>
        <v>47</v>
      </c>
      <c r="Z10" s="304">
        <f>'dados agrupados'!AH10</f>
        <v>48</v>
      </c>
      <c r="AA10" s="304">
        <f>'dados agrupados'!AI10</f>
        <v>1.4</v>
      </c>
      <c r="AB10" s="304">
        <f>'dados agrupados'!AJ10</f>
        <v>1.3</v>
      </c>
      <c r="AC10" s="304">
        <f>'dados agrupados'!AK10</f>
        <v>0</v>
      </c>
      <c r="AD10" s="304">
        <f>'dados agrupados'!AR10</f>
        <v>9.9</v>
      </c>
      <c r="AE10" s="304">
        <f>'dados agrupados'!AS10</f>
        <v>10.199999999999999</v>
      </c>
      <c r="AF10" s="304">
        <f>'dados agrupados'!AN10</f>
        <v>7.7</v>
      </c>
      <c r="AG10" s="304">
        <f>'dados agrupados'!AO10</f>
        <v>7.9</v>
      </c>
      <c r="AH10" s="304">
        <f>'dados agrupados'!AT10</f>
        <v>5.5</v>
      </c>
      <c r="AI10" s="304">
        <f>'dados agrupados'!AU10</f>
        <v>5.6</v>
      </c>
      <c r="AJ10" s="304">
        <f>'dados agrupados'!AX10</f>
        <v>145</v>
      </c>
      <c r="AK10" s="304">
        <f>'dados agrupados'!AY10</f>
        <v>143</v>
      </c>
      <c r="AL10" s="304">
        <f>'dados agrupados'!AL10</f>
        <v>3.6</v>
      </c>
      <c r="AM10" s="304">
        <f>'dados agrupados'!AM10</f>
        <v>3.7</v>
      </c>
      <c r="AN10" s="304">
        <f>'dados agrupados'!AZ10</f>
        <v>2.1</v>
      </c>
      <c r="AO10" s="304">
        <f>'dados agrupados'!BA10</f>
        <v>0</v>
      </c>
      <c r="AP10" s="304">
        <f>'dados agrupados'!BB10</f>
        <v>105</v>
      </c>
      <c r="AQ10" s="304">
        <f>'dados agrupados'!BC10</f>
        <v>0</v>
      </c>
      <c r="AR10" s="304">
        <f>'dados agrupados'!AP10</f>
        <v>0</v>
      </c>
      <c r="AS10" s="304">
        <f>'dados agrupados'!AQ10</f>
        <v>0</v>
      </c>
      <c r="AT10" s="304">
        <f>'dados agrupados'!BF10</f>
        <v>5.14</v>
      </c>
      <c r="AU10" s="304">
        <f>'dados agrupados'!BG10</f>
        <v>4.53</v>
      </c>
      <c r="AV10" s="304">
        <f>'dados agrupados'!BH10</f>
        <v>15.4</v>
      </c>
      <c r="AW10" s="304">
        <f>'dados agrupados'!BI10</f>
        <v>14</v>
      </c>
      <c r="AX10" s="304">
        <f>'dados agrupados'!BJ10</f>
        <v>48.6</v>
      </c>
      <c r="AY10" s="304">
        <f>'dados agrupados'!BK10</f>
        <v>41.1</v>
      </c>
      <c r="AZ10" s="304">
        <f>'dados agrupados'!BL10</f>
        <v>94.6</v>
      </c>
      <c r="BA10" s="304">
        <f>'dados agrupados'!BM10</f>
        <v>90.7</v>
      </c>
      <c r="BB10" s="304">
        <f>'dados agrupados'!BN10</f>
        <v>30</v>
      </c>
      <c r="BC10" s="304">
        <f>'dados agrupados'!BO10</f>
        <v>30.9</v>
      </c>
      <c r="BD10" s="304">
        <f>'dados agrupados'!BP10</f>
        <v>31.7</v>
      </c>
      <c r="BE10" s="304">
        <f>'dados agrupados'!BQ10</f>
        <v>34.1</v>
      </c>
      <c r="BF10" s="304">
        <f>'dados agrupados'!BR10</f>
        <v>265</v>
      </c>
      <c r="BG10" s="304">
        <f>'dados agrupados'!BS10</f>
        <v>267</v>
      </c>
      <c r="BH10" s="304">
        <f>'dados agrupados'!BT10</f>
        <v>12.7</v>
      </c>
      <c r="BI10" s="304">
        <f>'dados agrupados'!BU10</f>
        <v>13</v>
      </c>
      <c r="BJ10" s="304">
        <f>'dados agrupados'!BV10</f>
        <v>0</v>
      </c>
      <c r="BK10" s="304">
        <f>'dados agrupados'!BW10</f>
        <v>1.26</v>
      </c>
      <c r="BL10" s="304">
        <f>'dados agrupados'!BX10</f>
        <v>14.07</v>
      </c>
      <c r="BM10" s="304">
        <f>'dados agrupados'!BY10</f>
        <v>13.27</v>
      </c>
      <c r="BN10" s="304">
        <f>'dados agrupados'!BZ10</f>
        <v>0</v>
      </c>
      <c r="BO10" s="304">
        <f>'dados agrupados'!CA10</f>
        <v>86.7</v>
      </c>
      <c r="BP10" s="304">
        <f>'dados agrupados'!CB10</f>
        <v>0</v>
      </c>
      <c r="BQ10" s="304">
        <f>'dados agrupados'!CC10</f>
        <v>7.6</v>
      </c>
      <c r="BR10" s="304">
        <f>'dados agrupados'!CD10</f>
        <v>3</v>
      </c>
      <c r="BS10" s="304">
        <f>'dados agrupados'!CE10</f>
        <v>5.3</v>
      </c>
      <c r="BT10" s="304">
        <f>'dados agrupados'!CF10</f>
        <v>0.5</v>
      </c>
      <c r="BU10" s="304">
        <f>'dados agrupados'!CG10</f>
        <v>0.2</v>
      </c>
      <c r="BV10" s="304">
        <f>'dados agrupados'!CH10</f>
        <v>0.1</v>
      </c>
      <c r="BW10" s="304">
        <f>'dados agrupados'!CI10</f>
        <v>0.2</v>
      </c>
      <c r="BX10" s="304" t="b">
        <f>'dados agrupados'!CJ10</f>
        <v>0</v>
      </c>
      <c r="BY10" s="304" t="b">
        <f>'dados agrupados'!CK10</f>
        <v>1</v>
      </c>
      <c r="BZ10" s="304" t="e">
        <f t="shared" si="1"/>
        <v>#REF!</v>
      </c>
    </row>
    <row r="11" spans="1:78">
      <c r="A11" s="422" t="str">
        <f>'dados agrupados'!C11</f>
        <v>3183</v>
      </c>
      <c r="B11" s="304">
        <f>'dados agrupados'!D11</f>
        <v>26</v>
      </c>
      <c r="C11" s="304">
        <f>'dados agrupados'!E11</f>
        <v>90</v>
      </c>
      <c r="D11" s="304">
        <f>'dados agrupados'!F11</f>
        <v>1</v>
      </c>
      <c r="E11" s="304">
        <f>'dados agrupados'!M11</f>
        <v>494</v>
      </c>
      <c r="F11" s="304">
        <f>'dados agrupados'!N11</f>
        <v>2787</v>
      </c>
      <c r="G11" s="304">
        <f>'dados agrupados'!O11</f>
        <v>3</v>
      </c>
      <c r="H11" s="304">
        <f>'dados agrupados'!P11</f>
        <v>47</v>
      </c>
      <c r="I11" s="304">
        <f>'dados agrupados'!Q11</f>
        <v>0</v>
      </c>
      <c r="J11" s="304">
        <f>'dados agrupados'!R11</f>
        <v>0</v>
      </c>
      <c r="K11" s="304">
        <f>'dados agrupados'!S11</f>
        <v>659</v>
      </c>
      <c r="L11" s="304">
        <f>'dados agrupados'!T11</f>
        <v>1468</v>
      </c>
      <c r="M11" s="304">
        <f>'dados agrupados'!U11</f>
        <v>41</v>
      </c>
      <c r="N11" s="304">
        <f>'dados agrupados'!V11</f>
        <v>127</v>
      </c>
      <c r="O11" s="304">
        <f>'dados agrupados'!W11</f>
        <v>4.8</v>
      </c>
      <c r="P11" s="304">
        <f>'dados agrupados'!X11</f>
        <v>4.3</v>
      </c>
      <c r="Q11" s="304">
        <f>'dados agrupados'!Y11</f>
        <v>42</v>
      </c>
      <c r="R11" s="304">
        <f>'dados agrupados'!Z11</f>
        <v>121</v>
      </c>
      <c r="S11" s="304">
        <f>'dados agrupados'!AA11</f>
        <v>21</v>
      </c>
      <c r="T11" s="304">
        <f>'dados agrupados'!AB11</f>
        <v>19</v>
      </c>
      <c r="U11" s="304">
        <f>'dados agrupados'!AC11</f>
        <v>4.7</v>
      </c>
      <c r="V11" s="304">
        <f>'dados agrupados'!AD11</f>
        <v>5.3</v>
      </c>
      <c r="W11" s="304" t="e">
        <f t="shared" ref="W11:X11" si="10">#REF!</f>
        <v>#REF!</v>
      </c>
      <c r="X11" s="304" t="e">
        <f t="shared" si="10"/>
        <v>#REF!</v>
      </c>
      <c r="Y11" s="304">
        <f>'dados agrupados'!AG11</f>
        <v>36</v>
      </c>
      <c r="Z11" s="304">
        <f>'dados agrupados'!AH11</f>
        <v>35</v>
      </c>
      <c r="AA11" s="304">
        <f>'dados agrupados'!AI11</f>
        <v>1</v>
      </c>
      <c r="AB11" s="304">
        <f>'dados agrupados'!AJ11</f>
        <v>0.9</v>
      </c>
      <c r="AC11" s="304">
        <f>'dados agrupados'!AK11</f>
        <v>0</v>
      </c>
      <c r="AD11" s="304">
        <f>'dados agrupados'!AR11</f>
        <v>9.6</v>
      </c>
      <c r="AE11" s="304">
        <f>'dados agrupados'!AS11</f>
        <v>9.6</v>
      </c>
      <c r="AF11" s="304">
        <f>'dados agrupados'!AN11</f>
        <v>8.3000000000000007</v>
      </c>
      <c r="AG11" s="304">
        <f>'dados agrupados'!AO11</f>
        <v>7.2</v>
      </c>
      <c r="AH11" s="304">
        <f>'dados agrupados'!AT11</f>
        <v>5.4</v>
      </c>
      <c r="AI11" s="304">
        <f>'dados agrupados'!AU11</f>
        <v>4.7</v>
      </c>
      <c r="AJ11" s="304">
        <f>'dados agrupados'!AX11</f>
        <v>142</v>
      </c>
      <c r="AK11" s="304">
        <f>'dados agrupados'!AY11</f>
        <v>142</v>
      </c>
      <c r="AL11" s="304">
        <f>'dados agrupados'!AL11</f>
        <v>4.2</v>
      </c>
      <c r="AM11" s="304">
        <f>'dados agrupados'!AM11</f>
        <v>3.8</v>
      </c>
      <c r="AN11" s="304">
        <f>'dados agrupados'!AZ11</f>
        <v>2.1</v>
      </c>
      <c r="AO11" s="304">
        <f>'dados agrupados'!BA11</f>
        <v>2</v>
      </c>
      <c r="AP11" s="304">
        <f>'dados agrupados'!BB11</f>
        <v>102</v>
      </c>
      <c r="AQ11" s="304">
        <f>'dados agrupados'!BC11</f>
        <v>104</v>
      </c>
      <c r="AR11" s="304">
        <f>'dados agrupados'!AP11</f>
        <v>0</v>
      </c>
      <c r="AS11" s="304">
        <f>'dados agrupados'!AQ11</f>
        <v>0</v>
      </c>
      <c r="AT11" s="304">
        <f>'dados agrupados'!BF11</f>
        <v>4.99</v>
      </c>
      <c r="AU11" s="304">
        <f>'dados agrupados'!BG11</f>
        <v>4.45</v>
      </c>
      <c r="AV11" s="304">
        <f>'dados agrupados'!BH11</f>
        <v>15.1</v>
      </c>
      <c r="AW11" s="304">
        <f>'dados agrupados'!BI11</f>
        <v>13.5</v>
      </c>
      <c r="AX11" s="304">
        <f>'dados agrupados'!BJ11</f>
        <v>47.3</v>
      </c>
      <c r="AY11" s="304">
        <f>'dados agrupados'!BK11</f>
        <v>39.700000000000003</v>
      </c>
      <c r="AZ11" s="304">
        <f>'dados agrupados'!BL11</f>
        <v>94.8</v>
      </c>
      <c r="BA11" s="304">
        <f>'dados agrupados'!BM11</f>
        <v>89.2</v>
      </c>
      <c r="BB11" s="304">
        <f>'dados agrupados'!BN11</f>
        <v>30.3</v>
      </c>
      <c r="BC11" s="304">
        <f>'dados agrupados'!BO11</f>
        <v>30.3</v>
      </c>
      <c r="BD11" s="304">
        <f>'dados agrupados'!BP11</f>
        <v>31.9</v>
      </c>
      <c r="BE11" s="304">
        <f>'dados agrupados'!BQ11</f>
        <v>34</v>
      </c>
      <c r="BF11" s="304">
        <f>'dados agrupados'!BR11</f>
        <v>302</v>
      </c>
      <c r="BG11" s="304">
        <f>'dados agrupados'!BS11</f>
        <v>328</v>
      </c>
      <c r="BH11" s="304">
        <f>'dados agrupados'!BT11</f>
        <v>12.3</v>
      </c>
      <c r="BI11" s="304">
        <f>'dados agrupados'!BU11</f>
        <v>12.3</v>
      </c>
      <c r="BJ11" s="304">
        <f>'dados agrupados'!BV11</f>
        <v>0</v>
      </c>
      <c r="BK11" s="304">
        <f>'dados agrupados'!BW11</f>
        <v>2.31</v>
      </c>
      <c r="BL11" s="304">
        <f>'dados agrupados'!BX11</f>
        <v>9.2200000000000006</v>
      </c>
      <c r="BM11" s="304">
        <f>'dados agrupados'!BY11</f>
        <v>10.8</v>
      </c>
      <c r="BN11" s="304">
        <f>'dados agrupados'!BZ11</f>
        <v>78</v>
      </c>
      <c r="BO11" s="304">
        <f>'dados agrupados'!CA11</f>
        <v>75.400000000000006</v>
      </c>
      <c r="BP11" s="304">
        <f>'dados agrupados'!CB11</f>
        <v>15.2</v>
      </c>
      <c r="BQ11" s="304">
        <f>'dados agrupados'!CC11</f>
        <v>15.3</v>
      </c>
      <c r="BR11" s="304">
        <f>'dados agrupados'!CD11</f>
        <v>5.3</v>
      </c>
      <c r="BS11" s="304">
        <f>'dados agrupados'!CE11</f>
        <v>7.2</v>
      </c>
      <c r="BT11" s="304">
        <f>'dados agrupados'!CF11</f>
        <v>1.4</v>
      </c>
      <c r="BU11" s="304">
        <f>'dados agrupados'!CG11</f>
        <v>1.9</v>
      </c>
      <c r="BV11" s="304">
        <f>'dados agrupados'!CH11</f>
        <v>0.1</v>
      </c>
      <c r="BW11" s="304">
        <f>'dados agrupados'!CI11</f>
        <v>0.2</v>
      </c>
      <c r="BX11" s="304" t="b">
        <f>'dados agrupados'!CJ11</f>
        <v>0</v>
      </c>
      <c r="BY11" s="304" t="b">
        <f>'dados agrupados'!CK11</f>
        <v>1</v>
      </c>
      <c r="BZ11" s="304" t="e">
        <f t="shared" si="1"/>
        <v>#REF!</v>
      </c>
    </row>
    <row r="12" spans="1:78">
      <c r="A12" s="422" t="str">
        <f>'dados agrupados'!C12</f>
        <v>3184</v>
      </c>
      <c r="B12" s="304">
        <f>'dados agrupados'!D12</f>
        <v>29</v>
      </c>
      <c r="C12" s="304">
        <f>'dados agrupados'!E12</f>
        <v>76</v>
      </c>
      <c r="D12" s="304">
        <f>'dados agrupados'!F12</f>
        <v>1</v>
      </c>
      <c r="E12" s="304">
        <f>'dados agrupados'!M12</f>
        <v>410</v>
      </c>
      <c r="F12" s="304">
        <f>'dados agrupados'!N12</f>
        <v>1457</v>
      </c>
      <c r="G12" s="304">
        <f>'dados agrupados'!O12</f>
        <v>3</v>
      </c>
      <c r="H12" s="304">
        <f>'dados agrupados'!P12</f>
        <v>16</v>
      </c>
      <c r="I12" s="304">
        <f>'dados agrupados'!Q12</f>
        <v>0</v>
      </c>
      <c r="J12" s="304">
        <f>'dados agrupados'!R12</f>
        <v>0</v>
      </c>
      <c r="K12" s="304">
        <f>'dados agrupados'!S12</f>
        <v>733</v>
      </c>
      <c r="L12" s="304">
        <f>'dados agrupados'!T12</f>
        <v>1747</v>
      </c>
      <c r="M12" s="304">
        <f>'dados agrupados'!U12</f>
        <v>36</v>
      </c>
      <c r="N12" s="304">
        <f>'dados agrupados'!V12</f>
        <v>205</v>
      </c>
      <c r="O12" s="304">
        <f>'dados agrupados'!W12</f>
        <v>5.0999999999999996</v>
      </c>
      <c r="P12" s="304">
        <f>'dados agrupados'!X12</f>
        <v>4.0999999999999996</v>
      </c>
      <c r="Q12" s="304">
        <f>'dados agrupados'!Y12</f>
        <v>44</v>
      </c>
      <c r="R12" s="304">
        <f>'dados agrupados'!Z12</f>
        <v>191</v>
      </c>
      <c r="S12" s="304">
        <f>'dados agrupados'!AA12</f>
        <v>65</v>
      </c>
      <c r="T12" s="304">
        <f>'dados agrupados'!AB12</f>
        <v>312</v>
      </c>
      <c r="U12" s="304">
        <f>'dados agrupados'!AC12</f>
        <v>4.8</v>
      </c>
      <c r="V12" s="304">
        <f>'dados agrupados'!AD12</f>
        <v>6.2</v>
      </c>
      <c r="W12" s="304" t="e">
        <f t="shared" ref="W12:X12" si="11">#REF!</f>
        <v>#REF!</v>
      </c>
      <c r="X12" s="304" t="e">
        <f t="shared" si="11"/>
        <v>#REF!</v>
      </c>
      <c r="Y12" s="304">
        <f>'dados agrupados'!AG12</f>
        <v>37</v>
      </c>
      <c r="Z12" s="304">
        <f>'dados agrupados'!AH12</f>
        <v>31</v>
      </c>
      <c r="AA12" s="304">
        <f>'dados agrupados'!AI12</f>
        <v>1.3</v>
      </c>
      <c r="AB12" s="304">
        <f>'dados agrupados'!AJ12</f>
        <v>1.1000000000000001</v>
      </c>
      <c r="AC12" s="304">
        <f>'dados agrupados'!AK12</f>
        <v>0</v>
      </c>
      <c r="AD12" s="304">
        <f>'dados agrupados'!AR12</f>
        <v>10.199999999999999</v>
      </c>
      <c r="AE12" s="304">
        <f>'dados agrupados'!AS12</f>
        <v>9.5</v>
      </c>
      <c r="AF12" s="304">
        <f>'dados agrupados'!AN12</f>
        <v>8.5</v>
      </c>
      <c r="AG12" s="304">
        <f>'dados agrupados'!AO12</f>
        <v>6.9</v>
      </c>
      <c r="AH12" s="304">
        <f>'dados agrupados'!AT12</f>
        <v>4.9000000000000004</v>
      </c>
      <c r="AI12" s="304">
        <f>'dados agrupados'!AU12</f>
        <v>4.2</v>
      </c>
      <c r="AJ12" s="304">
        <f>'dados agrupados'!AX12</f>
        <v>146</v>
      </c>
      <c r="AK12" s="304">
        <f>'dados agrupados'!AY12</f>
        <v>143</v>
      </c>
      <c r="AL12" s="304">
        <f>'dados agrupados'!AL12</f>
        <v>3.1</v>
      </c>
      <c r="AM12" s="304">
        <f>'dados agrupados'!AM12</f>
        <v>3.1</v>
      </c>
      <c r="AN12" s="304">
        <f>'dados agrupados'!AZ12</f>
        <v>2</v>
      </c>
      <c r="AO12" s="304">
        <f>'dados agrupados'!BA12</f>
        <v>2.1</v>
      </c>
      <c r="AP12" s="304">
        <f>'dados agrupados'!BB12</f>
        <v>103</v>
      </c>
      <c r="AQ12" s="304">
        <f>'dados agrupados'!BC12</f>
        <v>102</v>
      </c>
      <c r="AR12" s="304">
        <f>'dados agrupados'!AP12</f>
        <v>0</v>
      </c>
      <c r="AS12" s="304">
        <f>'dados agrupados'!AQ12</f>
        <v>0</v>
      </c>
      <c r="AT12" s="304">
        <f>'dados agrupados'!BF12</f>
        <v>5.43</v>
      </c>
      <c r="AU12" s="304">
        <f>'dados agrupados'!BG12</f>
        <v>4.66</v>
      </c>
      <c r="AV12" s="304">
        <f>'dados agrupados'!BH12</f>
        <v>14.6</v>
      </c>
      <c r="AW12" s="304">
        <f>'dados agrupados'!BI12</f>
        <v>12.5</v>
      </c>
      <c r="AX12" s="304">
        <f>'dados agrupados'!BJ12</f>
        <v>46</v>
      </c>
      <c r="AY12" s="304">
        <f>'dados agrupados'!BK12</f>
        <v>38.299999999999997</v>
      </c>
      <c r="AZ12" s="304">
        <f>'dados agrupados'!BL12</f>
        <v>84.7</v>
      </c>
      <c r="BA12" s="304">
        <f>'dados agrupados'!BM12</f>
        <v>82.2</v>
      </c>
      <c r="BB12" s="304">
        <f>'dados agrupados'!BN12</f>
        <v>26.9</v>
      </c>
      <c r="BC12" s="304">
        <f>'dados agrupados'!BO12</f>
        <v>26.8</v>
      </c>
      <c r="BD12" s="304">
        <f>'dados agrupados'!BP12</f>
        <v>31.7</v>
      </c>
      <c r="BE12" s="304">
        <f>'dados agrupados'!BQ12</f>
        <v>32.6</v>
      </c>
      <c r="BF12" s="304">
        <f>'dados agrupados'!BR12</f>
        <v>186</v>
      </c>
      <c r="BG12" s="304">
        <f>'dados agrupados'!BS12</f>
        <v>239</v>
      </c>
      <c r="BH12" s="304">
        <f>'dados agrupados'!BT12</f>
        <v>14.9</v>
      </c>
      <c r="BI12" s="304">
        <f>'dados agrupados'!BU12</f>
        <v>14.9</v>
      </c>
      <c r="BJ12" s="304">
        <f>'dados agrupados'!BV12</f>
        <v>0</v>
      </c>
      <c r="BK12" s="304">
        <f>'dados agrupados'!BW12</f>
        <v>1.1499999999999999</v>
      </c>
      <c r="BL12" s="304">
        <f>'dados agrupados'!BX12</f>
        <v>9.42</v>
      </c>
      <c r="BM12" s="304">
        <f>'dados agrupados'!BY12</f>
        <v>10</v>
      </c>
      <c r="BN12" s="304">
        <f>'dados agrupados'!BZ12</f>
        <v>76.900000000000006</v>
      </c>
      <c r="BO12" s="304">
        <f>'dados agrupados'!CA12</f>
        <v>80.599999999999994</v>
      </c>
      <c r="BP12" s="304">
        <f>'dados agrupados'!CB12</f>
        <v>11</v>
      </c>
      <c r="BQ12" s="304">
        <f>'dados agrupados'!CC12</f>
        <v>7.9</v>
      </c>
      <c r="BR12" s="304">
        <f>'dados agrupados'!CD12</f>
        <v>11.9</v>
      </c>
      <c r="BS12" s="304">
        <f>'dados agrupados'!CE12</f>
        <v>11.1</v>
      </c>
      <c r="BT12" s="304">
        <f>'dados agrupados'!CF12</f>
        <v>0</v>
      </c>
      <c r="BU12" s="304">
        <f>'dados agrupados'!CG12</f>
        <v>0.4</v>
      </c>
      <c r="BV12" s="304">
        <f>'dados agrupados'!CH12</f>
        <v>0.2</v>
      </c>
      <c r="BW12" s="304">
        <f>'dados agrupados'!CI12</f>
        <v>0</v>
      </c>
      <c r="BX12" s="304" t="b">
        <f>'dados agrupados'!CJ12</f>
        <v>0</v>
      </c>
      <c r="BY12" s="304" t="b">
        <f>'dados agrupados'!CK12</f>
        <v>1</v>
      </c>
      <c r="BZ12" s="304" t="e">
        <f t="shared" si="1"/>
        <v>#REF!</v>
      </c>
    </row>
    <row r="13" spans="1:78">
      <c r="A13" s="422" t="str">
        <f>'dados agrupados'!C13</f>
        <v>3185</v>
      </c>
      <c r="B13" s="304">
        <f>'dados agrupados'!D13</f>
        <v>29</v>
      </c>
      <c r="C13" s="304">
        <f>'dados agrupados'!E13</f>
        <v>80</v>
      </c>
      <c r="D13" s="304">
        <f>'dados agrupados'!F13</f>
        <v>1</v>
      </c>
      <c r="E13" s="304">
        <f>'dados agrupados'!M13</f>
        <v>211</v>
      </c>
      <c r="F13" s="304">
        <f>'dados agrupados'!N13</f>
        <v>809</v>
      </c>
      <c r="G13" s="304">
        <f>'dados agrupados'!O13</f>
        <v>3</v>
      </c>
      <c r="H13" s="304">
        <f>'dados agrupados'!P13</f>
        <v>7</v>
      </c>
      <c r="I13" s="304">
        <f>'dados agrupados'!Q13</f>
        <v>0</v>
      </c>
      <c r="J13" s="304">
        <f>'dados agrupados'!R13</f>
        <v>0</v>
      </c>
      <c r="K13" s="304">
        <f>'dados agrupados'!S13</f>
        <v>672</v>
      </c>
      <c r="L13" s="304">
        <f>'dados agrupados'!T13</f>
        <v>981</v>
      </c>
      <c r="M13" s="304">
        <f>'dados agrupados'!U13</f>
        <v>50</v>
      </c>
      <c r="N13" s="304">
        <f>'dados agrupados'!V13</f>
        <v>128</v>
      </c>
      <c r="O13" s="304">
        <f>'dados agrupados'!W13</f>
        <v>5.2</v>
      </c>
      <c r="P13" s="304">
        <f>'dados agrupados'!X13</f>
        <v>4.5999999999999996</v>
      </c>
      <c r="Q13" s="304">
        <f>'dados agrupados'!Y13</f>
        <v>54</v>
      </c>
      <c r="R13" s="304">
        <f>'dados agrupados'!Z13</f>
        <v>152</v>
      </c>
      <c r="S13" s="304">
        <f>'dados agrupados'!AA13</f>
        <v>44</v>
      </c>
      <c r="T13" s="304">
        <f>'dados agrupados'!AB13</f>
        <v>50</v>
      </c>
      <c r="U13" s="304">
        <f>'dados agrupados'!AC13</f>
        <v>5.8</v>
      </c>
      <c r="V13" s="304">
        <f>'dados agrupados'!AD13</f>
        <v>6.3</v>
      </c>
      <c r="W13" s="304" t="e">
        <f t="shared" ref="W13:X13" si="12">#REF!</f>
        <v>#REF!</v>
      </c>
      <c r="X13" s="304" t="e">
        <f t="shared" si="12"/>
        <v>#REF!</v>
      </c>
      <c r="Y13" s="304">
        <f>'dados agrupados'!AG13</f>
        <v>44</v>
      </c>
      <c r="Z13" s="304">
        <f>'dados agrupados'!AH13</f>
        <v>45</v>
      </c>
      <c r="AA13" s="304">
        <f>'dados agrupados'!AI13</f>
        <v>1.1000000000000001</v>
      </c>
      <c r="AB13" s="304">
        <f>'dados agrupados'!AJ13</f>
        <v>1</v>
      </c>
      <c r="AC13" s="304">
        <f>'dados agrupados'!AK13</f>
        <v>0</v>
      </c>
      <c r="AD13" s="304">
        <f>'dados agrupados'!AR13</f>
        <v>10.199999999999999</v>
      </c>
      <c r="AE13" s="304">
        <f>'dados agrupados'!AS13</f>
        <v>9.5</v>
      </c>
      <c r="AF13" s="304">
        <f>'dados agrupados'!AN13</f>
        <v>7.8</v>
      </c>
      <c r="AG13" s="304">
        <f>'dados agrupados'!AO13</f>
        <v>7</v>
      </c>
      <c r="AH13" s="304">
        <f>'dados agrupados'!AT13</f>
        <v>5.8</v>
      </c>
      <c r="AI13" s="304">
        <f>'dados agrupados'!AU13</f>
        <v>4</v>
      </c>
      <c r="AJ13" s="304">
        <f>'dados agrupados'!AX13</f>
        <v>143</v>
      </c>
      <c r="AK13" s="304">
        <f>'dados agrupados'!AY13</f>
        <v>146</v>
      </c>
      <c r="AL13" s="304">
        <f>'dados agrupados'!AL13</f>
        <v>3.5</v>
      </c>
      <c r="AM13" s="304">
        <f>'dados agrupados'!AM13</f>
        <v>2.7</v>
      </c>
      <c r="AN13" s="304">
        <f>'dados agrupados'!AZ13</f>
        <v>2</v>
      </c>
      <c r="AO13" s="304">
        <f>'dados agrupados'!BA13</f>
        <v>2.4</v>
      </c>
      <c r="AP13" s="304">
        <f>'dados agrupados'!BB13</f>
        <v>104</v>
      </c>
      <c r="AQ13" s="304">
        <f>'dados agrupados'!BC13</f>
        <v>104</v>
      </c>
      <c r="AR13" s="304">
        <f>'dados agrupados'!AP13</f>
        <v>0</v>
      </c>
      <c r="AS13" s="304">
        <f>'dados agrupados'!AQ13</f>
        <v>0</v>
      </c>
      <c r="AT13" s="304">
        <f>'dados agrupados'!BF13</f>
        <v>4.25</v>
      </c>
      <c r="AU13" s="304">
        <f>'dados agrupados'!BG13</f>
        <v>3.82</v>
      </c>
      <c r="AV13" s="304">
        <f>'dados agrupados'!BH13</f>
        <v>14.3</v>
      </c>
      <c r="AW13" s="304">
        <f>'dados agrupados'!BI13</f>
        <v>12.8</v>
      </c>
      <c r="AX13" s="304">
        <f>'dados agrupados'!BJ13</f>
        <v>44.7</v>
      </c>
      <c r="AY13" s="304">
        <f>'dados agrupados'!BK13</f>
        <v>38.5</v>
      </c>
      <c r="AZ13" s="304">
        <f>'dados agrupados'!BL13</f>
        <v>105.2</v>
      </c>
      <c r="BA13" s="304">
        <f>'dados agrupados'!BM13</f>
        <v>100.8</v>
      </c>
      <c r="BB13" s="304">
        <f>'dados agrupados'!BN13</f>
        <v>33.6</v>
      </c>
      <c r="BC13" s="304">
        <f>'dados agrupados'!BO13</f>
        <v>33.5</v>
      </c>
      <c r="BD13" s="304">
        <f>'dados agrupados'!BP13</f>
        <v>32</v>
      </c>
      <c r="BE13" s="304">
        <f>'dados agrupados'!BQ13</f>
        <v>33.200000000000003</v>
      </c>
      <c r="BF13" s="304">
        <f>'dados agrupados'!BR13</f>
        <v>186</v>
      </c>
      <c r="BG13" s="304">
        <f>'dados agrupados'!BS13</f>
        <v>237</v>
      </c>
      <c r="BH13" s="304">
        <f>'dados agrupados'!BT13</f>
        <v>12.5</v>
      </c>
      <c r="BI13" s="304">
        <f>'dados agrupados'!BU13</f>
        <v>12.4</v>
      </c>
      <c r="BJ13" s="304">
        <f>'dados agrupados'!BV13</f>
        <v>0</v>
      </c>
      <c r="BK13" s="304">
        <f>'dados agrupados'!BW13</f>
        <v>2.2599999999999998</v>
      </c>
      <c r="BL13" s="304">
        <f>'dados agrupados'!BX13</f>
        <v>9.3800000000000008</v>
      </c>
      <c r="BM13" s="304">
        <f>'dados agrupados'!BY13</f>
        <v>8.9700000000000006</v>
      </c>
      <c r="BN13" s="304">
        <f>'dados agrupados'!BZ13</f>
        <v>85.1</v>
      </c>
      <c r="BO13" s="304">
        <f>'dados agrupados'!CA13</f>
        <v>81.5</v>
      </c>
      <c r="BP13" s="304">
        <f>'dados agrupados'!CB13</f>
        <v>10.3</v>
      </c>
      <c r="BQ13" s="304">
        <f>'dados agrupados'!CC13</f>
        <v>11</v>
      </c>
      <c r="BR13" s="304">
        <f>'dados agrupados'!CD13</f>
        <v>4.0999999999999996</v>
      </c>
      <c r="BS13" s="304">
        <f>'dados agrupados'!CE13</f>
        <v>6.6</v>
      </c>
      <c r="BT13" s="304">
        <f>'dados agrupados'!CF13</f>
        <v>0.3</v>
      </c>
      <c r="BU13" s="304">
        <f>'dados agrupados'!CG13</f>
        <v>0.7</v>
      </c>
      <c r="BV13" s="304">
        <f>'dados agrupados'!CH13</f>
        <v>0.2</v>
      </c>
      <c r="BW13" s="304">
        <f>'dados agrupados'!CI13</f>
        <v>0.2</v>
      </c>
      <c r="BX13" s="304" t="b">
        <f>'dados agrupados'!CJ13</f>
        <v>0</v>
      </c>
      <c r="BY13" s="304" t="b">
        <f>'dados agrupados'!CK13</f>
        <v>0</v>
      </c>
      <c r="BZ13" s="304" t="e">
        <f t="shared" si="1"/>
        <v>#REF!</v>
      </c>
    </row>
    <row r="14" spans="1:78">
      <c r="A14" s="422" t="str">
        <f>'dados agrupados'!C14</f>
        <v>3186</v>
      </c>
      <c r="B14" s="304">
        <f>'dados agrupados'!D14</f>
        <v>27</v>
      </c>
      <c r="C14" s="304">
        <f>'dados agrupados'!E14</f>
        <v>79</v>
      </c>
      <c r="D14" s="304">
        <f>'dados agrupados'!F14</f>
        <v>2</v>
      </c>
      <c r="E14" s="304">
        <f>'dados agrupados'!M14</f>
        <v>652</v>
      </c>
      <c r="F14" s="304">
        <f>'dados agrupados'!N14</f>
        <v>2029</v>
      </c>
      <c r="G14" s="304">
        <f>'dados agrupados'!O14</f>
        <v>8</v>
      </c>
      <c r="H14" s="304">
        <f>'dados agrupados'!P14</f>
        <v>27</v>
      </c>
      <c r="I14" s="304">
        <f>'dados agrupados'!Q14</f>
        <v>0</v>
      </c>
      <c r="J14" s="304">
        <f>'dados agrupados'!R14</f>
        <v>0</v>
      </c>
      <c r="K14" s="304">
        <f>'dados agrupados'!S14</f>
        <v>669</v>
      </c>
      <c r="L14" s="304">
        <f>'dados agrupados'!T14</f>
        <v>1082</v>
      </c>
      <c r="M14" s="304">
        <f>'dados agrupados'!U14</f>
        <v>55</v>
      </c>
      <c r="N14" s="304">
        <f>'dados agrupados'!V14</f>
        <v>126</v>
      </c>
      <c r="O14" s="304">
        <f>'dados agrupados'!W14</f>
        <v>5</v>
      </c>
      <c r="P14" s="304">
        <f>'dados agrupados'!X14</f>
        <v>4.5</v>
      </c>
      <c r="Q14" s="304">
        <f>'dados agrupados'!Y14</f>
        <v>44</v>
      </c>
      <c r="R14" s="304">
        <f>'dados agrupados'!Z14</f>
        <v>112</v>
      </c>
      <c r="S14" s="304">
        <f>'dados agrupados'!AA14</f>
        <v>29</v>
      </c>
      <c r="T14" s="304">
        <f>'dados agrupados'!AB14</f>
        <v>25</v>
      </c>
      <c r="U14" s="304">
        <f>'dados agrupados'!AC14</f>
        <v>4.7</v>
      </c>
      <c r="V14" s="304">
        <f>'dados agrupados'!AD14</f>
        <v>4.7</v>
      </c>
      <c r="W14" s="304" t="e">
        <f t="shared" ref="W14:X14" si="13">#REF!</f>
        <v>#REF!</v>
      </c>
      <c r="X14" s="304" t="e">
        <f t="shared" si="13"/>
        <v>#REF!</v>
      </c>
      <c r="Y14" s="304">
        <f>'dados agrupados'!AG14</f>
        <v>39</v>
      </c>
      <c r="Z14" s="304">
        <f>'dados agrupados'!AH14</f>
        <v>43</v>
      </c>
      <c r="AA14" s="304">
        <f>'dados agrupados'!AI14</f>
        <v>1.1000000000000001</v>
      </c>
      <c r="AB14" s="304">
        <f>'dados agrupados'!AJ14</f>
        <v>1</v>
      </c>
      <c r="AC14" s="304">
        <f>'dados agrupados'!AK14</f>
        <v>0</v>
      </c>
      <c r="AD14" s="304">
        <f>'dados agrupados'!AR14</f>
        <v>10.6</v>
      </c>
      <c r="AE14" s="304">
        <f>'dados agrupados'!AS14</f>
        <v>9.8000000000000007</v>
      </c>
      <c r="AF14" s="304">
        <f>'dados agrupados'!AN14</f>
        <v>8.3000000000000007</v>
      </c>
      <c r="AG14" s="304">
        <f>'dados agrupados'!AO14</f>
        <v>7.4</v>
      </c>
      <c r="AH14" s="304">
        <f>'dados agrupados'!AT14</f>
        <v>4.9000000000000004</v>
      </c>
      <c r="AI14" s="304">
        <f>'dados agrupados'!AU14</f>
        <v>4.4000000000000004</v>
      </c>
      <c r="AJ14" s="304">
        <f>'dados agrupados'!AX14</f>
        <v>144</v>
      </c>
      <c r="AK14" s="304">
        <f>'dados agrupados'!AY14</f>
        <v>138</v>
      </c>
      <c r="AL14" s="304">
        <f>'dados agrupados'!AL14</f>
        <v>4.0999999999999996</v>
      </c>
      <c r="AM14" s="304">
        <f>'dados agrupados'!AM14</f>
        <v>3.4</v>
      </c>
      <c r="AN14" s="304">
        <f>'dados agrupados'!AZ14</f>
        <v>2.1</v>
      </c>
      <c r="AO14" s="304">
        <f>'dados agrupados'!BA14</f>
        <v>2.2000000000000002</v>
      </c>
      <c r="AP14" s="304">
        <f>'dados agrupados'!BB14</f>
        <v>100</v>
      </c>
      <c r="AQ14" s="304">
        <f>'dados agrupados'!BC14</f>
        <v>103</v>
      </c>
      <c r="AR14" s="304">
        <f>'dados agrupados'!AP14</f>
        <v>0</v>
      </c>
      <c r="AS14" s="304">
        <f>'dados agrupados'!AQ14</f>
        <v>0</v>
      </c>
      <c r="AT14" s="304">
        <f>'dados agrupados'!BF14</f>
        <v>5.01</v>
      </c>
      <c r="AU14" s="304">
        <f>'dados agrupados'!BG14</f>
        <v>4.68</v>
      </c>
      <c r="AV14" s="304">
        <f>'dados agrupados'!BH14</f>
        <v>14.2</v>
      </c>
      <c r="AW14" s="304">
        <f>'dados agrupados'!BI14</f>
        <v>13.4</v>
      </c>
      <c r="AX14" s="304">
        <f>'dados agrupados'!BJ14</f>
        <v>45.5</v>
      </c>
      <c r="AY14" s="304">
        <f>'dados agrupados'!BK14</f>
        <v>41.3</v>
      </c>
      <c r="AZ14" s="304">
        <f>'dados agrupados'!BL14</f>
        <v>90.8</v>
      </c>
      <c r="BA14" s="304">
        <f>'dados agrupados'!BM14</f>
        <v>88.2</v>
      </c>
      <c r="BB14" s="304">
        <f>'dados agrupados'!BN14</f>
        <v>28.3</v>
      </c>
      <c r="BC14" s="304">
        <f>'dados agrupados'!BO14</f>
        <v>28.6</v>
      </c>
      <c r="BD14" s="304">
        <f>'dados agrupados'!BP14</f>
        <v>31.2</v>
      </c>
      <c r="BE14" s="304">
        <f>'dados agrupados'!BQ14</f>
        <v>32.4</v>
      </c>
      <c r="BF14" s="304">
        <f>'dados agrupados'!BR14</f>
        <v>251</v>
      </c>
      <c r="BG14" s="304">
        <f>'dados agrupados'!BS14</f>
        <v>275</v>
      </c>
      <c r="BH14" s="304">
        <f>'dados agrupados'!BT14</f>
        <v>13.2</v>
      </c>
      <c r="BI14" s="304">
        <f>'dados agrupados'!BU14</f>
        <v>13.4</v>
      </c>
      <c r="BJ14" s="304">
        <f>'dados agrupados'!BV14</f>
        <v>0</v>
      </c>
      <c r="BK14" s="304">
        <f>'dados agrupados'!BW14</f>
        <v>1.52</v>
      </c>
      <c r="BL14" s="304">
        <f>'dados agrupados'!BX14</f>
        <v>8.56</v>
      </c>
      <c r="BM14" s="304">
        <f>'dados agrupados'!BY14</f>
        <v>8.67</v>
      </c>
      <c r="BN14" s="304">
        <f>'dados agrupados'!BZ14</f>
        <v>72.8</v>
      </c>
      <c r="BO14" s="304">
        <f>'dados agrupados'!CA14</f>
        <v>71.599999999999994</v>
      </c>
      <c r="BP14" s="304">
        <f>'dados agrupados'!CB14</f>
        <v>19.5</v>
      </c>
      <c r="BQ14" s="304">
        <f>'dados agrupados'!CC14</f>
        <v>18.5</v>
      </c>
      <c r="BR14" s="304">
        <f>'dados agrupados'!CD14</f>
        <v>6.8</v>
      </c>
      <c r="BS14" s="304">
        <f>'dados agrupados'!CE14</f>
        <v>7.6</v>
      </c>
      <c r="BT14" s="304">
        <f>'dados agrupados'!CF14</f>
        <v>0.7</v>
      </c>
      <c r="BU14" s="304">
        <f>'dados agrupados'!CG14</f>
        <v>1.6</v>
      </c>
      <c r="BV14" s="304">
        <f>'dados agrupados'!CH14</f>
        <v>0.2</v>
      </c>
      <c r="BW14" s="304">
        <f>'dados agrupados'!CI14</f>
        <v>0.7</v>
      </c>
      <c r="BX14" s="304" t="b">
        <f>'dados agrupados'!CJ14</f>
        <v>0</v>
      </c>
      <c r="BY14" s="304" t="b">
        <f>'dados agrupados'!CK14</f>
        <v>1</v>
      </c>
      <c r="BZ14" s="304" t="e">
        <f t="shared" si="1"/>
        <v>#REF!</v>
      </c>
    </row>
    <row r="15" spans="1:78">
      <c r="A15" s="422" t="str">
        <f>'dados agrupados'!C15</f>
        <v>3187</v>
      </c>
      <c r="B15" s="304">
        <f>'dados agrupados'!D15</f>
        <v>25</v>
      </c>
      <c r="C15" s="304">
        <f>'dados agrupados'!E15</f>
        <v>90</v>
      </c>
      <c r="D15" s="304">
        <f>'dados agrupados'!F15</f>
        <v>1</v>
      </c>
      <c r="E15" s="304">
        <f>'dados agrupados'!M15</f>
        <v>944</v>
      </c>
      <c r="F15" s="304">
        <f>'dados agrupados'!N15</f>
        <v>2302</v>
      </c>
      <c r="G15" s="304">
        <f>'dados agrupados'!O15</f>
        <v>3</v>
      </c>
      <c r="H15" s="304">
        <f>'dados agrupados'!P15</f>
        <v>33</v>
      </c>
      <c r="I15" s="304">
        <f>'dados agrupados'!Q15</f>
        <v>0</v>
      </c>
      <c r="J15" s="304">
        <f>'dados agrupados'!R15</f>
        <v>0</v>
      </c>
      <c r="K15" s="304">
        <f>'dados agrupados'!S15</f>
        <v>664</v>
      </c>
      <c r="L15" s="304">
        <f>'dados agrupados'!T15</f>
        <v>974</v>
      </c>
      <c r="M15" s="304">
        <f>'dados agrupados'!U15</f>
        <v>57</v>
      </c>
      <c r="N15" s="304">
        <f>'dados agrupados'!V15</f>
        <v>93</v>
      </c>
      <c r="O15" s="304">
        <f>'dados agrupados'!W15</f>
        <v>5.0999999999999996</v>
      </c>
      <c r="P15" s="304">
        <f>'dados agrupados'!X15</f>
        <v>4.5</v>
      </c>
      <c r="Q15" s="304">
        <f>'dados agrupados'!Y15</f>
        <v>45</v>
      </c>
      <c r="R15" s="304">
        <f>'dados agrupados'!Z15</f>
        <v>74</v>
      </c>
      <c r="S15" s="304">
        <f>'dados agrupados'!AA15</f>
        <v>33</v>
      </c>
      <c r="T15" s="304">
        <f>'dados agrupados'!AB15</f>
        <v>27</v>
      </c>
      <c r="U15" s="304">
        <f>'dados agrupados'!AC15</f>
        <v>0</v>
      </c>
      <c r="V15" s="304">
        <f>'dados agrupados'!AD15</f>
        <v>5.3</v>
      </c>
      <c r="W15" s="304" t="e">
        <f t="shared" ref="W15:X15" si="14">#REF!</f>
        <v>#REF!</v>
      </c>
      <c r="X15" s="304" t="e">
        <f t="shared" si="14"/>
        <v>#REF!</v>
      </c>
      <c r="Y15" s="304">
        <f>'dados agrupados'!AG15</f>
        <v>42</v>
      </c>
      <c r="Z15" s="304">
        <f>'dados agrupados'!AH15</f>
        <v>41</v>
      </c>
      <c r="AA15" s="304">
        <f>'dados agrupados'!AI15</f>
        <v>1.2</v>
      </c>
      <c r="AB15" s="304">
        <f>'dados agrupados'!AJ15</f>
        <v>1.1000000000000001</v>
      </c>
      <c r="AC15" s="304">
        <f>'dados agrupados'!AK15</f>
        <v>0</v>
      </c>
      <c r="AD15" s="304">
        <f>'dados agrupados'!AR15</f>
        <v>10.4</v>
      </c>
      <c r="AE15" s="304">
        <f>'dados agrupados'!AS15</f>
        <v>9.6</v>
      </c>
      <c r="AF15" s="304">
        <f>'dados agrupados'!AN15</f>
        <v>8.5</v>
      </c>
      <c r="AG15" s="304">
        <f>'dados agrupados'!AO15</f>
        <v>7.3</v>
      </c>
      <c r="AH15" s="304">
        <f>'dados agrupados'!AT15</f>
        <v>6</v>
      </c>
      <c r="AI15" s="304">
        <f>'dados agrupados'!AU15</f>
        <v>4.2</v>
      </c>
      <c r="AJ15" s="304">
        <f>'dados agrupados'!AX15</f>
        <v>144</v>
      </c>
      <c r="AK15" s="304">
        <f>'dados agrupados'!AY15</f>
        <v>142</v>
      </c>
      <c r="AL15" s="304">
        <f>'dados agrupados'!AL15</f>
        <v>4.7</v>
      </c>
      <c r="AM15" s="304">
        <f>'dados agrupados'!AM15</f>
        <v>3.8</v>
      </c>
      <c r="AN15" s="304">
        <f>'dados agrupados'!AZ15</f>
        <v>0</v>
      </c>
      <c r="AO15" s="304">
        <f>'dados agrupados'!BA15</f>
        <v>2.2000000000000002</v>
      </c>
      <c r="AP15" s="304">
        <f>'dados agrupados'!BB15</f>
        <v>0</v>
      </c>
      <c r="AQ15" s="304">
        <f>'dados agrupados'!BC15</f>
        <v>103</v>
      </c>
      <c r="AR15" s="304">
        <f>'dados agrupados'!AP15</f>
        <v>0</v>
      </c>
      <c r="AS15" s="304">
        <f>'dados agrupados'!AQ15</f>
        <v>0</v>
      </c>
      <c r="AT15" s="304">
        <f>'dados agrupados'!BF15</f>
        <v>4.84</v>
      </c>
      <c r="AU15" s="304">
        <f>'dados agrupados'!BG15</f>
        <v>4.3099999999999996</v>
      </c>
      <c r="AV15" s="304">
        <f>'dados agrupados'!BH15</f>
        <v>14.3</v>
      </c>
      <c r="AW15" s="304">
        <f>'dados agrupados'!BI15</f>
        <v>13</v>
      </c>
      <c r="AX15" s="304">
        <f>'dados agrupados'!BJ15</f>
        <v>44.1</v>
      </c>
      <c r="AY15" s="304">
        <f>'dados agrupados'!BK15</f>
        <v>37.299999999999997</v>
      </c>
      <c r="AZ15" s="304">
        <f>'dados agrupados'!BL15</f>
        <v>91.1</v>
      </c>
      <c r="BA15" s="304">
        <f>'dados agrupados'!BM15</f>
        <v>86.5</v>
      </c>
      <c r="BB15" s="304">
        <f>'dados agrupados'!BN15</f>
        <v>29.5</v>
      </c>
      <c r="BC15" s="304">
        <f>'dados agrupados'!BO15</f>
        <v>30.2</v>
      </c>
      <c r="BD15" s="304">
        <f>'dados agrupados'!BP15</f>
        <v>32.4</v>
      </c>
      <c r="BE15" s="304">
        <f>'dados agrupados'!BQ15</f>
        <v>34.9</v>
      </c>
      <c r="BF15" s="304">
        <f>'dados agrupados'!BR15</f>
        <v>209</v>
      </c>
      <c r="BG15" s="304">
        <f>'dados agrupados'!BS15</f>
        <v>278</v>
      </c>
      <c r="BH15" s="304">
        <f>'dados agrupados'!BT15</f>
        <v>12.8</v>
      </c>
      <c r="BI15" s="304">
        <f>'dados agrupados'!BU15</f>
        <v>12.7</v>
      </c>
      <c r="BJ15" s="304">
        <f>'dados agrupados'!BV15</f>
        <v>0</v>
      </c>
      <c r="BK15" s="304">
        <f>'dados agrupados'!BW15</f>
        <v>1.26</v>
      </c>
      <c r="BL15" s="304">
        <f>'dados agrupados'!BX15</f>
        <v>3.7</v>
      </c>
      <c r="BM15" s="304">
        <f>'dados agrupados'!BY15</f>
        <v>11.37</v>
      </c>
      <c r="BN15" s="304">
        <f>'dados agrupados'!BZ15</f>
        <v>53.8</v>
      </c>
      <c r="BO15" s="304">
        <f>'dados agrupados'!CA15</f>
        <v>73.099999999999994</v>
      </c>
      <c r="BP15" s="304">
        <f>'dados agrupados'!CB15</f>
        <v>32.700000000000003</v>
      </c>
      <c r="BQ15" s="304">
        <f>'dados agrupados'!CC15</f>
        <v>17.5</v>
      </c>
      <c r="BR15" s="304">
        <f>'dados agrupados'!CD15</f>
        <v>8.6</v>
      </c>
      <c r="BS15" s="304">
        <f>'dados agrupados'!CE15</f>
        <v>5.4</v>
      </c>
      <c r="BT15" s="304">
        <f>'dados agrupados'!CF15</f>
        <v>4.0999999999999996</v>
      </c>
      <c r="BU15" s="304">
        <f>'dados agrupados'!CG15</f>
        <v>3.4</v>
      </c>
      <c r="BV15" s="304">
        <f>'dados agrupados'!CH15</f>
        <v>0.8</v>
      </c>
      <c r="BW15" s="304">
        <f>'dados agrupados'!CI15</f>
        <v>0.6</v>
      </c>
      <c r="BX15" s="304" t="b">
        <f>'dados agrupados'!CJ15</f>
        <v>0</v>
      </c>
      <c r="BY15" s="304" t="b">
        <f>'dados agrupados'!CK15</f>
        <v>1</v>
      </c>
      <c r="BZ15" s="304" t="e">
        <f t="shared" si="1"/>
        <v>#REF!</v>
      </c>
    </row>
    <row r="16" spans="1:78">
      <c r="A16" s="422" t="str">
        <f>'dados agrupados'!C16</f>
        <v>3189</v>
      </c>
      <c r="B16" s="304">
        <f>'dados agrupados'!D16</f>
        <v>28</v>
      </c>
      <c r="C16" s="304">
        <f>'dados agrupados'!E16</f>
        <v>78</v>
      </c>
      <c r="D16" s="304">
        <f>'dados agrupados'!F16</f>
        <v>2</v>
      </c>
      <c r="E16" s="304">
        <f>'dados agrupados'!M16</f>
        <v>168</v>
      </c>
      <c r="F16" s="304">
        <f>'dados agrupados'!N16</f>
        <v>958</v>
      </c>
      <c r="G16" s="304">
        <f>'dados agrupados'!O16</f>
        <v>8</v>
      </c>
      <c r="H16" s="304">
        <f>'dados agrupados'!P16</f>
        <v>18</v>
      </c>
      <c r="I16" s="304">
        <f>'dados agrupados'!Q16</f>
        <v>0</v>
      </c>
      <c r="J16" s="304">
        <f>'dados agrupados'!R16</f>
        <v>0</v>
      </c>
      <c r="K16" s="304">
        <f>'dados agrupados'!S16</f>
        <v>831</v>
      </c>
      <c r="L16" s="304">
        <f>'dados agrupados'!T16</f>
        <v>1341</v>
      </c>
      <c r="M16" s="304">
        <f>'dados agrupados'!U16</f>
        <v>60</v>
      </c>
      <c r="N16" s="304">
        <f>'dados agrupados'!V16</f>
        <v>160</v>
      </c>
      <c r="O16" s="304">
        <f>'dados agrupados'!W16</f>
        <v>5.2</v>
      </c>
      <c r="P16" s="304">
        <f>'dados agrupados'!X16</f>
        <v>4.5999999999999996</v>
      </c>
      <c r="Q16" s="304">
        <f>'dados agrupados'!Y16</f>
        <v>67</v>
      </c>
      <c r="R16" s="304">
        <f>'dados agrupados'!Z16</f>
        <v>176</v>
      </c>
      <c r="S16" s="304">
        <f>'dados agrupados'!AA16</f>
        <v>82</v>
      </c>
      <c r="T16" s="304">
        <f>'dados agrupados'!AB16</f>
        <v>113</v>
      </c>
      <c r="U16" s="304">
        <f>'dados agrupados'!AC16</f>
        <v>6.9</v>
      </c>
      <c r="V16" s="304">
        <f>'dados agrupados'!AD16</f>
        <v>5.5</v>
      </c>
      <c r="W16" s="304" t="e">
        <f t="shared" ref="W16:X16" si="15">#REF!</f>
        <v>#REF!</v>
      </c>
      <c r="X16" s="304" t="e">
        <f t="shared" si="15"/>
        <v>#REF!</v>
      </c>
      <c r="Y16" s="304">
        <f>'dados agrupados'!AG16</f>
        <v>42</v>
      </c>
      <c r="Z16" s="304">
        <f>'dados agrupados'!AH16</f>
        <v>42</v>
      </c>
      <c r="AA16" s="304">
        <f>'dados agrupados'!AI16</f>
        <v>1.2</v>
      </c>
      <c r="AB16" s="304">
        <f>'dados agrupados'!AJ16</f>
        <v>0.9</v>
      </c>
      <c r="AC16" s="304">
        <f>'dados agrupados'!AK16</f>
        <v>0</v>
      </c>
      <c r="AD16" s="304">
        <f>'dados agrupados'!AR16</f>
        <v>10.3</v>
      </c>
      <c r="AE16" s="304">
        <f>'dados agrupados'!AS16</f>
        <v>9.5</v>
      </c>
      <c r="AF16" s="304">
        <f>'dados agrupados'!AN16</f>
        <v>8.4</v>
      </c>
      <c r="AG16" s="304">
        <f>'dados agrupados'!AO16</f>
        <v>7.2</v>
      </c>
      <c r="AH16" s="304">
        <f>'dados agrupados'!AT16</f>
        <v>5.9</v>
      </c>
      <c r="AI16" s="304">
        <f>'dados agrupados'!AU16</f>
        <v>4.8</v>
      </c>
      <c r="AJ16" s="304">
        <f>'dados agrupados'!AX16</f>
        <v>143</v>
      </c>
      <c r="AK16" s="304">
        <f>'dados agrupados'!AY16</f>
        <v>145</v>
      </c>
      <c r="AL16" s="304">
        <f>'dados agrupados'!AL16</f>
        <v>5.0999999999999996</v>
      </c>
      <c r="AM16" s="304">
        <f>'dados agrupados'!AM16</f>
        <v>3.5</v>
      </c>
      <c r="AN16" s="304">
        <f>'dados agrupados'!AZ16</f>
        <v>2.1</v>
      </c>
      <c r="AO16" s="304">
        <f>'dados agrupados'!BA16</f>
        <v>2.2999999999999998</v>
      </c>
      <c r="AP16" s="304">
        <f>'dados agrupados'!BB16</f>
        <v>101</v>
      </c>
      <c r="AQ16" s="304">
        <f>'dados agrupados'!BC16</f>
        <v>106</v>
      </c>
      <c r="AR16" s="304">
        <f>'dados agrupados'!AP16</f>
        <v>0</v>
      </c>
      <c r="AS16" s="304">
        <f>'dados agrupados'!AQ16</f>
        <v>0</v>
      </c>
      <c r="AT16" s="304">
        <f>'dados agrupados'!BF16</f>
        <v>4.9800000000000004</v>
      </c>
      <c r="AU16" s="304">
        <f>'dados agrupados'!BG16</f>
        <v>4.34</v>
      </c>
      <c r="AV16" s="304">
        <f>'dados agrupados'!BH16</f>
        <v>15.6</v>
      </c>
      <c r="AW16" s="304">
        <f>'dados agrupados'!BI16</f>
        <v>13.7</v>
      </c>
      <c r="AX16" s="304">
        <f>'dados agrupados'!BJ16</f>
        <v>48.6</v>
      </c>
      <c r="AY16" s="304">
        <f>'dados agrupados'!BK16</f>
        <v>39.9</v>
      </c>
      <c r="AZ16" s="304">
        <f>'dados agrupados'!BL16</f>
        <v>97.6</v>
      </c>
      <c r="BA16" s="304">
        <f>'dados agrupados'!BM16</f>
        <v>91.9</v>
      </c>
      <c r="BB16" s="304">
        <f>'dados agrupados'!BN16</f>
        <v>31.3</v>
      </c>
      <c r="BC16" s="304">
        <f>'dados agrupados'!BO16</f>
        <v>31.6</v>
      </c>
      <c r="BD16" s="304">
        <f>'dados agrupados'!BP16</f>
        <v>32.1</v>
      </c>
      <c r="BE16" s="304">
        <f>'dados agrupados'!BQ16</f>
        <v>34.299999999999997</v>
      </c>
      <c r="BF16" s="304">
        <f>'dados agrupados'!BR16</f>
        <v>205</v>
      </c>
      <c r="BG16" s="304">
        <f>'dados agrupados'!BS16</f>
        <v>229</v>
      </c>
      <c r="BH16" s="304">
        <f>'dados agrupados'!BT16</f>
        <v>13.3</v>
      </c>
      <c r="BI16" s="304">
        <f>'dados agrupados'!BU16</f>
        <v>13</v>
      </c>
      <c r="BJ16" s="304">
        <f>'dados agrupados'!BV16</f>
        <v>0</v>
      </c>
      <c r="BK16" s="304">
        <f>'dados agrupados'!BW16</f>
        <v>2.39</v>
      </c>
      <c r="BL16" s="304">
        <f>'dados agrupados'!BX16</f>
        <v>10.09</v>
      </c>
      <c r="BM16" s="304">
        <f>'dados agrupados'!BY16</f>
        <v>14.12</v>
      </c>
      <c r="BN16" s="304">
        <f>'dados agrupados'!BZ16</f>
        <v>72.900000000000006</v>
      </c>
      <c r="BO16" s="304">
        <f>'dados agrupados'!CA16</f>
        <v>82.7</v>
      </c>
      <c r="BP16" s="304">
        <f>'dados agrupados'!CB16</f>
        <v>18.3</v>
      </c>
      <c r="BQ16" s="304">
        <f>'dados agrupados'!CC16</f>
        <v>9.9</v>
      </c>
      <c r="BR16" s="304">
        <f>'dados agrupados'!CD16</f>
        <v>7.4</v>
      </c>
      <c r="BS16" s="304">
        <f>'dados agrupados'!CE16</f>
        <v>6.9</v>
      </c>
      <c r="BT16" s="304">
        <f>'dados agrupados'!CF16</f>
        <v>1.2</v>
      </c>
      <c r="BU16" s="304">
        <f>'dados agrupados'!CG16</f>
        <v>0.4</v>
      </c>
      <c r="BV16" s="304">
        <f>'dados agrupados'!CH16</f>
        <v>0.2</v>
      </c>
      <c r="BW16" s="304">
        <f>'dados agrupados'!CI16</f>
        <v>0.1</v>
      </c>
      <c r="BX16" s="304" t="b">
        <f>'dados agrupados'!CJ16</f>
        <v>0</v>
      </c>
      <c r="BY16" s="304" t="b">
        <f>'dados agrupados'!CK16</f>
        <v>0</v>
      </c>
      <c r="BZ16" s="304" t="e">
        <f t="shared" si="1"/>
        <v>#REF!</v>
      </c>
    </row>
    <row r="17" spans="1:78">
      <c r="A17" s="422" t="str">
        <f>'dados agrupados'!C17</f>
        <v>3190</v>
      </c>
      <c r="B17" s="304">
        <f>'dados agrupados'!D17</f>
        <v>29</v>
      </c>
      <c r="C17" s="304">
        <f>'dados agrupados'!E17</f>
        <v>81</v>
      </c>
      <c r="D17" s="304">
        <f>'dados agrupados'!F17</f>
        <v>1</v>
      </c>
      <c r="E17" s="304">
        <f>'dados agrupados'!M17</f>
        <v>257</v>
      </c>
      <c r="F17" s="304">
        <f>'dados agrupados'!N17</f>
        <v>3061</v>
      </c>
      <c r="G17" s="304">
        <f>'dados agrupados'!O17</f>
        <v>17</v>
      </c>
      <c r="H17" s="304">
        <f>'dados agrupados'!P17</f>
        <v>41</v>
      </c>
      <c r="I17" s="304">
        <f>'dados agrupados'!Q17</f>
        <v>0</v>
      </c>
      <c r="J17" s="304">
        <f>'dados agrupados'!R17</f>
        <v>0</v>
      </c>
      <c r="K17" s="304">
        <f>'dados agrupados'!S17</f>
        <v>1039</v>
      </c>
      <c r="L17" s="304">
        <f>'dados agrupados'!T17</f>
        <v>1764</v>
      </c>
      <c r="M17" s="304">
        <f>'dados agrupados'!U17</f>
        <v>89</v>
      </c>
      <c r="N17" s="304">
        <f>'dados agrupados'!V17</f>
        <v>154</v>
      </c>
      <c r="O17" s="304">
        <f>'dados agrupados'!W17</f>
        <v>4.8</v>
      </c>
      <c r="P17" s="304">
        <f>'dados agrupados'!X17</f>
        <v>3.9</v>
      </c>
      <c r="Q17" s="304">
        <f>'dados agrupados'!Y17</f>
        <v>67</v>
      </c>
      <c r="R17" s="304">
        <f>'dados agrupados'!Z17</f>
        <v>114</v>
      </c>
      <c r="S17" s="304">
        <f>'dados agrupados'!AA17</f>
        <v>40</v>
      </c>
      <c r="T17" s="304">
        <f>'dados agrupados'!AB17</f>
        <v>32</v>
      </c>
      <c r="U17" s="304">
        <f>'dados agrupados'!AC17</f>
        <v>4.5999999999999996</v>
      </c>
      <c r="V17" s="304">
        <f>'dados agrupados'!AD17</f>
        <v>3.7</v>
      </c>
      <c r="W17" s="304" t="e">
        <f t="shared" ref="W17:X17" si="16">#REF!</f>
        <v>#REF!</v>
      </c>
      <c r="X17" s="304" t="e">
        <f t="shared" si="16"/>
        <v>#REF!</v>
      </c>
      <c r="Y17" s="304">
        <f>'dados agrupados'!AG17</f>
        <v>37</v>
      </c>
      <c r="Z17" s="304">
        <f>'dados agrupados'!AH17</f>
        <v>34</v>
      </c>
      <c r="AA17" s="304">
        <f>'dados agrupados'!AI17</f>
        <v>0.9</v>
      </c>
      <c r="AB17" s="304">
        <f>'dados agrupados'!AJ17</f>
        <v>0.8</v>
      </c>
      <c r="AC17" s="304">
        <f>'dados agrupados'!AK17</f>
        <v>0</v>
      </c>
      <c r="AD17" s="304">
        <f>'dados agrupados'!AR17</f>
        <v>9.6999999999999993</v>
      </c>
      <c r="AE17" s="304">
        <f>'dados agrupados'!AS17</f>
        <v>8.9</v>
      </c>
      <c r="AF17" s="304">
        <f>'dados agrupados'!AN17</f>
        <v>8</v>
      </c>
      <c r="AG17" s="304">
        <f>'dados agrupados'!AO17</f>
        <v>6.6</v>
      </c>
      <c r="AH17" s="304">
        <f>'dados agrupados'!AT17</f>
        <v>5.4</v>
      </c>
      <c r="AI17" s="304">
        <f>'dados agrupados'!AU17</f>
        <v>3.9</v>
      </c>
      <c r="AJ17" s="304">
        <f>'dados agrupados'!AX17</f>
        <v>141</v>
      </c>
      <c r="AK17" s="304">
        <f>'dados agrupados'!AY17</f>
        <v>143</v>
      </c>
      <c r="AL17" s="304">
        <f>'dados agrupados'!AL17</f>
        <v>3.4</v>
      </c>
      <c r="AM17" s="304">
        <f>'dados agrupados'!AM17</f>
        <v>2.9</v>
      </c>
      <c r="AN17" s="304">
        <f>'dados agrupados'!AZ17</f>
        <v>2.1</v>
      </c>
      <c r="AO17" s="304">
        <f>'dados agrupados'!BA17</f>
        <v>2.1</v>
      </c>
      <c r="AP17" s="304">
        <f>'dados agrupados'!BB17</f>
        <v>102</v>
      </c>
      <c r="AQ17" s="304">
        <f>'dados agrupados'!BC17</f>
        <v>104</v>
      </c>
      <c r="AR17" s="304">
        <f>'dados agrupados'!AP17</f>
        <v>0</v>
      </c>
      <c r="AS17" s="304">
        <f>'dados agrupados'!AQ17</f>
        <v>0</v>
      </c>
      <c r="AT17" s="304">
        <f>'dados agrupados'!BF17</f>
        <v>4.34</v>
      </c>
      <c r="AU17" s="304">
        <f>'dados agrupados'!BG17</f>
        <v>3.78</v>
      </c>
      <c r="AV17" s="304">
        <f>'dados agrupados'!BH17</f>
        <v>13.2</v>
      </c>
      <c r="AW17" s="304">
        <f>'dados agrupados'!BI17</f>
        <v>11.6</v>
      </c>
      <c r="AX17" s="304">
        <f>'dados agrupados'!BJ17</f>
        <v>41.6</v>
      </c>
      <c r="AY17" s="304">
        <f>'dados agrupados'!BK17</f>
        <v>34.299999999999997</v>
      </c>
      <c r="AZ17" s="304">
        <f>'dados agrupados'!BL17</f>
        <v>95.9</v>
      </c>
      <c r="BA17" s="304">
        <f>'dados agrupados'!BM17</f>
        <v>90.7</v>
      </c>
      <c r="BB17" s="304">
        <f>'dados agrupados'!BN17</f>
        <v>30.4</v>
      </c>
      <c r="BC17" s="304">
        <f>'dados agrupados'!BO17</f>
        <v>30.7</v>
      </c>
      <c r="BD17" s="304">
        <f>'dados agrupados'!BP17</f>
        <v>31.7</v>
      </c>
      <c r="BE17" s="304">
        <f>'dados agrupados'!BQ17</f>
        <v>33.799999999999997</v>
      </c>
      <c r="BF17" s="304">
        <f>'dados agrupados'!BR17</f>
        <v>268</v>
      </c>
      <c r="BG17" s="304">
        <f>'dados agrupados'!BS17</f>
        <v>266</v>
      </c>
      <c r="BH17" s="304">
        <f>'dados agrupados'!BT17</f>
        <v>13.6</v>
      </c>
      <c r="BI17" s="304">
        <f>'dados agrupados'!BU17</f>
        <v>13.7</v>
      </c>
      <c r="BJ17" s="304">
        <f>'dados agrupados'!BV17</f>
        <v>0</v>
      </c>
      <c r="BK17" s="304">
        <f>'dados agrupados'!BW17</f>
        <v>1.1299999999999999</v>
      </c>
      <c r="BL17" s="304">
        <f>'dados agrupados'!BX17</f>
        <v>8.77</v>
      </c>
      <c r="BM17" s="304">
        <f>'dados agrupados'!BY17</f>
        <v>7.68</v>
      </c>
      <c r="BN17" s="304">
        <f>'dados agrupados'!BZ17</f>
        <v>81.8</v>
      </c>
      <c r="BO17" s="304">
        <f>'dados agrupados'!CA17</f>
        <v>82.6</v>
      </c>
      <c r="BP17" s="304">
        <f>'dados agrupados'!CB17</f>
        <v>12</v>
      </c>
      <c r="BQ17" s="304">
        <f>'dados agrupados'!CC17</f>
        <v>12</v>
      </c>
      <c r="BR17" s="304">
        <f>'dados agrupados'!CD17</f>
        <v>5.8</v>
      </c>
      <c r="BS17" s="304">
        <f>'dados agrupados'!CE17</f>
        <v>4.9000000000000004</v>
      </c>
      <c r="BT17" s="304">
        <f>'dados agrupados'!CF17</f>
        <v>0.2</v>
      </c>
      <c r="BU17" s="304">
        <f>'dados agrupados'!CG17</f>
        <v>0.4</v>
      </c>
      <c r="BV17" s="304">
        <f>'dados agrupados'!CH17</f>
        <v>0.2</v>
      </c>
      <c r="BW17" s="304">
        <f>'dados agrupados'!CI17</f>
        <v>0.1</v>
      </c>
      <c r="BX17" s="304" t="b">
        <f>'dados agrupados'!CJ17</f>
        <v>0</v>
      </c>
      <c r="BY17" s="304" t="b">
        <f>'dados agrupados'!CK17</f>
        <v>1</v>
      </c>
      <c r="BZ17" s="304" t="e">
        <f t="shared" si="1"/>
        <v>#REF!</v>
      </c>
    </row>
    <row r="18" spans="1:78">
      <c r="A18" s="422" t="str">
        <f>'dados agrupados'!C18</f>
        <v>3192</v>
      </c>
      <c r="B18" s="304">
        <f>'dados agrupados'!D18</f>
        <v>28</v>
      </c>
      <c r="C18" s="304">
        <f>'dados agrupados'!E18</f>
        <v>68</v>
      </c>
      <c r="D18" s="304">
        <f>'dados agrupados'!F18</f>
        <v>2</v>
      </c>
      <c r="E18" s="304">
        <f>'dados agrupados'!M18</f>
        <v>298</v>
      </c>
      <c r="F18" s="304">
        <f>'dados agrupados'!N18</f>
        <v>2145</v>
      </c>
      <c r="G18" s="304">
        <f>'dados agrupados'!O18</f>
        <v>25</v>
      </c>
      <c r="H18" s="304">
        <f>'dados agrupados'!P18</f>
        <v>52</v>
      </c>
      <c r="I18" s="304">
        <f>'dados agrupados'!Q18</f>
        <v>0</v>
      </c>
      <c r="J18" s="304">
        <f>'dados agrupados'!R18</f>
        <v>0</v>
      </c>
      <c r="K18" s="304">
        <f>'dados agrupados'!S18</f>
        <v>639</v>
      </c>
      <c r="L18" s="304">
        <f>'dados agrupados'!T18</f>
        <v>2012</v>
      </c>
      <c r="M18" s="304">
        <f>'dados agrupados'!U18</f>
        <v>67</v>
      </c>
      <c r="N18" s="304">
        <f>'dados agrupados'!V18</f>
        <v>229</v>
      </c>
      <c r="O18" s="304">
        <f>'dados agrupados'!W18</f>
        <v>5.0999999999999996</v>
      </c>
      <c r="P18" s="304">
        <f>'dados agrupados'!X18</f>
        <v>4.0999999999999996</v>
      </c>
      <c r="Q18" s="304">
        <f>'dados agrupados'!Y18</f>
        <v>55</v>
      </c>
      <c r="R18" s="304">
        <f>'dados agrupados'!Z18</f>
        <v>148</v>
      </c>
      <c r="S18" s="304">
        <f>'dados agrupados'!AA18</f>
        <v>57</v>
      </c>
      <c r="T18" s="304">
        <f>'dados agrupados'!AB18</f>
        <v>109</v>
      </c>
      <c r="U18" s="304">
        <f>'dados agrupados'!AC18</f>
        <v>5.4</v>
      </c>
      <c r="V18" s="304">
        <f>'dados agrupados'!AD18</f>
        <v>5.3</v>
      </c>
      <c r="W18" s="304" t="e">
        <f t="shared" ref="W18:X18" si="17">#REF!</f>
        <v>#REF!</v>
      </c>
      <c r="X18" s="304" t="e">
        <f t="shared" si="17"/>
        <v>#REF!</v>
      </c>
      <c r="Y18" s="304">
        <f>'dados agrupados'!AG18</f>
        <v>39</v>
      </c>
      <c r="Z18" s="304">
        <f>'dados agrupados'!AH18</f>
        <v>41</v>
      </c>
      <c r="AA18" s="304">
        <f>'dados agrupados'!AI18</f>
        <v>1</v>
      </c>
      <c r="AB18" s="304">
        <f>'dados agrupados'!AJ18</f>
        <v>0.9</v>
      </c>
      <c r="AC18" s="304">
        <f>'dados agrupados'!AK18</f>
        <v>0</v>
      </c>
      <c r="AD18" s="304">
        <f>'dados agrupados'!AR18</f>
        <v>9.4</v>
      </c>
      <c r="AE18" s="304">
        <f>'dados agrupados'!AS18</f>
        <v>8.6</v>
      </c>
      <c r="AF18" s="304">
        <f>'dados agrupados'!AN18</f>
        <v>8.5</v>
      </c>
      <c r="AG18" s="304">
        <f>'dados agrupados'!AO18</f>
        <v>6.8</v>
      </c>
      <c r="AH18" s="304">
        <f>'dados agrupados'!AT18</f>
        <v>4.7</v>
      </c>
      <c r="AI18" s="304">
        <f>'dados agrupados'!AU18</f>
        <v>4.2</v>
      </c>
      <c r="AJ18" s="304">
        <f>'dados agrupados'!AX18</f>
        <v>139</v>
      </c>
      <c r="AK18" s="304">
        <f>'dados agrupados'!AY18</f>
        <v>139</v>
      </c>
      <c r="AL18" s="304">
        <f>'dados agrupados'!AL18</f>
        <v>3.7</v>
      </c>
      <c r="AM18" s="304">
        <f>'dados agrupados'!AM18</f>
        <v>2.5</v>
      </c>
      <c r="AN18" s="304">
        <f>'dados agrupados'!AZ18</f>
        <v>2.2000000000000002</v>
      </c>
      <c r="AO18" s="304">
        <f>'dados agrupados'!BA18</f>
        <v>1.9</v>
      </c>
      <c r="AP18" s="304">
        <f>'dados agrupados'!BB18</f>
        <v>98</v>
      </c>
      <c r="AQ18" s="304">
        <f>'dados agrupados'!BC18</f>
        <v>99</v>
      </c>
      <c r="AR18" s="304">
        <f>'dados agrupados'!AP18</f>
        <v>0</v>
      </c>
      <c r="AS18" s="304">
        <f>'dados agrupados'!AQ18</f>
        <v>0</v>
      </c>
      <c r="AT18" s="304">
        <f>'dados agrupados'!BF18</f>
        <v>4.67</v>
      </c>
      <c r="AU18" s="304">
        <f>'dados agrupados'!BG18</f>
        <v>3.93</v>
      </c>
      <c r="AV18" s="304">
        <f>'dados agrupados'!BH18</f>
        <v>14.3</v>
      </c>
      <c r="AW18" s="304">
        <f>'dados agrupados'!BI18</f>
        <v>12.3</v>
      </c>
      <c r="AX18" s="304">
        <f>'dados agrupados'!BJ18</f>
        <v>45.6</v>
      </c>
      <c r="AY18" s="304">
        <f>'dados agrupados'!BK18</f>
        <v>36.5</v>
      </c>
      <c r="AZ18" s="304">
        <f>'dados agrupados'!BL18</f>
        <v>97.6</v>
      </c>
      <c r="BA18" s="304">
        <f>'dados agrupados'!BM18</f>
        <v>92.9</v>
      </c>
      <c r="BB18" s="304">
        <f>'dados agrupados'!BN18</f>
        <v>30.6</v>
      </c>
      <c r="BC18" s="304">
        <f>'dados agrupados'!BO18</f>
        <v>31.3</v>
      </c>
      <c r="BD18" s="304">
        <f>'dados agrupados'!BP18</f>
        <v>31.4</v>
      </c>
      <c r="BE18" s="304">
        <f>'dados agrupados'!BQ18</f>
        <v>33.700000000000003</v>
      </c>
      <c r="BF18" s="304">
        <f>'dados agrupados'!BR18</f>
        <v>189</v>
      </c>
      <c r="BG18" s="304">
        <f>'dados agrupados'!BS18</f>
        <v>215</v>
      </c>
      <c r="BH18" s="304">
        <f>'dados agrupados'!BT18</f>
        <v>12.1</v>
      </c>
      <c r="BI18" s="304">
        <f>'dados agrupados'!BU18</f>
        <v>11.9</v>
      </c>
      <c r="BJ18" s="304">
        <f>'dados agrupados'!BV18</f>
        <v>0</v>
      </c>
      <c r="BK18" s="304">
        <f>'dados agrupados'!BW18</f>
        <v>1.19</v>
      </c>
      <c r="BL18" s="304">
        <f>'dados agrupados'!BX18</f>
        <v>6.89</v>
      </c>
      <c r="BM18" s="304">
        <f>'dados agrupados'!BY18</f>
        <v>9.33</v>
      </c>
      <c r="BN18" s="304">
        <f>'dados agrupados'!BZ18</f>
        <v>83</v>
      </c>
      <c r="BO18" s="304">
        <f>'dados agrupados'!CA18</f>
        <v>86.6</v>
      </c>
      <c r="BP18" s="304">
        <f>'dados agrupados'!CB18</f>
        <v>9.1</v>
      </c>
      <c r="BQ18" s="304">
        <f>'dados agrupados'!CC18</f>
        <v>10.4</v>
      </c>
      <c r="BR18" s="304">
        <f>'dados agrupados'!CD18</f>
        <v>7.5</v>
      </c>
      <c r="BS18" s="304">
        <f>'dados agrupados'!CE18</f>
        <v>2.8</v>
      </c>
      <c r="BT18" s="304">
        <f>'dados agrupados'!CF18</f>
        <v>0.3</v>
      </c>
      <c r="BU18" s="304">
        <f>'dados agrupados'!CG18</f>
        <v>0.1</v>
      </c>
      <c r="BV18" s="304">
        <f>'dados agrupados'!CH18</f>
        <v>0.1</v>
      </c>
      <c r="BW18" s="304">
        <f>'dados agrupados'!CI18</f>
        <v>0.1</v>
      </c>
      <c r="BX18" s="304" t="b">
        <f>'dados agrupados'!CJ18</f>
        <v>0</v>
      </c>
      <c r="BY18" s="304" t="b">
        <f>'dados agrupados'!CK18</f>
        <v>1</v>
      </c>
      <c r="BZ18" s="304" t="e">
        <f t="shared" si="1"/>
        <v>#REF!</v>
      </c>
    </row>
    <row r="19" spans="1:78">
      <c r="A19" s="422" t="str">
        <f>'dados agrupados'!C19</f>
        <v>3193</v>
      </c>
      <c r="B19" s="304">
        <f>'dados agrupados'!D19</f>
        <v>29</v>
      </c>
      <c r="C19" s="304">
        <f>'dados agrupados'!E19</f>
        <v>83</v>
      </c>
      <c r="D19" s="304">
        <f>'dados agrupados'!F19</f>
        <v>0</v>
      </c>
      <c r="E19" s="304">
        <f>'dados agrupados'!M19</f>
        <v>84</v>
      </c>
      <c r="F19" s="304">
        <f>'dados agrupados'!N19</f>
        <v>917</v>
      </c>
      <c r="G19" s="304">
        <f>'dados agrupados'!O19</f>
        <v>3</v>
      </c>
      <c r="H19" s="304">
        <f>'dados agrupados'!P19</f>
        <v>15</v>
      </c>
      <c r="I19" s="304">
        <f>'dados agrupados'!Q19</f>
        <v>0</v>
      </c>
      <c r="J19" s="304">
        <f>'dados agrupados'!R19</f>
        <v>0</v>
      </c>
      <c r="K19" s="304">
        <f>'dados agrupados'!S19</f>
        <v>471</v>
      </c>
      <c r="L19" s="304">
        <f>'dados agrupados'!T19</f>
        <v>757</v>
      </c>
      <c r="M19" s="304">
        <f>'dados agrupados'!U19</f>
        <v>26</v>
      </c>
      <c r="N19" s="304">
        <f>'dados agrupados'!V19</f>
        <v>65</v>
      </c>
      <c r="O19" s="304">
        <f>'dados agrupados'!W19</f>
        <v>4.9000000000000004</v>
      </c>
      <c r="P19" s="304">
        <f>'dados agrupados'!X19</f>
        <v>4.4000000000000004</v>
      </c>
      <c r="Q19" s="304">
        <f>'dados agrupados'!Y19</f>
        <v>23</v>
      </c>
      <c r="R19" s="304">
        <f>'dados agrupados'!Z19</f>
        <v>71</v>
      </c>
      <c r="S19" s="304">
        <f>'dados agrupados'!AA19</f>
        <v>17</v>
      </c>
      <c r="T19" s="304">
        <f>'dados agrupados'!AB19</f>
        <v>17</v>
      </c>
      <c r="U19" s="304">
        <f>'dados agrupados'!AC19</f>
        <v>5.6</v>
      </c>
      <c r="V19" s="304">
        <f>'dados agrupados'!AD19</f>
        <v>5.3</v>
      </c>
      <c r="W19" s="304" t="e">
        <f t="shared" ref="W19:X19" si="18">#REF!</f>
        <v>#REF!</v>
      </c>
      <c r="X19" s="304" t="e">
        <f t="shared" si="18"/>
        <v>#REF!</v>
      </c>
      <c r="Y19" s="304">
        <f>'dados agrupados'!AG19</f>
        <v>38</v>
      </c>
      <c r="Z19" s="304">
        <f>'dados agrupados'!AH19</f>
        <v>36</v>
      </c>
      <c r="AA19" s="304">
        <f>'dados agrupados'!AI19</f>
        <v>1.1000000000000001</v>
      </c>
      <c r="AB19" s="304">
        <f>'dados agrupados'!AJ19</f>
        <v>1</v>
      </c>
      <c r="AC19" s="304">
        <f>'dados agrupados'!AK19</f>
        <v>0</v>
      </c>
      <c r="AD19" s="304">
        <f>'dados agrupados'!AR19</f>
        <v>9.8000000000000007</v>
      </c>
      <c r="AE19" s="304">
        <f>'dados agrupados'!AS19</f>
        <v>9.5</v>
      </c>
      <c r="AF19" s="304">
        <f>'dados agrupados'!AN19</f>
        <v>8.1999999999999993</v>
      </c>
      <c r="AG19" s="304">
        <f>'dados agrupados'!AO19</f>
        <v>7.3</v>
      </c>
      <c r="AH19" s="304">
        <f>'dados agrupados'!AT19</f>
        <v>6</v>
      </c>
      <c r="AI19" s="304">
        <f>'dados agrupados'!AU19</f>
        <v>5.0999999999999996</v>
      </c>
      <c r="AJ19" s="304">
        <f>'dados agrupados'!AX19</f>
        <v>145</v>
      </c>
      <c r="AK19" s="304">
        <f>'dados agrupados'!AY19</f>
        <v>145</v>
      </c>
      <c r="AL19" s="304">
        <f>'dados agrupados'!AL19</f>
        <v>4.3</v>
      </c>
      <c r="AM19" s="304">
        <f>'dados agrupados'!AM19</f>
        <v>3.6</v>
      </c>
      <c r="AN19" s="304">
        <f>'dados agrupados'!AZ19</f>
        <v>2.2000000000000002</v>
      </c>
      <c r="AO19" s="304">
        <f>'dados agrupados'!BA19</f>
        <v>2.2999999999999998</v>
      </c>
      <c r="AP19" s="304">
        <f>'dados agrupados'!BB19</f>
        <v>104</v>
      </c>
      <c r="AQ19" s="304">
        <f>'dados agrupados'!BC19</f>
        <v>103</v>
      </c>
      <c r="AR19" s="304">
        <f>'dados agrupados'!AP19</f>
        <v>0</v>
      </c>
      <c r="AS19" s="304">
        <f>'dados agrupados'!AQ19</f>
        <v>0</v>
      </c>
      <c r="AT19" s="304">
        <f>'dados agrupados'!BF19</f>
        <v>4.5</v>
      </c>
      <c r="AU19" s="304">
        <f>'dados agrupados'!BG19</f>
        <v>4.1100000000000003</v>
      </c>
      <c r="AV19" s="304">
        <f>'dados agrupados'!BH19</f>
        <v>13.5</v>
      </c>
      <c r="AW19" s="304">
        <f>'dados agrupados'!BI19</f>
        <v>12.5</v>
      </c>
      <c r="AX19" s="304">
        <f>'dados agrupados'!BJ19</f>
        <v>42.4</v>
      </c>
      <c r="AY19" s="304">
        <f>'dados agrupados'!BK19</f>
        <v>37.1</v>
      </c>
      <c r="AZ19" s="304">
        <f>'dados agrupados'!BL19</f>
        <v>94.2</v>
      </c>
      <c r="BA19" s="304">
        <f>'dados agrupados'!BM19</f>
        <v>90.3</v>
      </c>
      <c r="BB19" s="304">
        <f>'dados agrupados'!BN19</f>
        <v>30</v>
      </c>
      <c r="BC19" s="304">
        <f>'dados agrupados'!BO19</f>
        <v>30.4</v>
      </c>
      <c r="BD19" s="304">
        <f>'dados agrupados'!BP19</f>
        <v>31.8</v>
      </c>
      <c r="BE19" s="304">
        <f>'dados agrupados'!BQ19</f>
        <v>33.700000000000003</v>
      </c>
      <c r="BF19" s="304">
        <f>'dados agrupados'!BR19</f>
        <v>300</v>
      </c>
      <c r="BG19" s="304">
        <f>'dados agrupados'!BS19</f>
        <v>318</v>
      </c>
      <c r="BH19" s="304">
        <f>'dados agrupados'!BT19</f>
        <v>12.6</v>
      </c>
      <c r="BI19" s="304">
        <f>'dados agrupados'!BU19</f>
        <v>12.8</v>
      </c>
      <c r="BJ19" s="304">
        <f>'dados agrupados'!BV19</f>
        <v>0</v>
      </c>
      <c r="BK19" s="304">
        <f>'dados agrupados'!BW19</f>
        <v>1.75</v>
      </c>
      <c r="BL19" s="304">
        <f>'dados agrupados'!BX19</f>
        <v>8.11</v>
      </c>
      <c r="BM19" s="304">
        <f>'dados agrupados'!BY19</f>
        <v>11.22</v>
      </c>
      <c r="BN19" s="304">
        <f>'dados agrupados'!BZ19</f>
        <v>73.099999999999994</v>
      </c>
      <c r="BO19" s="304">
        <f>'dados agrupados'!CA19</f>
        <v>84.4</v>
      </c>
      <c r="BP19" s="304">
        <f>'dados agrupados'!CB19</f>
        <v>18.899999999999999</v>
      </c>
      <c r="BQ19" s="304">
        <f>'dados agrupados'!CC19</f>
        <v>9.8000000000000007</v>
      </c>
      <c r="BR19" s="304">
        <f>'dados agrupados'!CD19</f>
        <v>7.5</v>
      </c>
      <c r="BS19" s="304">
        <f>'dados agrupados'!CE19</f>
        <v>5.3</v>
      </c>
      <c r="BT19" s="304">
        <f>'dados agrupados'!CF19</f>
        <v>0.4</v>
      </c>
      <c r="BU19" s="304">
        <f>'dados agrupados'!CG19</f>
        <v>0.2</v>
      </c>
      <c r="BV19" s="304">
        <f>'dados agrupados'!CH19</f>
        <v>0.1</v>
      </c>
      <c r="BW19" s="304">
        <f>'dados agrupados'!CI19</f>
        <v>0.3</v>
      </c>
      <c r="BX19" s="304" t="b">
        <f>'dados agrupados'!CJ19</f>
        <v>0</v>
      </c>
      <c r="BY19" s="304" t="b">
        <f>'dados agrupados'!CK19</f>
        <v>0</v>
      </c>
      <c r="BZ19" s="304" t="e">
        <f t="shared" si="1"/>
        <v>#REF!</v>
      </c>
    </row>
    <row r="20" spans="1:78">
      <c r="A20" s="422" t="str">
        <f>'dados agrupados'!C20</f>
        <v>3194</v>
      </c>
      <c r="B20" s="304">
        <f>'dados agrupados'!D20</f>
        <v>28</v>
      </c>
      <c r="C20" s="304">
        <f>'dados agrupados'!E20</f>
        <v>82</v>
      </c>
      <c r="D20" s="304">
        <f>'dados agrupados'!F20</f>
        <v>1</v>
      </c>
      <c r="E20" s="304">
        <f>'dados agrupados'!M20</f>
        <v>113</v>
      </c>
      <c r="F20" s="304">
        <f>'dados agrupados'!N20</f>
        <v>1366</v>
      </c>
      <c r="G20" s="304">
        <f>'dados agrupados'!O20</f>
        <v>3</v>
      </c>
      <c r="H20" s="304">
        <f>'dados agrupados'!P20</f>
        <v>23</v>
      </c>
      <c r="I20" s="304">
        <f>'dados agrupados'!Q20</f>
        <v>0</v>
      </c>
      <c r="J20" s="304">
        <f>'dados agrupados'!R20</f>
        <v>0</v>
      </c>
      <c r="K20" s="304">
        <f>'dados agrupados'!S20</f>
        <v>526</v>
      </c>
      <c r="L20" s="304">
        <f>'dados agrupados'!T20</f>
        <v>1089</v>
      </c>
      <c r="M20" s="304">
        <f>'dados agrupados'!U20</f>
        <v>38</v>
      </c>
      <c r="N20" s="304">
        <f>'dados agrupados'!V20</f>
        <v>87</v>
      </c>
      <c r="O20" s="304">
        <f>'dados agrupados'!W20</f>
        <v>4.8</v>
      </c>
      <c r="P20" s="304">
        <f>'dados agrupados'!X20</f>
        <v>4.5</v>
      </c>
      <c r="Q20" s="304">
        <f>'dados agrupados'!Y20</f>
        <v>18</v>
      </c>
      <c r="R20" s="304">
        <f>'dados agrupados'!Z20</f>
        <v>47</v>
      </c>
      <c r="S20" s="304">
        <f>'dados agrupados'!AA20</f>
        <v>11</v>
      </c>
      <c r="T20" s="304">
        <f>'dados agrupados'!AB20</f>
        <v>10</v>
      </c>
      <c r="U20" s="304">
        <f>'dados agrupados'!AC20</f>
        <v>6.8</v>
      </c>
      <c r="V20" s="304">
        <f>'dados agrupados'!AD20</f>
        <v>6.5</v>
      </c>
      <c r="W20" s="304" t="e">
        <f t="shared" ref="W20:X20" si="19">#REF!</f>
        <v>#REF!</v>
      </c>
      <c r="X20" s="304" t="e">
        <f t="shared" si="19"/>
        <v>#REF!</v>
      </c>
      <c r="Y20" s="304">
        <f>'dados agrupados'!AG20</f>
        <v>37</v>
      </c>
      <c r="Z20" s="304">
        <f>'dados agrupados'!AH20</f>
        <v>31</v>
      </c>
      <c r="AA20" s="304">
        <f>'dados agrupados'!AI20</f>
        <v>1.1000000000000001</v>
      </c>
      <c r="AB20" s="304">
        <f>'dados agrupados'!AJ20</f>
        <v>1</v>
      </c>
      <c r="AC20" s="304">
        <f>'dados agrupados'!AK20</f>
        <v>0</v>
      </c>
      <c r="AD20" s="304">
        <f>'dados agrupados'!AR20</f>
        <v>9.6999999999999993</v>
      </c>
      <c r="AE20" s="304">
        <f>'dados agrupados'!AS20</f>
        <v>9.6</v>
      </c>
      <c r="AF20" s="304">
        <f>'dados agrupados'!AN20</f>
        <v>8.3000000000000007</v>
      </c>
      <c r="AG20" s="304">
        <f>'dados agrupados'!AO20</f>
        <v>7.6</v>
      </c>
      <c r="AH20" s="304">
        <f>'dados agrupados'!AT20</f>
        <v>4.9000000000000004</v>
      </c>
      <c r="AI20" s="304">
        <f>'dados agrupados'!AU20</f>
        <v>4.9000000000000004</v>
      </c>
      <c r="AJ20" s="304">
        <f>'dados agrupados'!AX20</f>
        <v>141</v>
      </c>
      <c r="AK20" s="304">
        <f>'dados agrupados'!AY20</f>
        <v>143</v>
      </c>
      <c r="AL20" s="304">
        <f>'dados agrupados'!AL20</f>
        <v>3.6</v>
      </c>
      <c r="AM20" s="304">
        <f>'dados agrupados'!AM20</f>
        <v>3.6</v>
      </c>
      <c r="AN20" s="304">
        <f>'dados agrupados'!AZ20</f>
        <v>2.2000000000000002</v>
      </c>
      <c r="AO20" s="304">
        <f>'dados agrupados'!BA20</f>
        <v>2.4</v>
      </c>
      <c r="AP20" s="304">
        <f>'dados agrupados'!BB20</f>
        <v>101</v>
      </c>
      <c r="AQ20" s="304">
        <f>'dados agrupados'!BC20</f>
        <v>103</v>
      </c>
      <c r="AR20" s="304">
        <f>'dados agrupados'!AP20</f>
        <v>0</v>
      </c>
      <c r="AS20" s="304">
        <f>'dados agrupados'!AQ20</f>
        <v>0</v>
      </c>
      <c r="AT20" s="304">
        <f>'dados agrupados'!BF20</f>
        <v>4.91</v>
      </c>
      <c r="AU20" s="304">
        <f>'dados agrupados'!BG20</f>
        <v>4.45</v>
      </c>
      <c r="AV20" s="304">
        <f>'dados agrupados'!BH20</f>
        <v>14.4</v>
      </c>
      <c r="AW20" s="304">
        <f>'dados agrupados'!BI20</f>
        <v>13</v>
      </c>
      <c r="AX20" s="304">
        <f>'dados agrupados'!BJ20</f>
        <v>45</v>
      </c>
      <c r="AY20" s="304">
        <f>'dados agrupados'!BK20</f>
        <v>38.9</v>
      </c>
      <c r="AZ20" s="304">
        <f>'dados agrupados'!BL20</f>
        <v>91.6</v>
      </c>
      <c r="BA20" s="304">
        <f>'dados agrupados'!BM20</f>
        <v>87.4</v>
      </c>
      <c r="BB20" s="304">
        <f>'dados agrupados'!BN20</f>
        <v>29.3</v>
      </c>
      <c r="BC20" s="304">
        <f>'dados agrupados'!BO20</f>
        <v>29.2</v>
      </c>
      <c r="BD20" s="304">
        <f>'dados agrupados'!BP20</f>
        <v>32</v>
      </c>
      <c r="BE20" s="304">
        <f>'dados agrupados'!BQ20</f>
        <v>33.4</v>
      </c>
      <c r="BF20" s="304">
        <f>'dados agrupados'!BR20</f>
        <v>292</v>
      </c>
      <c r="BG20" s="304">
        <f>'dados agrupados'!BS20</f>
        <v>334</v>
      </c>
      <c r="BH20" s="304">
        <f>'dados agrupados'!BT20</f>
        <v>13.5</v>
      </c>
      <c r="BI20" s="304">
        <f>'dados agrupados'!BU20</f>
        <v>13.4</v>
      </c>
      <c r="BJ20" s="304">
        <f>'dados agrupados'!BV20</f>
        <v>0</v>
      </c>
      <c r="BK20" s="304">
        <f>'dados agrupados'!BW20</f>
        <v>1.74</v>
      </c>
      <c r="BL20" s="304">
        <f>'dados agrupados'!BX20</f>
        <v>7.67</v>
      </c>
      <c r="BM20" s="304">
        <f>'dados agrupados'!BY20</f>
        <v>8.34</v>
      </c>
      <c r="BN20" s="304">
        <f>'dados agrupados'!BZ20</f>
        <v>76.3</v>
      </c>
      <c r="BO20" s="304">
        <f>'dados agrupados'!CA20</f>
        <v>77.8</v>
      </c>
      <c r="BP20" s="304">
        <f>'dados agrupados'!CB20</f>
        <v>15.1</v>
      </c>
      <c r="BQ20" s="304">
        <f>'dados agrupados'!CC20</f>
        <v>13.3</v>
      </c>
      <c r="BR20" s="304">
        <f>'dados agrupados'!CD20</f>
        <v>8.1</v>
      </c>
      <c r="BS20" s="304">
        <f>'dados agrupados'!CE20</f>
        <v>8.1999999999999993</v>
      </c>
      <c r="BT20" s="304">
        <f>'dados agrupados'!CF20</f>
        <v>0.4</v>
      </c>
      <c r="BU20" s="304">
        <f>'dados agrupados'!CG20</f>
        <v>0.6</v>
      </c>
      <c r="BV20" s="304">
        <f>'dados agrupados'!CH20</f>
        <v>0.1</v>
      </c>
      <c r="BW20" s="304">
        <f>'dados agrupados'!CI20</f>
        <v>0.1</v>
      </c>
      <c r="BX20" s="304" t="b">
        <f>'dados agrupados'!CJ20</f>
        <v>0</v>
      </c>
      <c r="BY20" s="304" t="b">
        <f>'dados agrupados'!CK20</f>
        <v>1</v>
      </c>
      <c r="BZ20" s="304" t="e">
        <f t="shared" si="1"/>
        <v>#REF!</v>
      </c>
    </row>
    <row r="21" spans="1:78" ht="15.75" customHeight="1">
      <c r="A21" s="422" t="str">
        <f>'dados agrupados'!C21</f>
        <v>3195</v>
      </c>
      <c r="B21" s="304">
        <f>'dados agrupados'!D21</f>
        <v>26</v>
      </c>
      <c r="C21" s="304">
        <f>'dados agrupados'!E21</f>
        <v>69</v>
      </c>
      <c r="D21" s="304">
        <f>'dados agrupados'!F21</f>
        <v>1</v>
      </c>
      <c r="E21" s="304">
        <f>'dados agrupados'!M21</f>
        <v>432</v>
      </c>
      <c r="F21" s="304">
        <f>'dados agrupados'!N21</f>
        <v>912</v>
      </c>
      <c r="G21" s="304">
        <f>'dados agrupados'!O21</f>
        <v>3</v>
      </c>
      <c r="H21" s="304">
        <f>'dados agrupados'!P21</f>
        <v>15</v>
      </c>
      <c r="I21" s="304">
        <f>'dados agrupados'!Q21</f>
        <v>0</v>
      </c>
      <c r="J21" s="304">
        <f>'dados agrupados'!R21</f>
        <v>0</v>
      </c>
      <c r="K21" s="304">
        <f>'dados agrupados'!S21</f>
        <v>531</v>
      </c>
      <c r="L21" s="304">
        <f>'dados agrupados'!T21</f>
        <v>807</v>
      </c>
      <c r="M21" s="304">
        <f>'dados agrupados'!U21</f>
        <v>36</v>
      </c>
      <c r="N21" s="304">
        <f>'dados agrupados'!V21</f>
        <v>66</v>
      </c>
      <c r="O21" s="304">
        <f>'dados agrupados'!W21</f>
        <v>5.0999999999999996</v>
      </c>
      <c r="P21" s="304">
        <f>'dados agrupados'!X21</f>
        <v>4.7</v>
      </c>
      <c r="Q21" s="304">
        <f>'dados agrupados'!Y21</f>
        <v>34</v>
      </c>
      <c r="R21" s="304">
        <f>'dados agrupados'!Z21</f>
        <v>65</v>
      </c>
      <c r="S21" s="304">
        <f>'dados agrupados'!AA21</f>
        <v>20</v>
      </c>
      <c r="T21" s="304">
        <f>'dados agrupados'!AB21</f>
        <v>18</v>
      </c>
      <c r="U21" s="304">
        <f>'dados agrupados'!AC21</f>
        <v>4.5999999999999996</v>
      </c>
      <c r="V21" s="304">
        <f>'dados agrupados'!AD21</f>
        <v>4.7</v>
      </c>
      <c r="W21" s="304" t="e">
        <f t="shared" ref="W21:X21" si="20">#REF!</f>
        <v>#REF!</v>
      </c>
      <c r="X21" s="304" t="e">
        <f t="shared" si="20"/>
        <v>#REF!</v>
      </c>
      <c r="Y21" s="304">
        <f>'dados agrupados'!AG21</f>
        <v>27</v>
      </c>
      <c r="Z21" s="304">
        <f>'dados agrupados'!AH21</f>
        <v>35</v>
      </c>
      <c r="AA21" s="304">
        <f>'dados agrupados'!AI21</f>
        <v>0.8</v>
      </c>
      <c r="AB21" s="304">
        <f>'dados agrupados'!AJ21</f>
        <v>0.8</v>
      </c>
      <c r="AC21" s="304">
        <f>'dados agrupados'!AK21</f>
        <v>0</v>
      </c>
      <c r="AD21" s="304">
        <f>'dados agrupados'!AR21</f>
        <v>9.6</v>
      </c>
      <c r="AE21" s="304">
        <f>'dados agrupados'!AS21</f>
        <v>9.6</v>
      </c>
      <c r="AF21" s="304">
        <f>'dados agrupados'!AN21</f>
        <v>8.6999999999999993</v>
      </c>
      <c r="AG21" s="304">
        <f>'dados agrupados'!AO21</f>
        <v>7.6</v>
      </c>
      <c r="AH21" s="304">
        <f>'dados agrupados'!AT21</f>
        <v>4.4000000000000004</v>
      </c>
      <c r="AI21" s="304">
        <f>'dados agrupados'!AU21</f>
        <v>4.3</v>
      </c>
      <c r="AJ21" s="304">
        <f>'dados agrupados'!AX21</f>
        <v>145</v>
      </c>
      <c r="AK21" s="304">
        <f>'dados agrupados'!AY21</f>
        <v>145</v>
      </c>
      <c r="AL21" s="304">
        <f>'dados agrupados'!AL21</f>
        <v>3.6</v>
      </c>
      <c r="AM21" s="304">
        <f>'dados agrupados'!AM21</f>
        <v>3.7</v>
      </c>
      <c r="AN21" s="304">
        <f>'dados agrupados'!AZ21</f>
        <v>2.1</v>
      </c>
      <c r="AO21" s="304">
        <f>'dados agrupados'!BA21</f>
        <v>2.2000000000000002</v>
      </c>
      <c r="AP21" s="304">
        <f>'dados agrupados'!BB21</f>
        <v>99</v>
      </c>
      <c r="AQ21" s="304">
        <f>'dados agrupados'!BC21</f>
        <v>101</v>
      </c>
      <c r="AR21" s="304">
        <f>'dados agrupados'!AP21</f>
        <v>0</v>
      </c>
      <c r="AS21" s="304">
        <f>'dados agrupados'!AQ21</f>
        <v>0</v>
      </c>
      <c r="AT21" s="304">
        <f>'dados agrupados'!BF21</f>
        <v>4.83</v>
      </c>
      <c r="AU21" s="304">
        <f>'dados agrupados'!BG21</f>
        <v>4.5199999999999996</v>
      </c>
      <c r="AV21" s="304">
        <f>'dados agrupados'!BH21</f>
        <v>14.9</v>
      </c>
      <c r="AW21" s="304">
        <f>'dados agrupados'!BI21</f>
        <v>14.1</v>
      </c>
      <c r="AX21" s="304">
        <f>'dados agrupados'!BJ21</f>
        <v>47</v>
      </c>
      <c r="AY21" s="304">
        <f>'dados agrupados'!BK21</f>
        <v>41.5</v>
      </c>
      <c r="AZ21" s="304">
        <f>'dados agrupados'!BL21</f>
        <v>97.3</v>
      </c>
      <c r="BA21" s="304">
        <f>'dados agrupados'!BM21</f>
        <v>91.8</v>
      </c>
      <c r="BB21" s="304">
        <f>'dados agrupados'!BN21</f>
        <v>30.8</v>
      </c>
      <c r="BC21" s="304">
        <f>'dados agrupados'!BO21</f>
        <v>31.2</v>
      </c>
      <c r="BD21" s="304">
        <f>'dados agrupados'!BP21</f>
        <v>31.7</v>
      </c>
      <c r="BE21" s="304">
        <f>'dados agrupados'!BQ21</f>
        <v>34</v>
      </c>
      <c r="BF21" s="304">
        <f>'dados agrupados'!BR21</f>
        <v>294</v>
      </c>
      <c r="BG21" s="304">
        <f>'dados agrupados'!BS21</f>
        <v>317</v>
      </c>
      <c r="BH21" s="304">
        <f>'dados agrupados'!BT21</f>
        <v>13.2</v>
      </c>
      <c r="BI21" s="304">
        <f>'dados agrupados'!BU21</f>
        <v>13.1</v>
      </c>
      <c r="BJ21" s="304">
        <f>'dados agrupados'!BV21</f>
        <v>0</v>
      </c>
      <c r="BK21" s="304">
        <f>'dados agrupados'!BW21</f>
        <v>1.42</v>
      </c>
      <c r="BL21" s="304">
        <f>'dados agrupados'!BX21</f>
        <v>10.49</v>
      </c>
      <c r="BM21" s="304">
        <f>'dados agrupados'!BY21</f>
        <v>10.16</v>
      </c>
      <c r="BN21" s="304">
        <f>'dados agrupados'!BZ21</f>
        <v>83</v>
      </c>
      <c r="BO21" s="304">
        <f>'dados agrupados'!CA21</f>
        <v>74.7</v>
      </c>
      <c r="BP21" s="304">
        <f>'dados agrupados'!CB21</f>
        <v>9.6</v>
      </c>
      <c r="BQ21" s="304">
        <f>'dados agrupados'!CC21</f>
        <v>15.8</v>
      </c>
      <c r="BR21" s="304">
        <f>'dados agrupados'!CD21</f>
        <v>7.1</v>
      </c>
      <c r="BS21" s="304">
        <f>'dados agrupados'!CE21</f>
        <v>8.5</v>
      </c>
      <c r="BT21" s="304">
        <f>'dados agrupados'!CF21</f>
        <v>0.1</v>
      </c>
      <c r="BU21" s="304">
        <f>'dados agrupados'!CG21</f>
        <v>0.8</v>
      </c>
      <c r="BV21" s="304">
        <f>'dados agrupados'!CH21</f>
        <v>0.2</v>
      </c>
      <c r="BW21" s="304">
        <f>'dados agrupados'!CI21</f>
        <v>0.2</v>
      </c>
      <c r="BX21" s="304" t="b">
        <f>'dados agrupados'!CJ21</f>
        <v>0</v>
      </c>
      <c r="BY21" s="304" t="b">
        <f>'dados agrupados'!CK21</f>
        <v>0</v>
      </c>
      <c r="BZ21" s="304" t="e">
        <f t="shared" si="1"/>
        <v>#REF!</v>
      </c>
    </row>
    <row r="22" spans="1:78" ht="15.75" customHeight="1">
      <c r="A22" s="422" t="str">
        <f>'dados agrupados'!C22</f>
        <v>3196</v>
      </c>
      <c r="B22" s="304">
        <f>'dados agrupados'!D22</f>
        <v>27</v>
      </c>
      <c r="C22" s="304">
        <f>'dados agrupados'!E22</f>
        <v>83</v>
      </c>
      <c r="D22" s="304">
        <f>'dados agrupados'!F22</f>
        <v>1</v>
      </c>
      <c r="E22" s="304">
        <f>'dados agrupados'!M22</f>
        <v>220</v>
      </c>
      <c r="F22" s="304">
        <f>'dados agrupados'!N22</f>
        <v>1335</v>
      </c>
      <c r="G22" s="304">
        <f>'dados agrupados'!O22</f>
        <v>6</v>
      </c>
      <c r="H22" s="304">
        <f>'dados agrupados'!P22</f>
        <v>18</v>
      </c>
      <c r="I22" s="304">
        <f>'dados agrupados'!Q22</f>
        <v>0</v>
      </c>
      <c r="J22" s="304">
        <f>'dados agrupados'!R22</f>
        <v>0</v>
      </c>
      <c r="K22" s="304">
        <f>'dados agrupados'!S22</f>
        <v>696</v>
      </c>
      <c r="L22" s="304">
        <f>'dados agrupados'!T22</f>
        <v>1032</v>
      </c>
      <c r="M22" s="304">
        <f>'dados agrupados'!U22</f>
        <v>50</v>
      </c>
      <c r="N22" s="304">
        <f>'dados agrupados'!V22</f>
        <v>56</v>
      </c>
      <c r="O22" s="304">
        <f>'dados agrupados'!W22</f>
        <v>5.3</v>
      </c>
      <c r="P22" s="304">
        <f>'dados agrupados'!X22</f>
        <v>4.7</v>
      </c>
      <c r="Q22" s="304">
        <f>'dados agrupados'!Y22</f>
        <v>54</v>
      </c>
      <c r="R22" s="304">
        <f>'dados agrupados'!Z22</f>
        <v>74</v>
      </c>
      <c r="S22" s="304">
        <f>'dados agrupados'!AA22</f>
        <v>28</v>
      </c>
      <c r="T22" s="304">
        <f>'dados agrupados'!AB22</f>
        <v>24</v>
      </c>
      <c r="U22" s="304">
        <f>'dados agrupados'!AC22</f>
        <v>7.3</v>
      </c>
      <c r="V22" s="304">
        <f>'dados agrupados'!AD22</f>
        <v>6.4</v>
      </c>
      <c r="W22" s="304" t="e">
        <f t="shared" ref="W22:X22" si="21">#REF!</f>
        <v>#REF!</v>
      </c>
      <c r="X22" s="304" t="e">
        <f t="shared" si="21"/>
        <v>#REF!</v>
      </c>
      <c r="Y22" s="304">
        <f>'dados agrupados'!AG22</f>
        <v>43</v>
      </c>
      <c r="Z22" s="304">
        <f>'dados agrupados'!AH22</f>
        <v>40</v>
      </c>
      <c r="AA22" s="304">
        <f>'dados agrupados'!AI22</f>
        <v>1.2</v>
      </c>
      <c r="AB22" s="304">
        <f>'dados agrupados'!AJ22</f>
        <v>1.1000000000000001</v>
      </c>
      <c r="AC22" s="304">
        <f>'dados agrupados'!AK22</f>
        <v>0</v>
      </c>
      <c r="AD22" s="304">
        <f>'dados agrupados'!AR22</f>
        <v>9.9</v>
      </c>
      <c r="AE22" s="304">
        <f>'dados agrupados'!AS22</f>
        <v>9.5</v>
      </c>
      <c r="AF22" s="304">
        <f>'dados agrupados'!AN22</f>
        <v>8.9</v>
      </c>
      <c r="AG22" s="304">
        <f>'dados agrupados'!AO22</f>
        <v>7.7</v>
      </c>
      <c r="AH22" s="304">
        <f>'dados agrupados'!AT22</f>
        <v>6.1</v>
      </c>
      <c r="AI22" s="304">
        <f>'dados agrupados'!AU22</f>
        <v>4.5999999999999996</v>
      </c>
      <c r="AJ22" s="304">
        <f>'dados agrupados'!AX22</f>
        <v>145</v>
      </c>
      <c r="AK22" s="304">
        <f>'dados agrupados'!AY22</f>
        <v>144</v>
      </c>
      <c r="AL22" s="304">
        <f>'dados agrupados'!AL22</f>
        <v>4</v>
      </c>
      <c r="AM22" s="304">
        <f>'dados agrupados'!AM22</f>
        <v>3.6</v>
      </c>
      <c r="AN22" s="304">
        <f>'dados agrupados'!AZ22</f>
        <v>2.2999999999999998</v>
      </c>
      <c r="AO22" s="304">
        <f>'dados agrupados'!BA22</f>
        <v>2.2999999999999998</v>
      </c>
      <c r="AP22" s="304">
        <f>'dados agrupados'!BB22</f>
        <v>103</v>
      </c>
      <c r="AQ22" s="304">
        <f>'dados agrupados'!BC22</f>
        <v>101</v>
      </c>
      <c r="AR22" s="304">
        <f>'dados agrupados'!AP22</f>
        <v>0</v>
      </c>
      <c r="AS22" s="304">
        <f>'dados agrupados'!AQ22</f>
        <v>0</v>
      </c>
      <c r="AT22" s="304">
        <f>'dados agrupados'!BF22</f>
        <v>5.51</v>
      </c>
      <c r="AU22" s="304">
        <f>'dados agrupados'!BG22</f>
        <v>5.16</v>
      </c>
      <c r="AV22" s="304">
        <f>'dados agrupados'!BH22</f>
        <v>15.3</v>
      </c>
      <c r="AW22" s="304">
        <f>'dados agrupados'!BI22</f>
        <v>14.4</v>
      </c>
      <c r="AX22" s="304">
        <f>'dados agrupados'!BJ22</f>
        <v>47.5</v>
      </c>
      <c r="AY22" s="304">
        <f>'dados agrupados'!BK22</f>
        <v>42.6</v>
      </c>
      <c r="AZ22" s="304">
        <f>'dados agrupados'!BL22</f>
        <v>86.2</v>
      </c>
      <c r="BA22" s="304">
        <f>'dados agrupados'!BM22</f>
        <v>82.6</v>
      </c>
      <c r="BB22" s="304">
        <f>'dados agrupados'!BN22</f>
        <v>27.8</v>
      </c>
      <c r="BC22" s="304">
        <f>'dados agrupados'!BO22</f>
        <v>27.9</v>
      </c>
      <c r="BD22" s="304">
        <f>'dados agrupados'!BP22</f>
        <v>32.200000000000003</v>
      </c>
      <c r="BE22" s="304">
        <f>'dados agrupados'!BQ22</f>
        <v>33.799999999999997</v>
      </c>
      <c r="BF22" s="304">
        <f>'dados agrupados'!BR22</f>
        <v>187</v>
      </c>
      <c r="BG22" s="304">
        <f>'dados agrupados'!BS22</f>
        <v>261</v>
      </c>
      <c r="BH22" s="304">
        <f>'dados agrupados'!BT22</f>
        <v>12.5</v>
      </c>
      <c r="BI22" s="304">
        <f>'dados agrupados'!BU22</f>
        <v>12.3</v>
      </c>
      <c r="BJ22" s="304">
        <f>'dados agrupados'!BV22</f>
        <v>0</v>
      </c>
      <c r="BK22" s="304">
        <f>'dados agrupados'!BW22</f>
        <v>1.1299999999999999</v>
      </c>
      <c r="BL22" s="304">
        <f>'dados agrupados'!BX22</f>
        <v>7.45</v>
      </c>
      <c r="BM22" s="304">
        <f>'dados agrupados'!BY22</f>
        <v>9.69</v>
      </c>
      <c r="BN22" s="304">
        <f>'dados agrupados'!BZ22</f>
        <v>77.5</v>
      </c>
      <c r="BO22" s="304">
        <f>'dados agrupados'!CA22</f>
        <v>76.3</v>
      </c>
      <c r="BP22" s="304">
        <f>'dados agrupados'!CB22</f>
        <v>16.8</v>
      </c>
      <c r="BQ22" s="304">
        <f>'dados agrupados'!CC22</f>
        <v>16.2</v>
      </c>
      <c r="BR22" s="304">
        <f>'dados agrupados'!CD22</f>
        <v>4.7</v>
      </c>
      <c r="BS22" s="304">
        <f>'dados agrupados'!CE22</f>
        <v>6</v>
      </c>
      <c r="BT22" s="304">
        <f>'dados agrupados'!CF22</f>
        <v>0.7</v>
      </c>
      <c r="BU22" s="304">
        <f>'dados agrupados'!CG22</f>
        <v>1.3</v>
      </c>
      <c r="BV22" s="304">
        <f>'dados agrupados'!CH22</f>
        <v>0.3</v>
      </c>
      <c r="BW22" s="304">
        <f>'dados agrupados'!CI22</f>
        <v>0.2</v>
      </c>
      <c r="BX22" s="304" t="b">
        <f>'dados agrupados'!CJ22</f>
        <v>0</v>
      </c>
      <c r="BY22" s="304" t="b">
        <f>'dados agrupados'!CK22</f>
        <v>1</v>
      </c>
      <c r="BZ22" s="304" t="e">
        <f t="shared" si="1"/>
        <v>#REF!</v>
      </c>
    </row>
    <row r="23" spans="1:78" ht="15.75" customHeight="1">
      <c r="A23" s="422" t="str">
        <f>'dados agrupados'!C23</f>
        <v>3155</v>
      </c>
      <c r="B23" s="304">
        <f>'dados agrupados'!D23</f>
        <v>26</v>
      </c>
      <c r="C23" s="304">
        <f>'dados agrupados'!E23</f>
        <v>74</v>
      </c>
      <c r="D23" s="304">
        <f>'dados agrupados'!F23</f>
        <v>1</v>
      </c>
      <c r="E23" s="304">
        <f>'dados agrupados'!M23</f>
        <v>570</v>
      </c>
      <c r="F23" s="304">
        <f>'dados agrupados'!N23</f>
        <v>2493</v>
      </c>
      <c r="G23" s="304">
        <f>'dados agrupados'!O23</f>
        <v>32</v>
      </c>
      <c r="H23" s="304">
        <f>'dados agrupados'!P23</f>
        <v>79</v>
      </c>
      <c r="I23" s="304">
        <f>'dados agrupados'!Q23</f>
        <v>1.9</v>
      </c>
      <c r="J23" s="304">
        <f>'dados agrupados'!R23</f>
        <v>1.9</v>
      </c>
      <c r="K23" s="304">
        <f>'dados agrupados'!S23</f>
        <v>838</v>
      </c>
      <c r="L23" s="304">
        <f>'dados agrupados'!T23</f>
        <v>1747</v>
      </c>
      <c r="M23" s="304">
        <f>'dados agrupados'!U23</f>
        <v>76</v>
      </c>
      <c r="N23" s="304">
        <f>'dados agrupados'!V23</f>
        <v>189</v>
      </c>
      <c r="O23" s="304">
        <f>'dados agrupados'!W23</f>
        <v>4.2</v>
      </c>
      <c r="P23" s="304">
        <f>'dados agrupados'!X23</f>
        <v>4.5</v>
      </c>
      <c r="Q23" s="304">
        <f>'dados agrupados'!Y23</f>
        <v>100</v>
      </c>
      <c r="R23" s="304">
        <f>'dados agrupados'!Z23</f>
        <v>183</v>
      </c>
      <c r="S23" s="304">
        <f>'dados agrupados'!AA23</f>
        <v>41</v>
      </c>
      <c r="T23" s="304">
        <f>'dados agrupados'!AB23</f>
        <v>42</v>
      </c>
      <c r="U23" s="304">
        <f>'dados agrupados'!AC23</f>
        <v>0</v>
      </c>
      <c r="V23" s="304">
        <f>'dados agrupados'!AD23</f>
        <v>7.9</v>
      </c>
      <c r="W23" s="304" t="e">
        <f t="shared" ref="W23:X23" si="22">#REF!</f>
        <v>#REF!</v>
      </c>
      <c r="X23" s="304" t="e">
        <f t="shared" si="22"/>
        <v>#REF!</v>
      </c>
      <c r="Y23" s="304">
        <f>'dados agrupados'!AG23</f>
        <v>46</v>
      </c>
      <c r="Z23" s="423">
        <f>'dados agrupados'!AH23</f>
        <v>68</v>
      </c>
      <c r="AA23" s="304">
        <f>'dados agrupados'!AI23</f>
        <v>0.8</v>
      </c>
      <c r="AB23" s="304">
        <f>'dados agrupados'!AJ23</f>
        <v>1.1000000000000001</v>
      </c>
      <c r="AC23" s="304">
        <f>'dados agrupados'!AK23</f>
        <v>0.30000000000000004</v>
      </c>
      <c r="AD23" s="304">
        <f>'dados agrupados'!AR23</f>
        <v>9.5</v>
      </c>
      <c r="AE23" s="304">
        <f>'dados agrupados'!AS23</f>
        <v>10.1</v>
      </c>
      <c r="AF23" s="304">
        <f>'dados agrupados'!AN23</f>
        <v>7</v>
      </c>
      <c r="AG23" s="304">
        <f>'dados agrupados'!AO23</f>
        <v>7.8</v>
      </c>
      <c r="AH23" s="304">
        <f>'dados agrupados'!AT23</f>
        <v>4.2</v>
      </c>
      <c r="AI23" s="304">
        <f>'dados agrupados'!AU23</f>
        <v>4.5</v>
      </c>
      <c r="AJ23" s="304">
        <f>'dados agrupados'!AX23</f>
        <v>138</v>
      </c>
      <c r="AK23" s="304">
        <f>'dados agrupados'!AY23</f>
        <v>146</v>
      </c>
      <c r="AL23" s="304">
        <f>'dados agrupados'!AL23</f>
        <v>3.6</v>
      </c>
      <c r="AM23" s="304">
        <f>'dados agrupados'!AM23</f>
        <v>6.2</v>
      </c>
      <c r="AN23" s="304">
        <f>'dados agrupados'!AZ23</f>
        <v>2.1</v>
      </c>
      <c r="AO23" s="304">
        <f>'dados agrupados'!BA23</f>
        <v>1.8</v>
      </c>
      <c r="AP23" s="304">
        <f>'dados agrupados'!BB23</f>
        <v>101</v>
      </c>
      <c r="AQ23" s="304">
        <f>'dados agrupados'!BC23</f>
        <v>104</v>
      </c>
      <c r="AR23" s="304">
        <f>'dados agrupados'!AP23</f>
        <v>0</v>
      </c>
      <c r="AS23" s="304">
        <f>'dados agrupados'!AQ23</f>
        <v>88</v>
      </c>
      <c r="AT23" s="304">
        <f>'dados agrupados'!BF23</f>
        <v>4.41</v>
      </c>
      <c r="AU23" s="304">
        <f>'dados agrupados'!BG23</f>
        <v>4.4000000000000004</v>
      </c>
      <c r="AV23" s="304">
        <f>'dados agrupados'!BH23</f>
        <v>13.2</v>
      </c>
      <c r="AW23" s="304">
        <f>'dados agrupados'!BI23</f>
        <v>13.2</v>
      </c>
      <c r="AX23" s="304">
        <f>'dados agrupados'!BJ23</f>
        <v>39.200000000000003</v>
      </c>
      <c r="AY23" s="304">
        <f>'dados agrupados'!BK23</f>
        <v>39.200000000000003</v>
      </c>
      <c r="AZ23" s="304">
        <f>'dados agrupados'!BL23</f>
        <v>88.9</v>
      </c>
      <c r="BA23" s="304">
        <f>'dados agrupados'!BM23</f>
        <v>89.1</v>
      </c>
      <c r="BB23" s="304">
        <f>'dados agrupados'!BN23</f>
        <v>29.9</v>
      </c>
      <c r="BC23" s="304">
        <f>'dados agrupados'!BO23</f>
        <v>30</v>
      </c>
      <c r="BD23" s="304">
        <f>'dados agrupados'!BP23</f>
        <v>33.700000000000003</v>
      </c>
      <c r="BE23" s="304">
        <f>'dados agrupados'!BQ23</f>
        <v>33.700000000000003</v>
      </c>
      <c r="BF23" s="304">
        <f>'dados agrupados'!BR23</f>
        <v>348</v>
      </c>
      <c r="BG23" s="304">
        <f>'dados agrupados'!BS23</f>
        <v>421</v>
      </c>
      <c r="BH23" s="304">
        <f>'dados agrupados'!BT23</f>
        <v>14</v>
      </c>
      <c r="BI23" s="304">
        <f>'dados agrupados'!BU23</f>
        <v>14.2</v>
      </c>
      <c r="BJ23" s="304">
        <f>'dados agrupados'!BV23</f>
        <v>1.92</v>
      </c>
      <c r="BK23" s="304">
        <f>'dados agrupados'!BW23</f>
        <v>1.89</v>
      </c>
      <c r="BL23" s="304">
        <f>'dados agrupados'!BX23</f>
        <v>7.21</v>
      </c>
      <c r="BM23" s="304">
        <f>'dados agrupados'!BY23</f>
        <v>12.28</v>
      </c>
      <c r="BN23" s="304">
        <f>'dados agrupados'!BZ23</f>
        <v>59.6</v>
      </c>
      <c r="BO23" s="304">
        <f>'dados agrupados'!CA23</f>
        <v>75.599999999999994</v>
      </c>
      <c r="BP23" s="304">
        <f>'dados agrupados'!CB23</f>
        <v>28.4</v>
      </c>
      <c r="BQ23" s="304">
        <f>'dados agrupados'!CC23</f>
        <v>14.7</v>
      </c>
      <c r="BR23" s="304">
        <f>'dados agrupados'!CD23</f>
        <v>10.3</v>
      </c>
      <c r="BS23" s="304">
        <f>'dados agrupados'!CE23</f>
        <v>9.5</v>
      </c>
      <c r="BT23" s="304">
        <f>'dados agrupados'!CF23</f>
        <v>1.1000000000000001</v>
      </c>
      <c r="BU23" s="304">
        <f>'dados agrupados'!CG23</f>
        <v>0</v>
      </c>
      <c r="BV23" s="304">
        <f>'dados agrupados'!CH23</f>
        <v>0.6</v>
      </c>
      <c r="BW23" s="304">
        <f>'dados agrupados'!CI23</f>
        <v>0.2</v>
      </c>
      <c r="BX23" s="304" t="b">
        <f>'dados agrupados'!CJ23</f>
        <v>1</v>
      </c>
      <c r="BY23" s="304" t="b">
        <f>'dados agrupados'!CK23</f>
        <v>1</v>
      </c>
      <c r="BZ23" s="304" t="e">
        <f t="shared" si="1"/>
        <v>#REF!</v>
      </c>
    </row>
    <row r="24" spans="1:78" ht="15.75" customHeight="1">
      <c r="A24" s="422" t="str">
        <f>'dados agrupados'!C24</f>
        <v>3156</v>
      </c>
      <c r="B24" s="304">
        <f>'dados agrupados'!D24</f>
        <v>26</v>
      </c>
      <c r="C24" s="304">
        <f>'dados agrupados'!E24</f>
        <v>76</v>
      </c>
      <c r="D24" s="304">
        <f>'dados agrupados'!F24</f>
        <v>1</v>
      </c>
      <c r="E24" s="304">
        <f>'dados agrupados'!M24</f>
        <v>543</v>
      </c>
      <c r="F24" s="304">
        <f>'dados agrupados'!N24</f>
        <v>1600</v>
      </c>
      <c r="G24" s="304">
        <f>'dados agrupados'!O24</f>
        <v>31</v>
      </c>
      <c r="H24" s="304">
        <f>'dados agrupados'!P24</f>
        <v>111</v>
      </c>
      <c r="I24" s="304">
        <f>'dados agrupados'!Q24</f>
        <v>2.4</v>
      </c>
      <c r="J24" s="304">
        <f>'dados agrupados'!R24</f>
        <v>2.4</v>
      </c>
      <c r="K24" s="304">
        <f>'dados agrupados'!S24</f>
        <v>962</v>
      </c>
      <c r="L24" s="304">
        <f>'dados agrupados'!T24</f>
        <v>1546</v>
      </c>
      <c r="M24" s="304">
        <f>'dados agrupados'!U24</f>
        <v>57</v>
      </c>
      <c r="N24" s="304">
        <f>'dados agrupados'!V24</f>
        <v>166</v>
      </c>
      <c r="O24" s="304">
        <f>'dados agrupados'!W24</f>
        <v>4.5</v>
      </c>
      <c r="P24" s="304">
        <f>'dados agrupados'!X24</f>
        <v>4.4000000000000004</v>
      </c>
      <c r="Q24" s="304">
        <f>'dados agrupados'!Y24</f>
        <v>73</v>
      </c>
      <c r="R24" s="304">
        <f>'dados agrupados'!Z24</f>
        <v>112</v>
      </c>
      <c r="S24" s="304">
        <f>'dados agrupados'!AA24</f>
        <v>26</v>
      </c>
      <c r="T24" s="304">
        <f>'dados agrupados'!AB24</f>
        <v>24</v>
      </c>
      <c r="U24" s="304">
        <f>'dados agrupados'!AC24</f>
        <v>0</v>
      </c>
      <c r="V24" s="304">
        <f>'dados agrupados'!AD24</f>
        <v>5.4</v>
      </c>
      <c r="W24" s="304" t="e">
        <f t="shared" ref="W24:X24" si="23">#REF!</f>
        <v>#REF!</v>
      </c>
      <c r="X24" s="304" t="e">
        <f t="shared" si="23"/>
        <v>#REF!</v>
      </c>
      <c r="Y24" s="304">
        <f>'dados agrupados'!AG24</f>
        <v>48</v>
      </c>
      <c r="Z24" s="423">
        <f>'dados agrupados'!AH24</f>
        <v>60</v>
      </c>
      <c r="AA24" s="304">
        <f>'dados agrupados'!AI24</f>
        <v>1</v>
      </c>
      <c r="AB24" s="304">
        <f>'dados agrupados'!AJ24</f>
        <v>1.2</v>
      </c>
      <c r="AC24" s="304">
        <f>'dados agrupados'!AK24</f>
        <v>0.19999999999999996</v>
      </c>
      <c r="AD24" s="304">
        <f>'dados agrupados'!AR24</f>
        <v>9.6999999999999993</v>
      </c>
      <c r="AE24" s="304">
        <f>'dados agrupados'!AS24</f>
        <v>9.8000000000000007</v>
      </c>
      <c r="AF24" s="304">
        <f>'dados agrupados'!AN24</f>
        <v>7.6</v>
      </c>
      <c r="AG24" s="304">
        <f>'dados agrupados'!AO24</f>
        <v>7.9</v>
      </c>
      <c r="AH24" s="304">
        <f>'dados agrupados'!AT24</f>
        <v>4.7</v>
      </c>
      <c r="AI24" s="304">
        <f>'dados agrupados'!AU24</f>
        <v>4.5</v>
      </c>
      <c r="AJ24" s="304">
        <f>'dados agrupados'!AX24</f>
        <v>143</v>
      </c>
      <c r="AK24" s="304">
        <f>'dados agrupados'!AY24</f>
        <v>145</v>
      </c>
      <c r="AL24" s="304">
        <f>'dados agrupados'!AL24</f>
        <v>3.9</v>
      </c>
      <c r="AM24" s="304">
        <f>'dados agrupados'!AM24</f>
        <v>4.9000000000000004</v>
      </c>
      <c r="AN24" s="304">
        <f>'dados agrupados'!AZ24</f>
        <v>2</v>
      </c>
      <c r="AO24" s="304">
        <f>'dados agrupados'!BA24</f>
        <v>1.9</v>
      </c>
      <c r="AP24" s="304">
        <f>'dados agrupados'!BB24</f>
        <v>101</v>
      </c>
      <c r="AQ24" s="304">
        <f>'dados agrupados'!BC24</f>
        <v>106</v>
      </c>
      <c r="AR24" s="304">
        <f>'dados agrupados'!AP24</f>
        <v>0</v>
      </c>
      <c r="AS24" s="304">
        <f>'dados agrupados'!AQ24</f>
        <v>158</v>
      </c>
      <c r="AT24" s="304">
        <f>'dados agrupados'!BF24</f>
        <v>5.0999999999999996</v>
      </c>
      <c r="AU24" s="304">
        <f>'dados agrupados'!BG24</f>
        <v>4.54</v>
      </c>
      <c r="AV24" s="304">
        <f>'dados agrupados'!BH24</f>
        <v>15.6</v>
      </c>
      <c r="AW24" s="304">
        <f>'dados agrupados'!BI24</f>
        <v>14</v>
      </c>
      <c r="AX24" s="304">
        <f>'dados agrupados'!BJ24</f>
        <v>46.3</v>
      </c>
      <c r="AY24" s="304">
        <f>'dados agrupados'!BK24</f>
        <v>41.1</v>
      </c>
      <c r="AZ24" s="304">
        <f>'dados agrupados'!BL24</f>
        <v>90.8</v>
      </c>
      <c r="BA24" s="304">
        <f>'dados agrupados'!BM24</f>
        <v>90.5</v>
      </c>
      <c r="BB24" s="304">
        <f>'dados agrupados'!BN24</f>
        <v>30.6</v>
      </c>
      <c r="BC24" s="304">
        <f>'dados agrupados'!BO24</f>
        <v>30.8</v>
      </c>
      <c r="BD24" s="304">
        <f>'dados agrupados'!BP24</f>
        <v>33.700000000000003</v>
      </c>
      <c r="BE24" s="304">
        <f>'dados agrupados'!BQ24</f>
        <v>34.1</v>
      </c>
      <c r="BF24" s="304">
        <f>'dados agrupados'!BR24</f>
        <v>272</v>
      </c>
      <c r="BG24" s="304">
        <f>'dados agrupados'!BS24</f>
        <v>308</v>
      </c>
      <c r="BH24" s="304">
        <f>'dados agrupados'!BT24</f>
        <v>12.4</v>
      </c>
      <c r="BI24" s="304">
        <f>'dados agrupados'!BU24</f>
        <v>12.7</v>
      </c>
      <c r="BJ24" s="304">
        <f>'dados agrupados'!BV24</f>
        <v>1.39</v>
      </c>
      <c r="BK24" s="304">
        <f>'dados agrupados'!BW24</f>
        <v>1.19</v>
      </c>
      <c r="BL24" s="304">
        <f>'dados agrupados'!BX24</f>
        <v>4.22</v>
      </c>
      <c r="BM24" s="304">
        <f>'dados agrupados'!BY24</f>
        <v>11.66</v>
      </c>
      <c r="BN24" s="304">
        <f>'dados agrupados'!BZ24</f>
        <v>54.6</v>
      </c>
      <c r="BO24" s="304">
        <f>'dados agrupados'!CA24</f>
        <v>76.900000000000006</v>
      </c>
      <c r="BP24" s="304">
        <f>'dados agrupados'!CB24</f>
        <v>33.9</v>
      </c>
      <c r="BQ24" s="304">
        <f>'dados agrupados'!CC24</f>
        <v>16</v>
      </c>
      <c r="BR24" s="304">
        <f>'dados agrupados'!CD24</f>
        <v>8.5</v>
      </c>
      <c r="BS24" s="304">
        <f>'dados agrupados'!CE24</f>
        <v>6.9</v>
      </c>
      <c r="BT24" s="304">
        <f>'dados agrupados'!CF24</f>
        <v>2.1</v>
      </c>
      <c r="BU24" s="304">
        <f>'dados agrupados'!CG24</f>
        <v>0</v>
      </c>
      <c r="BV24" s="304">
        <f>'dados agrupados'!CH24</f>
        <v>0.9</v>
      </c>
      <c r="BW24" s="304">
        <f>'dados agrupados'!CI24</f>
        <v>0.2</v>
      </c>
      <c r="BX24" s="304" t="b">
        <f>'dados agrupados'!CJ24</f>
        <v>0</v>
      </c>
      <c r="BY24" s="304" t="b">
        <f>'dados agrupados'!CK24</f>
        <v>1</v>
      </c>
      <c r="BZ24" s="304" t="e">
        <f t="shared" si="1"/>
        <v>#REF!</v>
      </c>
    </row>
    <row r="25" spans="1:78" ht="15.75" customHeight="1">
      <c r="A25" s="422" t="str">
        <f>'dados agrupados'!C25</f>
        <v>3159</v>
      </c>
      <c r="B25" s="304">
        <f>'dados agrupados'!D25</f>
        <v>25</v>
      </c>
      <c r="C25" s="304">
        <f>'dados agrupados'!E25</f>
        <v>84</v>
      </c>
      <c r="D25" s="304">
        <f>'dados agrupados'!F25</f>
        <v>1</v>
      </c>
      <c r="E25" s="304">
        <f>'dados agrupados'!M25</f>
        <v>309</v>
      </c>
      <c r="F25" s="304">
        <f>'dados agrupados'!N25</f>
        <v>1144</v>
      </c>
      <c r="G25" s="304">
        <f>'dados agrupados'!O25</f>
        <v>25</v>
      </c>
      <c r="H25" s="304">
        <f>'dados agrupados'!P25</f>
        <v>64</v>
      </c>
      <c r="I25" s="304">
        <f>'dados agrupados'!Q25</f>
        <v>1.6</v>
      </c>
      <c r="J25" s="304">
        <f>'dados agrupados'!R25</f>
        <v>2.8</v>
      </c>
      <c r="K25" s="304">
        <f>'dados agrupados'!S25</f>
        <v>300</v>
      </c>
      <c r="L25" s="304">
        <f>'dados agrupados'!T25</f>
        <v>594</v>
      </c>
      <c r="M25" s="304">
        <f>'dados agrupados'!U25</f>
        <v>52</v>
      </c>
      <c r="N25" s="304">
        <f>'dados agrupados'!V25</f>
        <v>115</v>
      </c>
      <c r="O25" s="304">
        <f>'dados agrupados'!W25</f>
        <v>3.8</v>
      </c>
      <c r="P25" s="304">
        <f>'dados agrupados'!X25</f>
        <v>4.5999999999999996</v>
      </c>
      <c r="Q25" s="304">
        <f>'dados agrupados'!Y25</f>
        <v>97</v>
      </c>
      <c r="R25" s="304">
        <f>'dados agrupados'!Z25</f>
        <v>146</v>
      </c>
      <c r="S25" s="304">
        <f>'dados agrupados'!AA25</f>
        <v>69</v>
      </c>
      <c r="T25" s="304">
        <f>'dados agrupados'!AB25</f>
        <v>54</v>
      </c>
      <c r="U25" s="304">
        <f>'dados agrupados'!AC25</f>
        <v>0</v>
      </c>
      <c r="V25" s="304">
        <f>'dados agrupados'!AD25</f>
        <v>6.8</v>
      </c>
      <c r="W25" s="304" t="e">
        <f t="shared" ref="W25:X25" si="24">#REF!</f>
        <v>#REF!</v>
      </c>
      <c r="X25" s="304" t="e">
        <f t="shared" si="24"/>
        <v>#REF!</v>
      </c>
      <c r="Y25" s="304">
        <f>'dados agrupados'!AG25</f>
        <v>39</v>
      </c>
      <c r="Z25" s="423">
        <f>'dados agrupados'!AH25</f>
        <v>57</v>
      </c>
      <c r="AA25" s="304">
        <f>'dados agrupados'!AI25</f>
        <v>1</v>
      </c>
      <c r="AB25" s="304">
        <f>'dados agrupados'!AJ25</f>
        <v>1.2</v>
      </c>
      <c r="AC25" s="304">
        <f>'dados agrupados'!AK25</f>
        <v>0.19999999999999996</v>
      </c>
      <c r="AD25" s="304">
        <f>'dados agrupados'!AR25</f>
        <v>8.8000000000000007</v>
      </c>
      <c r="AE25" s="304">
        <f>'dados agrupados'!AS25</f>
        <v>10.4</v>
      </c>
      <c r="AF25" s="304">
        <f>'dados agrupados'!AN25</f>
        <v>6.3</v>
      </c>
      <c r="AG25" s="304">
        <f>'dados agrupados'!AO25</f>
        <v>7.9</v>
      </c>
      <c r="AH25" s="304">
        <f>'dados agrupados'!AT25</f>
        <v>4.5999999999999996</v>
      </c>
      <c r="AI25" s="304">
        <f>'dados agrupados'!AU25</f>
        <v>4.9000000000000004</v>
      </c>
      <c r="AJ25" s="304">
        <f>'dados agrupados'!AX25</f>
        <v>142</v>
      </c>
      <c r="AK25" s="304">
        <f>'dados agrupados'!AY25</f>
        <v>141</v>
      </c>
      <c r="AL25" s="304">
        <f>'dados agrupados'!AL25</f>
        <v>3.5</v>
      </c>
      <c r="AM25" s="304">
        <f>'dados agrupados'!AM25</f>
        <v>5.3</v>
      </c>
      <c r="AN25" s="304">
        <f>'dados agrupados'!AZ25</f>
        <v>2</v>
      </c>
      <c r="AO25" s="304">
        <f>'dados agrupados'!BA25</f>
        <v>1.7</v>
      </c>
      <c r="AP25" s="304">
        <f>'dados agrupados'!BB25</f>
        <v>104</v>
      </c>
      <c r="AQ25" s="304">
        <f>'dados agrupados'!BC25</f>
        <v>100</v>
      </c>
      <c r="AR25" s="304">
        <f>'dados agrupados'!AP25</f>
        <v>0</v>
      </c>
      <c r="AS25" s="304">
        <f>'dados agrupados'!AQ25</f>
        <v>125</v>
      </c>
      <c r="AT25" s="304">
        <f>'dados agrupados'!BF25</f>
        <v>4.5999999999999996</v>
      </c>
      <c r="AU25" s="304">
        <f>'dados agrupados'!BG25</f>
        <v>4.76</v>
      </c>
      <c r="AV25" s="304">
        <f>'dados agrupados'!BH25</f>
        <v>13.1</v>
      </c>
      <c r="AW25" s="304">
        <f>'dados agrupados'!BI25</f>
        <v>13.8</v>
      </c>
      <c r="AX25" s="304">
        <f>'dados agrupados'!BJ25</f>
        <v>40.200000000000003</v>
      </c>
      <c r="AY25" s="304">
        <f>'dados agrupados'!BK25</f>
        <v>41</v>
      </c>
      <c r="AZ25" s="304">
        <f>'dados agrupados'!BL25</f>
        <v>87.4</v>
      </c>
      <c r="BA25" s="304">
        <f>'dados agrupados'!BM25</f>
        <v>86.1</v>
      </c>
      <c r="BB25" s="304">
        <f>'dados agrupados'!BN25</f>
        <v>28.5</v>
      </c>
      <c r="BC25" s="304">
        <f>'dados agrupados'!BO25</f>
        <v>29</v>
      </c>
      <c r="BD25" s="304">
        <f>'dados agrupados'!BP25</f>
        <v>32.6</v>
      </c>
      <c r="BE25" s="304">
        <f>'dados agrupados'!BQ25</f>
        <v>33.700000000000003</v>
      </c>
      <c r="BF25" s="304">
        <f>'dados agrupados'!BR25</f>
        <v>281</v>
      </c>
      <c r="BG25" s="304">
        <f>'dados agrupados'!BS25</f>
        <v>307</v>
      </c>
      <c r="BH25" s="304">
        <f>'dados agrupados'!BT25</f>
        <v>12.8</v>
      </c>
      <c r="BI25" s="304">
        <f>'dados agrupados'!BU25</f>
        <v>12.7</v>
      </c>
      <c r="BJ25" s="304">
        <f>'dados agrupados'!BV25</f>
        <v>1.29</v>
      </c>
      <c r="BK25" s="304">
        <f>'dados agrupados'!BW25</f>
        <v>1.25</v>
      </c>
      <c r="BL25" s="304">
        <f>'dados agrupados'!BX25</f>
        <v>4.5</v>
      </c>
      <c r="BM25" s="304">
        <f>'dados agrupados'!BY25</f>
        <v>7.33</v>
      </c>
      <c r="BN25" s="304">
        <f>'dados agrupados'!BZ25</f>
        <v>37.1</v>
      </c>
      <c r="BO25" s="304">
        <f>'dados agrupados'!CA25</f>
        <v>65.3</v>
      </c>
      <c r="BP25" s="304">
        <f>'dados agrupados'!CB25</f>
        <v>47.6</v>
      </c>
      <c r="BQ25" s="304">
        <f>'dados agrupados'!CC25</f>
        <v>26.7</v>
      </c>
      <c r="BR25" s="304">
        <f>'dados agrupados'!CD25</f>
        <v>9.3000000000000007</v>
      </c>
      <c r="BS25" s="304">
        <f>'dados agrupados'!CE25</f>
        <v>7</v>
      </c>
      <c r="BT25" s="304">
        <f>'dados agrupados'!CF25</f>
        <v>4.7</v>
      </c>
      <c r="BU25" s="304">
        <f>'dados agrupados'!CG25</f>
        <v>0.3</v>
      </c>
      <c r="BV25" s="304">
        <f>'dados agrupados'!CH25</f>
        <v>1.3</v>
      </c>
      <c r="BW25" s="304">
        <f>'dados agrupados'!CI25</f>
        <v>0.7</v>
      </c>
      <c r="BX25" s="304" t="b">
        <f>'dados agrupados'!CJ25</f>
        <v>0</v>
      </c>
      <c r="BY25" s="304" t="b">
        <f>'dados agrupados'!CK25</f>
        <v>1</v>
      </c>
      <c r="BZ25" s="304" t="e">
        <f t="shared" si="1"/>
        <v>#REF!</v>
      </c>
    </row>
    <row r="26" spans="1:78" ht="15.75" customHeight="1">
      <c r="A26" s="422" t="str">
        <f>'dados agrupados'!C26</f>
        <v>3165</v>
      </c>
      <c r="B26" s="304">
        <f>'dados agrupados'!D26</f>
        <v>33</v>
      </c>
      <c r="C26" s="304">
        <f>'dados agrupados'!E26</f>
        <v>82</v>
      </c>
      <c r="D26" s="304">
        <f>'dados agrupados'!F26</f>
        <v>1</v>
      </c>
      <c r="E26" s="304">
        <f>'dados agrupados'!M26</f>
        <v>187</v>
      </c>
      <c r="F26" s="304">
        <f>'dados agrupados'!N26</f>
        <v>1419</v>
      </c>
      <c r="G26" s="304">
        <f>'dados agrupados'!O26</f>
        <v>11</v>
      </c>
      <c r="H26" s="304">
        <f>'dados agrupados'!P26</f>
        <v>56</v>
      </c>
      <c r="I26" s="304">
        <f>'dados agrupados'!Q26</f>
        <v>2.1</v>
      </c>
      <c r="J26" s="304">
        <f>'dados agrupados'!R26</f>
        <v>3.3</v>
      </c>
      <c r="K26" s="304">
        <f>'dados agrupados'!S26</f>
        <v>626</v>
      </c>
      <c r="L26" s="304">
        <f>'dados agrupados'!T26</f>
        <v>1666</v>
      </c>
      <c r="M26" s="304">
        <f>'dados agrupados'!U26</f>
        <v>45</v>
      </c>
      <c r="N26" s="304">
        <f>'dados agrupados'!V26</f>
        <v>113</v>
      </c>
      <c r="O26" s="304">
        <f>'dados agrupados'!W26</f>
        <v>4</v>
      </c>
      <c r="P26" s="304">
        <f>'dados agrupados'!X26</f>
        <v>4.0999999999999996</v>
      </c>
      <c r="Q26" s="304">
        <f>'dados agrupados'!Y26</f>
        <v>63</v>
      </c>
      <c r="R26" s="304">
        <f>'dados agrupados'!Z26</f>
        <v>149</v>
      </c>
      <c r="S26" s="304">
        <f>'dados agrupados'!AA26</f>
        <v>41</v>
      </c>
      <c r="T26" s="304">
        <f>'dados agrupados'!AB26</f>
        <v>85</v>
      </c>
      <c r="U26" s="304">
        <f>'dados agrupados'!AC26</f>
        <v>0</v>
      </c>
      <c r="V26" s="304">
        <f>'dados agrupados'!AD26</f>
        <v>6.9</v>
      </c>
      <c r="W26" s="304" t="e">
        <f t="shared" ref="W26:X26" si="25">#REF!</f>
        <v>#REF!</v>
      </c>
      <c r="X26" s="304" t="e">
        <f t="shared" si="25"/>
        <v>#REF!</v>
      </c>
      <c r="Y26" s="304">
        <f>'dados agrupados'!AG26</f>
        <v>43</v>
      </c>
      <c r="Z26" s="423">
        <f>'dados agrupados'!AH26</f>
        <v>80</v>
      </c>
      <c r="AA26" s="304">
        <f>'dados agrupados'!AI26</f>
        <v>0.9</v>
      </c>
      <c r="AB26" s="304">
        <f>'dados agrupados'!AJ26</f>
        <v>1.1000000000000001</v>
      </c>
      <c r="AC26" s="304">
        <f>'dados agrupados'!AK26</f>
        <v>0.20000000000000007</v>
      </c>
      <c r="AD26" s="304">
        <f>'dados agrupados'!AR26</f>
        <v>9.1</v>
      </c>
      <c r="AE26" s="304">
        <f>'dados agrupados'!AS26</f>
        <v>10.199999999999999</v>
      </c>
      <c r="AF26" s="304">
        <f>'dados agrupados'!AN26</f>
        <v>6.5</v>
      </c>
      <c r="AG26" s="304">
        <f>'dados agrupados'!AO26</f>
        <v>7.4</v>
      </c>
      <c r="AH26" s="304">
        <f>'dados agrupados'!AT26</f>
        <v>3.9</v>
      </c>
      <c r="AI26" s="304">
        <f>'dados agrupados'!AU26</f>
        <v>5.2</v>
      </c>
      <c r="AJ26" s="304">
        <f>'dados agrupados'!AX26</f>
        <v>143</v>
      </c>
      <c r="AK26" s="304">
        <f>'dados agrupados'!AY26</f>
        <v>144</v>
      </c>
      <c r="AL26" s="304">
        <f>'dados agrupados'!AL26</f>
        <v>4.0999999999999996</v>
      </c>
      <c r="AM26" s="304">
        <f>'dados agrupados'!AM26</f>
        <v>5.2</v>
      </c>
      <c r="AN26" s="304">
        <f>'dados agrupados'!AZ26</f>
        <v>1.9</v>
      </c>
      <c r="AO26" s="304">
        <f>'dados agrupados'!BA26</f>
        <v>1.9</v>
      </c>
      <c r="AP26" s="304">
        <f>'dados agrupados'!BB26</f>
        <v>104</v>
      </c>
      <c r="AQ26" s="304">
        <f>'dados agrupados'!BC26</f>
        <v>101</v>
      </c>
      <c r="AR26" s="304">
        <f>'dados agrupados'!AP26</f>
        <v>0</v>
      </c>
      <c r="AS26" s="304">
        <f>'dados agrupados'!AQ26</f>
        <v>134</v>
      </c>
      <c r="AT26" s="304">
        <f>'dados agrupados'!BF26</f>
        <v>4.09</v>
      </c>
      <c r="AU26" s="304">
        <f>'dados agrupados'!BG26</f>
        <v>3.96</v>
      </c>
      <c r="AV26" s="304">
        <f>'dados agrupados'!BH26</f>
        <v>12.6</v>
      </c>
      <c r="AW26" s="304">
        <f>'dados agrupados'!BI26</f>
        <v>12.3</v>
      </c>
      <c r="AX26" s="304">
        <f>'dados agrupados'!BJ26</f>
        <v>38.799999999999997</v>
      </c>
      <c r="AY26" s="304">
        <f>'dados agrupados'!BK26</f>
        <v>37.200000000000003</v>
      </c>
      <c r="AZ26" s="304">
        <f>'dados agrupados'!BL26</f>
        <v>94.9</v>
      </c>
      <c r="BA26" s="304">
        <f>'dados agrupados'!BM26</f>
        <v>93.9</v>
      </c>
      <c r="BB26" s="304">
        <f>'dados agrupados'!BN26</f>
        <v>30.8</v>
      </c>
      <c r="BC26" s="304">
        <f>'dados agrupados'!BO26</f>
        <v>31.3</v>
      </c>
      <c r="BD26" s="304">
        <f>'dados agrupados'!BP26</f>
        <v>32.5</v>
      </c>
      <c r="BE26" s="304">
        <f>'dados agrupados'!BQ26</f>
        <v>33.1</v>
      </c>
      <c r="BF26" s="304">
        <f>'dados agrupados'!BR26</f>
        <v>231</v>
      </c>
      <c r="BG26" s="304">
        <f>'dados agrupados'!BS26</f>
        <v>375</v>
      </c>
      <c r="BH26" s="304">
        <f>'dados agrupados'!BT26</f>
        <v>12.4</v>
      </c>
      <c r="BI26" s="304">
        <f>'dados agrupados'!BU26</f>
        <v>12.5</v>
      </c>
      <c r="BJ26" s="304">
        <f>'dados agrupados'!BV26</f>
        <v>2.89</v>
      </c>
      <c r="BK26" s="304">
        <f>'dados agrupados'!BW26</f>
        <v>2.2200000000000002</v>
      </c>
      <c r="BL26" s="304">
        <f>'dados agrupados'!BX26</f>
        <v>6.31</v>
      </c>
      <c r="BM26" s="304">
        <f>'dados agrupados'!BY26</f>
        <v>18.93</v>
      </c>
      <c r="BN26" s="304">
        <f>'dados agrupados'!BZ26</f>
        <v>55.5</v>
      </c>
      <c r="BO26" s="304">
        <f>'dados agrupados'!CA26</f>
        <v>78.8</v>
      </c>
      <c r="BP26" s="304">
        <f>'dados agrupados'!CB26</f>
        <v>32</v>
      </c>
      <c r="BQ26" s="304">
        <f>'dados agrupados'!CC26</f>
        <v>11.5</v>
      </c>
      <c r="BR26" s="304">
        <f>'dados agrupados'!CD26</f>
        <v>7.4</v>
      </c>
      <c r="BS26" s="304">
        <f>'dados agrupados'!CE26</f>
        <v>9.6</v>
      </c>
      <c r="BT26" s="304">
        <f>'dados agrupados'!CF26</f>
        <v>4.5999999999999996</v>
      </c>
      <c r="BU26" s="304">
        <f>'dados agrupados'!CG26</f>
        <v>0</v>
      </c>
      <c r="BV26" s="304">
        <f>'dados agrupados'!CH26</f>
        <v>0.5</v>
      </c>
      <c r="BW26" s="304">
        <f>'dados agrupados'!CI26</f>
        <v>0.1</v>
      </c>
      <c r="BX26" s="304" t="b">
        <f>'dados agrupados'!CJ26</f>
        <v>0</v>
      </c>
      <c r="BY26" s="304" t="b">
        <f>'dados agrupados'!CK26</f>
        <v>1</v>
      </c>
      <c r="BZ26" s="304" t="e">
        <f t="shared" si="1"/>
        <v>#REF!</v>
      </c>
    </row>
    <row r="27" spans="1:78" ht="15.75" customHeight="1">
      <c r="A27" s="422" t="str">
        <f>'dados agrupados'!C27</f>
        <v>3169</v>
      </c>
      <c r="B27" s="304">
        <f>'dados agrupados'!D27</f>
        <v>31</v>
      </c>
      <c r="C27" s="304">
        <f>'dados agrupados'!E27</f>
        <v>92</v>
      </c>
      <c r="D27" s="304">
        <f>'dados agrupados'!F27</f>
        <v>1</v>
      </c>
      <c r="E27" s="304">
        <f>'dados agrupados'!M27</f>
        <v>993</v>
      </c>
      <c r="F27" s="304">
        <f>'dados agrupados'!N27</f>
        <v>1392</v>
      </c>
      <c r="G27" s="304">
        <f>'dados agrupados'!O27</f>
        <v>35</v>
      </c>
      <c r="H27" s="304">
        <f>'dados agrupados'!P27</f>
        <v>50</v>
      </c>
      <c r="I27" s="304">
        <f>'dados agrupados'!Q27</f>
        <v>1.5</v>
      </c>
      <c r="J27" s="304">
        <f>'dados agrupados'!R27</f>
        <v>1.8</v>
      </c>
      <c r="K27" s="304">
        <f>'dados agrupados'!S27</f>
        <v>964</v>
      </c>
      <c r="L27" s="304">
        <f>'dados agrupados'!T27</f>
        <v>1380</v>
      </c>
      <c r="M27" s="304">
        <f>'dados agrupados'!U27</f>
        <v>121</v>
      </c>
      <c r="N27" s="304">
        <f>'dados agrupados'!V27</f>
        <v>137</v>
      </c>
      <c r="O27" s="304">
        <f>'dados agrupados'!W27</f>
        <v>3.8</v>
      </c>
      <c r="P27" s="304">
        <f>'dados agrupados'!X27</f>
        <v>4.3</v>
      </c>
      <c r="Q27" s="304">
        <f>'dados agrupados'!Y27</f>
        <v>114</v>
      </c>
      <c r="R27" s="304">
        <f>'dados agrupados'!Z27</f>
        <v>122</v>
      </c>
      <c r="S27" s="304">
        <f>'dados agrupados'!AA27</f>
        <v>17</v>
      </c>
      <c r="T27" s="304">
        <f>'dados agrupados'!AB27</f>
        <v>20</v>
      </c>
      <c r="U27" s="304">
        <f>'dados agrupados'!AC27</f>
        <v>0</v>
      </c>
      <c r="V27" s="304">
        <f>'dados agrupados'!AD27</f>
        <v>9.3000000000000007</v>
      </c>
      <c r="W27" s="304" t="e">
        <f t="shared" ref="W27:X27" si="26">#REF!</f>
        <v>#REF!</v>
      </c>
      <c r="X27" s="304" t="e">
        <f t="shared" si="26"/>
        <v>#REF!</v>
      </c>
      <c r="Y27" s="304">
        <f>'dados agrupados'!AG27</f>
        <v>42</v>
      </c>
      <c r="Z27" s="423">
        <f>'dados agrupados'!AH27</f>
        <v>49</v>
      </c>
      <c r="AA27" s="304">
        <f>'dados agrupados'!AI27</f>
        <v>1</v>
      </c>
      <c r="AB27" s="304">
        <f>'dados agrupados'!AJ27</f>
        <v>1.1000000000000001</v>
      </c>
      <c r="AC27" s="304">
        <f>'dados agrupados'!AK27</f>
        <v>0.10000000000000009</v>
      </c>
      <c r="AD27" s="304">
        <f>'dados agrupados'!AR27</f>
        <v>8.9</v>
      </c>
      <c r="AE27" s="304">
        <f>'dados agrupados'!AS27</f>
        <v>9.9</v>
      </c>
      <c r="AF27" s="304">
        <f>'dados agrupados'!AN27</f>
        <v>6.9</v>
      </c>
      <c r="AG27" s="304">
        <f>'dados agrupados'!AO27</f>
        <v>7.9</v>
      </c>
      <c r="AH27" s="304">
        <f>'dados agrupados'!AT27</f>
        <v>4.5999999999999996</v>
      </c>
      <c r="AI27" s="304">
        <f>'dados agrupados'!AU27</f>
        <v>4.5999999999999996</v>
      </c>
      <c r="AJ27" s="304">
        <f>'dados agrupados'!AX27</f>
        <v>141</v>
      </c>
      <c r="AK27" s="304">
        <f>'dados agrupados'!AY27</f>
        <v>148</v>
      </c>
      <c r="AL27" s="304">
        <f>'dados agrupados'!AL27</f>
        <v>3.7</v>
      </c>
      <c r="AM27" s="304">
        <f>'dados agrupados'!AM27</f>
        <v>4.7</v>
      </c>
      <c r="AN27" s="304">
        <f>'dados agrupados'!AZ27</f>
        <v>1.9</v>
      </c>
      <c r="AO27" s="304">
        <f>'dados agrupados'!BA27</f>
        <v>1.8</v>
      </c>
      <c r="AP27" s="304">
        <f>'dados agrupados'!BB27</f>
        <v>107</v>
      </c>
      <c r="AQ27" s="304">
        <f>'dados agrupados'!BC27</f>
        <v>105</v>
      </c>
      <c r="AR27" s="304">
        <f>'dados agrupados'!AP27</f>
        <v>0</v>
      </c>
      <c r="AS27" s="304">
        <f>'dados agrupados'!AQ27</f>
        <v>42</v>
      </c>
      <c r="AT27" s="304">
        <f>'dados agrupados'!BF27</f>
        <v>4.05</v>
      </c>
      <c r="AU27" s="304">
        <f>'dados agrupados'!BG27</f>
        <v>4.17</v>
      </c>
      <c r="AV27" s="304">
        <f>'dados agrupados'!BH27</f>
        <v>11.8</v>
      </c>
      <c r="AW27" s="304">
        <f>'dados agrupados'!BI27</f>
        <v>12.1</v>
      </c>
      <c r="AX27" s="304">
        <f>'dados agrupados'!BJ27</f>
        <v>37.1</v>
      </c>
      <c r="AY27" s="304">
        <f>'dados agrupados'!BK27</f>
        <v>38.1</v>
      </c>
      <c r="AZ27" s="304">
        <f>'dados agrupados'!BL27</f>
        <v>91.6</v>
      </c>
      <c r="BA27" s="304">
        <f>'dados agrupados'!BM27</f>
        <v>91.4</v>
      </c>
      <c r="BB27" s="304">
        <f>'dados agrupados'!BN27</f>
        <v>29.1</v>
      </c>
      <c r="BC27" s="304">
        <f>'dados agrupados'!BO27</f>
        <v>29</v>
      </c>
      <c r="BD27" s="304">
        <f>'dados agrupados'!BP27</f>
        <v>31.8</v>
      </c>
      <c r="BE27" s="304">
        <f>'dados agrupados'!BQ27</f>
        <v>31.8</v>
      </c>
      <c r="BF27" s="304">
        <f>'dados agrupados'!BR27</f>
        <v>286</v>
      </c>
      <c r="BG27" s="304">
        <f>'dados agrupados'!BS27</f>
        <v>344</v>
      </c>
      <c r="BH27" s="304">
        <f>'dados agrupados'!BT27</f>
        <v>13.9</v>
      </c>
      <c r="BI27" s="304">
        <f>'dados agrupados'!BU27</f>
        <v>14.1</v>
      </c>
      <c r="BJ27" s="304">
        <f>'dados agrupados'!BV27</f>
        <v>1.25</v>
      </c>
      <c r="BK27" s="304">
        <f>'dados agrupados'!BW27</f>
        <v>1.39</v>
      </c>
      <c r="BL27" s="304">
        <f>'dados agrupados'!BX27</f>
        <v>7.48</v>
      </c>
      <c r="BM27" s="304">
        <f>'dados agrupados'!BY27</f>
        <v>11.99</v>
      </c>
      <c r="BN27" s="304">
        <f>'dados agrupados'!BZ27</f>
        <v>64.3</v>
      </c>
      <c r="BO27" s="304">
        <f>'dados agrupados'!CA27</f>
        <v>76.8</v>
      </c>
      <c r="BP27" s="304">
        <f>'dados agrupados'!CB27</f>
        <v>19.5</v>
      </c>
      <c r="BQ27" s="304">
        <f>'dados agrupados'!CC27</f>
        <v>15.3</v>
      </c>
      <c r="BR27" s="304">
        <f>'dados agrupados'!CD27</f>
        <v>13.5</v>
      </c>
      <c r="BS27" s="304">
        <f>'dados agrupados'!CE27</f>
        <v>7.3</v>
      </c>
      <c r="BT27" s="304">
        <f>'dados agrupados'!CF27</f>
        <v>2.4</v>
      </c>
      <c r="BU27" s="304">
        <f>'dados agrupados'!CG27</f>
        <v>0.3</v>
      </c>
      <c r="BV27" s="304">
        <f>'dados agrupados'!CH27</f>
        <v>0.3</v>
      </c>
      <c r="BW27" s="304">
        <f>'dados agrupados'!CI27</f>
        <v>0.3</v>
      </c>
      <c r="BX27" s="304" t="b">
        <f>'dados agrupados'!CJ27</f>
        <v>0</v>
      </c>
      <c r="BY27" s="304" t="b">
        <f>'dados agrupados'!CK27</f>
        <v>1</v>
      </c>
      <c r="BZ27" s="304" t="e">
        <f t="shared" si="1"/>
        <v>#REF!</v>
      </c>
    </row>
    <row r="28" spans="1:78" ht="15.75" customHeight="1">
      <c r="A28" s="422" t="str">
        <f>'dados agrupados'!C28</f>
        <v>3175</v>
      </c>
      <c r="B28" s="304">
        <f>'dados agrupados'!D28</f>
        <v>32</v>
      </c>
      <c r="C28" s="304">
        <f>'dados agrupados'!E28</f>
        <v>96</v>
      </c>
      <c r="D28" s="304">
        <f>'dados agrupados'!F28</f>
        <v>2</v>
      </c>
      <c r="E28" s="304">
        <f>'dados agrupados'!M28</f>
        <v>1190</v>
      </c>
      <c r="F28" s="304">
        <f>'dados agrupados'!N28</f>
        <v>2464</v>
      </c>
      <c r="G28" s="304">
        <f>'dados agrupados'!O28</f>
        <v>48</v>
      </c>
      <c r="H28" s="304">
        <f>'dados agrupados'!P28</f>
        <v>69</v>
      </c>
      <c r="I28" s="304">
        <f>'dados agrupados'!Q28</f>
        <v>1.6</v>
      </c>
      <c r="J28" s="304">
        <f>'dados agrupados'!R28</f>
        <v>2.8</v>
      </c>
      <c r="K28" s="304">
        <f>'dados agrupados'!S28</f>
        <v>982</v>
      </c>
      <c r="L28" s="304">
        <f>'dados agrupados'!T28</f>
        <v>1419</v>
      </c>
      <c r="M28" s="304">
        <f>'dados agrupados'!U28</f>
        <v>95</v>
      </c>
      <c r="N28" s="304">
        <f>'dados agrupados'!V28</f>
        <v>134</v>
      </c>
      <c r="O28" s="304">
        <f>'dados agrupados'!W28</f>
        <v>4.3</v>
      </c>
      <c r="P28" s="304">
        <f>'dados agrupados'!X28</f>
        <v>4.5999999999999996</v>
      </c>
      <c r="Q28" s="304">
        <f>'dados agrupados'!Y28</f>
        <v>159</v>
      </c>
      <c r="R28" s="304">
        <f>'dados agrupados'!Z28</f>
        <v>153</v>
      </c>
      <c r="S28" s="304">
        <f>'dados agrupados'!AA28</f>
        <v>32</v>
      </c>
      <c r="T28" s="304">
        <f>'dados agrupados'!AB28</f>
        <v>30</v>
      </c>
      <c r="U28" s="304">
        <f>'dados agrupados'!AC28</f>
        <v>0</v>
      </c>
      <c r="V28" s="304">
        <f>'dados agrupados'!AD28</f>
        <v>5.2</v>
      </c>
      <c r="W28" s="304" t="e">
        <f t="shared" ref="W28:X28" si="27">#REF!</f>
        <v>#REF!</v>
      </c>
      <c r="X28" s="304" t="e">
        <f t="shared" si="27"/>
        <v>#REF!</v>
      </c>
      <c r="Y28" s="304">
        <f>'dados agrupados'!AG28</f>
        <v>39</v>
      </c>
      <c r="Z28" s="423">
        <f>'dados agrupados'!AH28</f>
        <v>59</v>
      </c>
      <c r="AA28" s="304">
        <f>'dados agrupados'!AI28</f>
        <v>0.9</v>
      </c>
      <c r="AB28" s="304">
        <f>'dados agrupados'!AJ28</f>
        <v>1.1000000000000001</v>
      </c>
      <c r="AC28" s="304">
        <f>'dados agrupados'!AK28</f>
        <v>0.20000000000000007</v>
      </c>
      <c r="AD28" s="304">
        <f>'dados agrupados'!AR28</f>
        <v>9.5</v>
      </c>
      <c r="AE28" s="304">
        <f>'dados agrupados'!AS28</f>
        <v>10.4</v>
      </c>
      <c r="AF28" s="304">
        <f>'dados agrupados'!AN28</f>
        <v>7.4</v>
      </c>
      <c r="AG28" s="304">
        <f>'dados agrupados'!AO28</f>
        <v>8.3000000000000007</v>
      </c>
      <c r="AH28" s="304">
        <f>'dados agrupados'!AT28</f>
        <v>4.4000000000000004</v>
      </c>
      <c r="AI28" s="304">
        <f>'dados agrupados'!AU28</f>
        <v>4.7</v>
      </c>
      <c r="AJ28" s="304">
        <f>'dados agrupados'!AX28</f>
        <v>144</v>
      </c>
      <c r="AK28" s="304">
        <f>'dados agrupados'!AY28</f>
        <v>142</v>
      </c>
      <c r="AL28" s="304">
        <f>'dados agrupados'!AL28</f>
        <v>3.7</v>
      </c>
      <c r="AM28" s="304">
        <f>'dados agrupados'!AM28</f>
        <v>5.0999999999999996</v>
      </c>
      <c r="AN28" s="304">
        <f>'dados agrupados'!AZ28</f>
        <v>1.9</v>
      </c>
      <c r="AO28" s="304">
        <f>'dados agrupados'!BA28</f>
        <v>1.9</v>
      </c>
      <c r="AP28" s="304">
        <f>'dados agrupados'!BB28</f>
        <v>109</v>
      </c>
      <c r="AQ28" s="304">
        <f>'dados agrupados'!BC28</f>
        <v>106</v>
      </c>
      <c r="AR28" s="304">
        <f>'dados agrupados'!AP28</f>
        <v>0</v>
      </c>
      <c r="AS28" s="304">
        <f>'dados agrupados'!AQ28</f>
        <v>113</v>
      </c>
      <c r="AT28" s="304">
        <f>'dados agrupados'!BF28</f>
        <v>4.9400000000000004</v>
      </c>
      <c r="AU28" s="304">
        <f>'dados agrupados'!BG28</f>
        <v>4.3899999999999997</v>
      </c>
      <c r="AV28" s="304">
        <f>'dados agrupados'!BH28</f>
        <v>14.7</v>
      </c>
      <c r="AW28" s="304">
        <f>'dados agrupados'!BI28</f>
        <v>13.3</v>
      </c>
      <c r="AX28" s="304">
        <f>'dados agrupados'!BJ28</f>
        <v>44.6</v>
      </c>
      <c r="AY28" s="304">
        <f>'dados agrupados'!BK28</f>
        <v>39.5</v>
      </c>
      <c r="AZ28" s="304">
        <f>'dados agrupados'!BL28</f>
        <v>90.3</v>
      </c>
      <c r="BA28" s="304">
        <f>'dados agrupados'!BM28</f>
        <v>90</v>
      </c>
      <c r="BB28" s="304">
        <f>'dados agrupados'!BN28</f>
        <v>29.8</v>
      </c>
      <c r="BC28" s="304">
        <f>'dados agrupados'!BO28</f>
        <v>30.3</v>
      </c>
      <c r="BD28" s="304">
        <f>'dados agrupados'!BP28</f>
        <v>33</v>
      </c>
      <c r="BE28" s="304">
        <f>'dados agrupados'!BQ28</f>
        <v>33.700000000000003</v>
      </c>
      <c r="BF28" s="304">
        <f>'dados agrupados'!BR28</f>
        <v>148</v>
      </c>
      <c r="BG28" s="304">
        <f>'dados agrupados'!BS28</f>
        <v>238</v>
      </c>
      <c r="BH28" s="304">
        <f>'dados agrupados'!BT28</f>
        <v>12.5</v>
      </c>
      <c r="BI28" s="304">
        <f>'dados agrupados'!BU28</f>
        <v>13.4</v>
      </c>
      <c r="BJ28" s="304">
        <f>'dados agrupados'!BV28</f>
        <v>1.1399999999999999</v>
      </c>
      <c r="BK28" s="304">
        <f>'dados agrupados'!BW28</f>
        <v>0.92</v>
      </c>
      <c r="BL28" s="304">
        <f>'dados agrupados'!BX28</f>
        <v>4.9400000000000004</v>
      </c>
      <c r="BM28" s="304">
        <f>'dados agrupados'!BY28</f>
        <v>9.69</v>
      </c>
      <c r="BN28" s="304">
        <f>'dados agrupados'!BZ28</f>
        <v>60.4</v>
      </c>
      <c r="BO28" s="304">
        <f>'dados agrupados'!CA28</f>
        <v>71.5</v>
      </c>
      <c r="BP28" s="304">
        <f>'dados agrupados'!CB28</f>
        <v>28.9</v>
      </c>
      <c r="BQ28" s="304">
        <f>'dados agrupados'!CC28</f>
        <v>21.4</v>
      </c>
      <c r="BR28" s="304">
        <f>'dados agrupados'!CD28</f>
        <v>7.9</v>
      </c>
      <c r="BS28" s="304">
        <f>'dados agrupados'!CE28</f>
        <v>6.6</v>
      </c>
      <c r="BT28" s="304">
        <f>'dados agrupados'!CF28</f>
        <v>2.4</v>
      </c>
      <c r="BU28" s="304">
        <f>'dados agrupados'!CG28</f>
        <v>0.3</v>
      </c>
      <c r="BV28" s="304">
        <f>'dados agrupados'!CH28</f>
        <v>0.4</v>
      </c>
      <c r="BW28" s="304">
        <f>'dados agrupados'!CI28</f>
        <v>0.2</v>
      </c>
      <c r="BX28" s="304" t="b">
        <f>'dados agrupados'!CJ28</f>
        <v>0</v>
      </c>
      <c r="BY28" s="304" t="b">
        <f>'dados agrupados'!CK28</f>
        <v>1</v>
      </c>
      <c r="BZ28" s="304" t="e">
        <f t="shared" si="1"/>
        <v>#REF!</v>
      </c>
    </row>
    <row r="29" spans="1:78" ht="15.75" customHeight="1">
      <c r="A29" s="422" t="str">
        <f>'dados agrupados'!C29</f>
        <v>3180</v>
      </c>
      <c r="B29" s="304">
        <f>'dados agrupados'!D29</f>
        <v>39</v>
      </c>
      <c r="C29" s="304">
        <f>'dados agrupados'!E29</f>
        <v>78</v>
      </c>
      <c r="D29" s="304">
        <f>'dados agrupados'!F29</f>
        <v>1</v>
      </c>
      <c r="E29" s="304">
        <f>'dados agrupados'!M29</f>
        <v>335</v>
      </c>
      <c r="F29" s="304">
        <f>'dados agrupados'!N29</f>
        <v>3073</v>
      </c>
      <c r="G29" s="304">
        <f>'dados agrupados'!O29</f>
        <v>19</v>
      </c>
      <c r="H29" s="304">
        <f>'dados agrupados'!P29</f>
        <v>59</v>
      </c>
      <c r="I29" s="304">
        <f>'dados agrupados'!Q29</f>
        <v>1.6</v>
      </c>
      <c r="J29" s="304">
        <f>'dados agrupados'!R29</f>
        <v>2.4</v>
      </c>
      <c r="K29" s="304">
        <f>'dados agrupados'!S29</f>
        <v>653</v>
      </c>
      <c r="L29" s="304">
        <f>'dados agrupados'!T29</f>
        <v>1532</v>
      </c>
      <c r="M29" s="304">
        <f>'dados agrupados'!U29</f>
        <v>43</v>
      </c>
      <c r="N29" s="304">
        <f>'dados agrupados'!V29</f>
        <v>194</v>
      </c>
      <c r="O29" s="304">
        <f>'dados agrupados'!W29</f>
        <v>3.7</v>
      </c>
      <c r="P29" s="304">
        <f>'dados agrupados'!X29</f>
        <v>4.0999999999999996</v>
      </c>
      <c r="Q29" s="304">
        <f>'dados agrupados'!Y29</f>
        <v>57</v>
      </c>
      <c r="R29" s="304">
        <f>'dados agrupados'!Z29</f>
        <v>138</v>
      </c>
      <c r="S29" s="304">
        <f>'dados agrupados'!AA29</f>
        <v>19</v>
      </c>
      <c r="T29" s="304">
        <f>'dados agrupados'!AB29</f>
        <v>32</v>
      </c>
      <c r="U29" s="304">
        <f>'dados agrupados'!AC29</f>
        <v>0</v>
      </c>
      <c r="V29" s="304">
        <f>'dados agrupados'!AD29</f>
        <v>8.6999999999999993</v>
      </c>
      <c r="W29" s="304" t="e">
        <f t="shared" ref="W29:X29" si="28">#REF!</f>
        <v>#REF!</v>
      </c>
      <c r="X29" s="304" t="e">
        <f t="shared" si="28"/>
        <v>#REF!</v>
      </c>
      <c r="Y29" s="304">
        <f>'dados agrupados'!AG29</f>
        <v>42</v>
      </c>
      <c r="Z29" s="423">
        <f>'dados agrupados'!AH29</f>
        <v>64</v>
      </c>
      <c r="AA29" s="304">
        <f>'dados agrupados'!AI29</f>
        <v>1.1000000000000001</v>
      </c>
      <c r="AB29" s="304">
        <f>'dados agrupados'!AJ29</f>
        <v>1.2</v>
      </c>
      <c r="AC29" s="304">
        <f>'dados agrupados'!AK29</f>
        <v>9.9999999999999867E-2</v>
      </c>
      <c r="AD29" s="304">
        <f>'dados agrupados'!AR29</f>
        <v>8.6999999999999993</v>
      </c>
      <c r="AE29" s="304">
        <f>'dados agrupados'!AS29</f>
        <v>9.6999999999999993</v>
      </c>
      <c r="AF29" s="304">
        <f>'dados agrupados'!AN29</f>
        <v>5.9</v>
      </c>
      <c r="AG29" s="304">
        <f>'dados agrupados'!AO29</f>
        <v>6.5</v>
      </c>
      <c r="AH29" s="304">
        <f>'dados agrupados'!AT29</f>
        <v>4.5</v>
      </c>
      <c r="AI29" s="304">
        <f>'dados agrupados'!AU29</f>
        <v>4.8</v>
      </c>
      <c r="AJ29" s="304">
        <f>'dados agrupados'!AX29</f>
        <v>143</v>
      </c>
      <c r="AK29" s="304">
        <f>'dados agrupados'!AY29</f>
        <v>148</v>
      </c>
      <c r="AL29" s="304">
        <f>'dados agrupados'!AL29</f>
        <v>3.5</v>
      </c>
      <c r="AM29" s="304">
        <f>'dados agrupados'!AM29</f>
        <v>4.8</v>
      </c>
      <c r="AN29" s="304">
        <f>'dados agrupados'!AZ29</f>
        <v>1.9</v>
      </c>
      <c r="AO29" s="304">
        <f>'dados agrupados'!BA29</f>
        <v>2.1</v>
      </c>
      <c r="AP29" s="304">
        <f>'dados agrupados'!BB29</f>
        <v>108</v>
      </c>
      <c r="AQ29" s="304">
        <f>'dados agrupados'!BC29</f>
        <v>105</v>
      </c>
      <c r="AR29" s="304">
        <f>'dados agrupados'!AP29</f>
        <v>0</v>
      </c>
      <c r="AS29" s="304">
        <f>'dados agrupados'!AQ29</f>
        <v>102</v>
      </c>
      <c r="AT29" s="304">
        <f>'dados agrupados'!BF29</f>
        <v>5.99</v>
      </c>
      <c r="AU29" s="304">
        <f>'dados agrupados'!BG29</f>
        <v>4.67</v>
      </c>
      <c r="AV29" s="304">
        <f>'dados agrupados'!BH29</f>
        <v>14.2</v>
      </c>
      <c r="AW29" s="304">
        <f>'dados agrupados'!BI29</f>
        <v>14.3</v>
      </c>
      <c r="AX29" s="304">
        <f>'dados agrupados'!BJ29</f>
        <v>43.4</v>
      </c>
      <c r="AY29" s="304">
        <f>'dados agrupados'!BK29</f>
        <v>43.5</v>
      </c>
      <c r="AZ29" s="304">
        <f>'dados agrupados'!BL29</f>
        <v>93.7</v>
      </c>
      <c r="BA29" s="304">
        <f>'dados agrupados'!BM29</f>
        <v>93.1</v>
      </c>
      <c r="BB29" s="304">
        <f>'dados agrupados'!BN29</f>
        <v>30.7</v>
      </c>
      <c r="BC29" s="304">
        <f>'dados agrupados'!BO29</f>
        <v>30.6</v>
      </c>
      <c r="BD29" s="304">
        <f>'dados agrupados'!BP29</f>
        <v>32.700000000000003</v>
      </c>
      <c r="BE29" s="304">
        <f>'dados agrupados'!BQ29</f>
        <v>32.9</v>
      </c>
      <c r="BF29" s="304">
        <f>'dados agrupados'!BR29</f>
        <v>212</v>
      </c>
      <c r="BG29" s="304">
        <f>'dados agrupados'!BS29</f>
        <v>274</v>
      </c>
      <c r="BH29" s="304">
        <f>'dados agrupados'!BT29</f>
        <v>14.3</v>
      </c>
      <c r="BI29" s="304">
        <f>'dados agrupados'!BU29</f>
        <v>14.3</v>
      </c>
      <c r="BJ29" s="304">
        <f>'dados agrupados'!BV29</f>
        <v>2</v>
      </c>
      <c r="BK29" s="304">
        <f>'dados agrupados'!BW29</f>
        <v>1.6</v>
      </c>
      <c r="BL29" s="304">
        <f>'dados agrupados'!BX29</f>
        <v>5.99</v>
      </c>
      <c r="BM29" s="304">
        <f>'dados agrupados'!BY29</f>
        <v>13.87</v>
      </c>
      <c r="BN29" s="304">
        <f>'dados agrupados'!BZ29</f>
        <v>51.6</v>
      </c>
      <c r="BO29" s="304">
        <f>'dados agrupados'!CA29</f>
        <v>89</v>
      </c>
      <c r="BP29" s="304">
        <f>'dados agrupados'!CB29</f>
        <v>33.200000000000003</v>
      </c>
      <c r="BQ29" s="304">
        <f>'dados agrupados'!CC29</f>
        <v>7.4</v>
      </c>
      <c r="BR29" s="304">
        <f>'dados agrupados'!CD29</f>
        <v>11.4</v>
      </c>
      <c r="BS29" s="304">
        <f>'dados agrupados'!CE29</f>
        <v>3.5</v>
      </c>
      <c r="BT29" s="304">
        <f>'dados agrupados'!CF29</f>
        <v>2.8</v>
      </c>
      <c r="BU29" s="304">
        <f>'dados agrupados'!CG29</f>
        <v>0</v>
      </c>
      <c r="BV29" s="304">
        <f>'dados agrupados'!CH29</f>
        <v>1</v>
      </c>
      <c r="BW29" s="304">
        <f>'dados agrupados'!CI29</f>
        <v>0.1</v>
      </c>
      <c r="BX29" s="304" t="b">
        <f>'dados agrupados'!CJ29</f>
        <v>0</v>
      </c>
      <c r="BY29" s="304" t="b">
        <f>'dados agrupados'!CK29</f>
        <v>1</v>
      </c>
      <c r="BZ29" s="304" t="e">
        <f t="shared" si="1"/>
        <v>#REF!</v>
      </c>
    </row>
    <row r="30" spans="1:78" ht="15.75" customHeight="1">
      <c r="A30" s="422" t="str">
        <f>'dados agrupados'!C30</f>
        <v>3181</v>
      </c>
      <c r="B30" s="304">
        <f>'dados agrupados'!D30</f>
        <v>28</v>
      </c>
      <c r="C30" s="304">
        <f>'dados agrupados'!E30</f>
        <v>86.6</v>
      </c>
      <c r="D30" s="304">
        <f>'dados agrupados'!F30</f>
        <v>0</v>
      </c>
      <c r="E30" s="304">
        <f>'dados agrupados'!M30</f>
        <v>278</v>
      </c>
      <c r="F30" s="304">
        <f>'dados agrupados'!N30</f>
        <v>939</v>
      </c>
      <c r="G30" s="304">
        <f>'dados agrupados'!O30</f>
        <v>13</v>
      </c>
      <c r="H30" s="304">
        <f>'dados agrupados'!P30</f>
        <v>46</v>
      </c>
      <c r="I30" s="304">
        <f>'dados agrupados'!Q30</f>
        <v>2.2999999999999998</v>
      </c>
      <c r="J30" s="304">
        <f>'dados agrupados'!R30</f>
        <v>2.5</v>
      </c>
      <c r="K30" s="304">
        <f>'dados agrupados'!S30</f>
        <v>630</v>
      </c>
      <c r="L30" s="304">
        <f>'dados agrupados'!T30</f>
        <v>1105</v>
      </c>
      <c r="M30" s="304">
        <f>'dados agrupados'!U30</f>
        <v>39</v>
      </c>
      <c r="N30" s="304">
        <f>'dados agrupados'!V30</f>
        <v>88</v>
      </c>
      <c r="O30" s="304">
        <f>'dados agrupados'!W30</f>
        <v>4.2</v>
      </c>
      <c r="P30" s="304">
        <f>'dados agrupados'!X30</f>
        <v>4.3</v>
      </c>
      <c r="Q30" s="304">
        <f>'dados agrupados'!Y30</f>
        <v>56</v>
      </c>
      <c r="R30" s="304">
        <f>'dados agrupados'!Z30</f>
        <v>114</v>
      </c>
      <c r="S30" s="304">
        <f>'dados agrupados'!AA30</f>
        <v>26</v>
      </c>
      <c r="T30" s="304">
        <f>'dados agrupados'!AB30</f>
        <v>36</v>
      </c>
      <c r="U30" s="304">
        <f>'dados agrupados'!AC30</f>
        <v>0</v>
      </c>
      <c r="V30" s="304">
        <f>'dados agrupados'!AD30</f>
        <v>5.5</v>
      </c>
      <c r="W30" s="304" t="e">
        <f t="shared" ref="W30:X30" si="29">#REF!</f>
        <v>#REF!</v>
      </c>
      <c r="X30" s="304" t="e">
        <f t="shared" si="29"/>
        <v>#REF!</v>
      </c>
      <c r="Y30" s="304">
        <f>'dados agrupados'!AG30</f>
        <v>61</v>
      </c>
      <c r="Z30" s="423">
        <f>'dados agrupados'!AH30</f>
        <v>55</v>
      </c>
      <c r="AA30" s="304">
        <f>'dados agrupados'!AI30</f>
        <v>1.3</v>
      </c>
      <c r="AB30" s="304">
        <f>'dados agrupados'!AJ30</f>
        <v>1.2</v>
      </c>
      <c r="AC30" s="304">
        <f>'dados agrupados'!AK30</f>
        <v>0</v>
      </c>
      <c r="AD30" s="304">
        <f>'dados agrupados'!AR30</f>
        <v>9.5</v>
      </c>
      <c r="AE30" s="304">
        <f>'dados agrupados'!AS30</f>
        <v>10.199999999999999</v>
      </c>
      <c r="AF30" s="304">
        <f>'dados agrupados'!AN30</f>
        <v>6.8</v>
      </c>
      <c r="AG30" s="304">
        <f>'dados agrupados'!AO30</f>
        <v>7.6</v>
      </c>
      <c r="AH30" s="304">
        <f>'dados agrupados'!AT30</f>
        <v>4.8</v>
      </c>
      <c r="AI30" s="304">
        <f>'dados agrupados'!AU30</f>
        <v>4.7</v>
      </c>
      <c r="AJ30" s="304">
        <f>'dados agrupados'!AX30</f>
        <v>144</v>
      </c>
      <c r="AK30" s="304">
        <f>'dados agrupados'!AY30</f>
        <v>141</v>
      </c>
      <c r="AL30" s="304">
        <f>'dados agrupados'!AL30</f>
        <v>4.0999999999999996</v>
      </c>
      <c r="AM30" s="304">
        <f>'dados agrupados'!AM30</f>
        <v>5.3</v>
      </c>
      <c r="AN30" s="304">
        <f>'dados agrupados'!AZ30</f>
        <v>1.9</v>
      </c>
      <c r="AO30" s="304">
        <f>'dados agrupados'!BA30</f>
        <v>1.9</v>
      </c>
      <c r="AP30" s="304">
        <f>'dados agrupados'!BB30</f>
        <v>106</v>
      </c>
      <c r="AQ30" s="304">
        <f>'dados agrupados'!BC30</f>
        <v>100</v>
      </c>
      <c r="AR30" s="304">
        <f>'dados agrupados'!AP30</f>
        <v>0</v>
      </c>
      <c r="AS30" s="304">
        <f>'dados agrupados'!AQ30</f>
        <v>137</v>
      </c>
      <c r="AT30" s="304">
        <f>'dados agrupados'!BF30</f>
        <v>4.92</v>
      </c>
      <c r="AU30" s="304">
        <f>'dados agrupados'!BG30</f>
        <v>4.72</v>
      </c>
      <c r="AV30" s="304">
        <f>'dados agrupados'!BH30</f>
        <v>15.2</v>
      </c>
      <c r="AW30" s="304">
        <f>'dados agrupados'!BI30</f>
        <v>14.4</v>
      </c>
      <c r="AX30" s="304">
        <f>'dados agrupados'!BJ30</f>
        <v>45.8</v>
      </c>
      <c r="AY30" s="304">
        <f>'dados agrupados'!BK30</f>
        <v>43.2</v>
      </c>
      <c r="AZ30" s="304">
        <f>'dados agrupados'!BL30</f>
        <v>93.1</v>
      </c>
      <c r="BA30" s="304">
        <f>'dados agrupados'!BM30</f>
        <v>91.5</v>
      </c>
      <c r="BB30" s="304">
        <f>'dados agrupados'!BN30</f>
        <v>30.9</v>
      </c>
      <c r="BC30" s="304">
        <f>'dados agrupados'!BO30</f>
        <v>30.5</v>
      </c>
      <c r="BD30" s="304">
        <f>'dados agrupados'!BP30</f>
        <v>33.200000000000003</v>
      </c>
      <c r="BE30" s="304">
        <f>'dados agrupados'!BQ30</f>
        <v>33.299999999999997</v>
      </c>
      <c r="BF30" s="304">
        <f>'dados agrupados'!BR30</f>
        <v>287</v>
      </c>
      <c r="BG30" s="304">
        <f>'dados agrupados'!BS30</f>
        <v>331</v>
      </c>
      <c r="BH30" s="304">
        <f>'dados agrupados'!BT30</f>
        <v>13.5</v>
      </c>
      <c r="BI30" s="304">
        <f>'dados agrupados'!BU30</f>
        <v>13.3</v>
      </c>
      <c r="BJ30" s="304">
        <f>'dados agrupados'!BV30</f>
        <v>1.43</v>
      </c>
      <c r="BK30" s="304">
        <f>'dados agrupados'!BW30</f>
        <v>1.19</v>
      </c>
      <c r="BL30" s="304">
        <f>'dados agrupados'!BX30</f>
        <v>7.26</v>
      </c>
      <c r="BM30" s="304">
        <f>'dados agrupados'!BY30</f>
        <v>10.35</v>
      </c>
      <c r="BN30" s="304">
        <f>'dados agrupados'!BZ30</f>
        <v>64</v>
      </c>
      <c r="BO30" s="304">
        <f>'dados agrupados'!CA30</f>
        <v>72.7</v>
      </c>
      <c r="BP30" s="304">
        <f>'dados agrupados'!CB30</f>
        <v>22.3</v>
      </c>
      <c r="BQ30" s="304">
        <f>'dados agrupados'!CC30</f>
        <v>15</v>
      </c>
      <c r="BR30" s="304">
        <f>'dados agrupados'!CD30</f>
        <v>9.9</v>
      </c>
      <c r="BS30" s="304">
        <f>'dados agrupados'!CE30</f>
        <v>11.8</v>
      </c>
      <c r="BT30" s="304">
        <f>'dados agrupados'!CF30</f>
        <v>3.2</v>
      </c>
      <c r="BU30" s="304">
        <f>'dados agrupados'!CG30</f>
        <v>0.3</v>
      </c>
      <c r="BV30" s="304">
        <f>'dados agrupados'!CH30</f>
        <v>0.6</v>
      </c>
      <c r="BW30" s="304">
        <f>'dados agrupados'!CI30</f>
        <v>0.2</v>
      </c>
      <c r="BX30" s="304" t="b">
        <f>'dados agrupados'!CJ30</f>
        <v>0</v>
      </c>
      <c r="BY30" s="304" t="b">
        <f>'dados agrupados'!CK30</f>
        <v>0</v>
      </c>
      <c r="BZ30" s="304" t="e">
        <f t="shared" si="1"/>
        <v>#REF!</v>
      </c>
    </row>
    <row r="31" spans="1:78" ht="15.75" customHeight="1">
      <c r="A31" s="422" t="str">
        <f>'dados agrupados'!C31</f>
        <v>3183</v>
      </c>
      <c r="B31" s="304">
        <f>'dados agrupados'!D31</f>
        <v>26</v>
      </c>
      <c r="C31" s="304">
        <f>'dados agrupados'!E31</f>
        <v>65</v>
      </c>
      <c r="D31" s="304">
        <f>'dados agrupados'!F31</f>
        <v>1</v>
      </c>
      <c r="E31" s="304">
        <f>'dados agrupados'!M31</f>
        <v>486</v>
      </c>
      <c r="F31" s="304">
        <f>'dados agrupados'!N31</f>
        <v>5161</v>
      </c>
      <c r="G31" s="304">
        <f>'dados agrupados'!O31</f>
        <v>28</v>
      </c>
      <c r="H31" s="304">
        <f>'dados agrupados'!P31</f>
        <v>107</v>
      </c>
      <c r="I31" s="304">
        <f>'dados agrupados'!Q31</f>
        <v>2</v>
      </c>
      <c r="J31" s="304">
        <f>'dados agrupados'!R31</f>
        <v>3.6</v>
      </c>
      <c r="K31" s="304">
        <f>'dados agrupados'!S31</f>
        <v>788</v>
      </c>
      <c r="L31" s="304">
        <f>'dados agrupados'!T31</f>
        <v>1761</v>
      </c>
      <c r="M31" s="304">
        <f>'dados agrupados'!U31</f>
        <v>52</v>
      </c>
      <c r="N31" s="304">
        <f>'dados agrupados'!V31</f>
        <v>202</v>
      </c>
      <c r="O31" s="304">
        <f>'dados agrupados'!W31</f>
        <v>4.5</v>
      </c>
      <c r="P31" s="304">
        <f>'dados agrupados'!X31</f>
        <v>4.3</v>
      </c>
      <c r="Q31" s="304">
        <f>'dados agrupados'!Y31</f>
        <v>84</v>
      </c>
      <c r="R31" s="304">
        <f>'dados agrupados'!Z31</f>
        <v>139</v>
      </c>
      <c r="S31" s="304">
        <f>'dados agrupados'!AA31</f>
        <v>31</v>
      </c>
      <c r="T31" s="304">
        <f>'dados agrupados'!AB31</f>
        <v>25</v>
      </c>
      <c r="U31" s="304">
        <f>'dados agrupados'!AC31</f>
        <v>0</v>
      </c>
      <c r="V31" s="304">
        <f>'dados agrupados'!AD31</f>
        <v>7.2</v>
      </c>
      <c r="W31" s="304" t="e">
        <f t="shared" ref="W31:X31" si="30">#REF!</f>
        <v>#REF!</v>
      </c>
      <c r="X31" s="304" t="e">
        <f t="shared" si="30"/>
        <v>#REF!</v>
      </c>
      <c r="Y31" s="304">
        <f>'dados agrupados'!AG31</f>
        <v>34</v>
      </c>
      <c r="Z31" s="423">
        <f>'dados agrupados'!AH31</f>
        <v>47</v>
      </c>
      <c r="AA31" s="304">
        <f>'dados agrupados'!AI31</f>
        <v>0.9</v>
      </c>
      <c r="AB31" s="304">
        <f>'dados agrupados'!AJ31</f>
        <v>1</v>
      </c>
      <c r="AC31" s="304">
        <f>'dados agrupados'!AK31</f>
        <v>9.9999999999999978E-2</v>
      </c>
      <c r="AD31" s="304">
        <f>'dados agrupados'!AR31</f>
        <v>9.4</v>
      </c>
      <c r="AE31" s="304">
        <f>'dados agrupados'!AS31</f>
        <v>9.5</v>
      </c>
      <c r="AF31" s="304">
        <f>'dados agrupados'!AN31</f>
        <v>7.6</v>
      </c>
      <c r="AG31" s="304">
        <f>'dados agrupados'!AO31</f>
        <v>7.4</v>
      </c>
      <c r="AH31" s="304">
        <f>'dados agrupados'!AT31</f>
        <v>4.4000000000000004</v>
      </c>
      <c r="AI31" s="304">
        <f>'dados agrupados'!AU31</f>
        <v>4.3</v>
      </c>
      <c r="AJ31" s="304">
        <f>'dados agrupados'!AX31</f>
        <v>143</v>
      </c>
      <c r="AK31" s="304">
        <f>'dados agrupados'!AY31</f>
        <v>141</v>
      </c>
      <c r="AL31" s="304">
        <f>'dados agrupados'!AL31</f>
        <v>4.4000000000000004</v>
      </c>
      <c r="AM31" s="304">
        <f>'dados agrupados'!AM31</f>
        <v>4.5999999999999996</v>
      </c>
      <c r="AN31" s="304">
        <f>'dados agrupados'!AZ31</f>
        <v>2.1</v>
      </c>
      <c r="AO31" s="304">
        <f>'dados agrupados'!BA31</f>
        <v>1.7</v>
      </c>
      <c r="AP31" s="304">
        <f>'dados agrupados'!BB31</f>
        <v>105</v>
      </c>
      <c r="AQ31" s="304">
        <f>'dados agrupados'!BC31</f>
        <v>100</v>
      </c>
      <c r="AR31" s="304">
        <f>'dados agrupados'!AP31</f>
        <v>0</v>
      </c>
      <c r="AS31" s="304">
        <f>'dados agrupados'!AQ31</f>
        <v>48</v>
      </c>
      <c r="AT31" s="304">
        <f>'dados agrupados'!BF31</f>
        <v>4.68</v>
      </c>
      <c r="AU31" s="304">
        <f>'dados agrupados'!BG31</f>
        <v>4.26</v>
      </c>
      <c r="AV31" s="304">
        <f>'dados agrupados'!BH31</f>
        <v>13.4</v>
      </c>
      <c r="AW31" s="304">
        <f>'dados agrupados'!BI31</f>
        <v>13.8</v>
      </c>
      <c r="AX31" s="304">
        <f>'dados agrupados'!BJ31</f>
        <v>41.4</v>
      </c>
      <c r="AY31" s="304">
        <f>'dados agrupados'!BK31</f>
        <v>40.200000000000003</v>
      </c>
      <c r="AZ31" s="304">
        <f>'dados agrupados'!BL31</f>
        <v>88.5</v>
      </c>
      <c r="BA31" s="304">
        <f>'dados agrupados'!BM31</f>
        <v>94.4</v>
      </c>
      <c r="BB31" s="304">
        <f>'dados agrupados'!BN31</f>
        <v>28.6</v>
      </c>
      <c r="BC31" s="304">
        <f>'dados agrupados'!BO31</f>
        <v>32.4</v>
      </c>
      <c r="BD31" s="304">
        <f>'dados agrupados'!BP31</f>
        <v>32.4</v>
      </c>
      <c r="BE31" s="304">
        <f>'dados agrupados'!BQ31</f>
        <v>34.299999999999997</v>
      </c>
      <c r="BF31" s="304">
        <f>'dados agrupados'!BR31</f>
        <v>279</v>
      </c>
      <c r="BG31" s="304">
        <f>'dados agrupados'!BS31</f>
        <v>286</v>
      </c>
      <c r="BH31" s="304">
        <f>'dados agrupados'!BT31</f>
        <v>12.9</v>
      </c>
      <c r="BI31" s="304">
        <f>'dados agrupados'!BU31</f>
        <v>14.1</v>
      </c>
      <c r="BJ31" s="304">
        <f>'dados agrupados'!BV31</f>
        <v>1.55</v>
      </c>
      <c r="BK31" s="304">
        <f>'dados agrupados'!BW31</f>
        <v>2.2000000000000002</v>
      </c>
      <c r="BL31" s="304">
        <f>'dados agrupados'!BX31</f>
        <v>6.96</v>
      </c>
      <c r="BM31" s="304">
        <f>'dados agrupados'!BY31</f>
        <v>13.09</v>
      </c>
      <c r="BN31" s="304">
        <f>'dados agrupados'!BZ31</f>
        <v>52.1</v>
      </c>
      <c r="BO31" s="304">
        <f>'dados agrupados'!CA31</f>
        <v>76.5</v>
      </c>
      <c r="BP31" s="304">
        <f>'dados agrupados'!CB31</f>
        <v>31.6</v>
      </c>
      <c r="BQ31" s="304">
        <f>'dados agrupados'!CC31</f>
        <v>15.1</v>
      </c>
      <c r="BR31" s="304">
        <f>'dados agrupados'!CD31</f>
        <v>9.8000000000000007</v>
      </c>
      <c r="BS31" s="304">
        <f>'dados agrupados'!CE31</f>
        <v>8.1999999999999993</v>
      </c>
      <c r="BT31" s="304">
        <f>'dados agrupados'!CF31</f>
        <v>6.2</v>
      </c>
      <c r="BU31" s="304">
        <f>'dados agrupados'!CG31</f>
        <v>0.1</v>
      </c>
      <c r="BV31" s="304">
        <f>'dados agrupados'!CH31</f>
        <v>0.3</v>
      </c>
      <c r="BW31" s="304">
        <f>'dados agrupados'!CI31</f>
        <v>0.1</v>
      </c>
      <c r="BX31" s="304" t="b">
        <f>'dados agrupados'!CJ31</f>
        <v>0</v>
      </c>
      <c r="BY31" s="304" t="b">
        <f>'dados agrupados'!CK31</f>
        <v>1</v>
      </c>
      <c r="BZ31" s="304" t="e">
        <f t="shared" si="1"/>
        <v>#REF!</v>
      </c>
    </row>
    <row r="32" spans="1:78" ht="15.75" customHeight="1">
      <c r="A32" s="422" t="str">
        <f>'dados agrupados'!C32</f>
        <v>3184</v>
      </c>
      <c r="B32" s="304">
        <f>'dados agrupados'!D32</f>
        <v>29</v>
      </c>
      <c r="C32" s="304">
        <f>'dados agrupados'!E32</f>
        <v>76</v>
      </c>
      <c r="D32" s="304">
        <f>'dados agrupados'!F32</f>
        <v>1</v>
      </c>
      <c r="E32" s="304">
        <f>'dados agrupados'!M32</f>
        <v>582</v>
      </c>
      <c r="F32" s="304">
        <f>'dados agrupados'!N32</f>
        <v>1379</v>
      </c>
      <c r="G32" s="304">
        <f>'dados agrupados'!O32</f>
        <v>17</v>
      </c>
      <c r="H32" s="304">
        <f>'dados agrupados'!P32</f>
        <v>42</v>
      </c>
      <c r="I32" s="304">
        <f>'dados agrupados'!Q32</f>
        <v>1.9</v>
      </c>
      <c r="J32" s="304">
        <f>'dados agrupados'!R32</f>
        <v>3.5</v>
      </c>
      <c r="K32" s="304">
        <f>'dados agrupados'!S32</f>
        <v>876</v>
      </c>
      <c r="L32" s="304">
        <f>'dados agrupados'!T32</f>
        <v>1719</v>
      </c>
      <c r="M32" s="304">
        <f>'dados agrupados'!U32</f>
        <v>47</v>
      </c>
      <c r="N32" s="304">
        <f>'dados agrupados'!V32</f>
        <v>89</v>
      </c>
      <c r="O32" s="304">
        <f>'dados agrupados'!W32</f>
        <v>4</v>
      </c>
      <c r="P32" s="304">
        <f>'dados agrupados'!X32</f>
        <v>4.3</v>
      </c>
      <c r="Q32" s="304">
        <f>'dados agrupados'!Y32</f>
        <v>60</v>
      </c>
      <c r="R32" s="304">
        <f>'dados agrupados'!Z32</f>
        <v>103</v>
      </c>
      <c r="S32" s="304">
        <f>'dados agrupados'!AA32</f>
        <v>119</v>
      </c>
      <c r="T32" s="304">
        <f>'dados agrupados'!AB32</f>
        <v>106</v>
      </c>
      <c r="U32" s="304">
        <f>'dados agrupados'!AC32</f>
        <v>0</v>
      </c>
      <c r="V32" s="304">
        <f>'dados agrupados'!AD32</f>
        <v>8.6999999999999993</v>
      </c>
      <c r="W32" s="304" t="e">
        <f t="shared" ref="W32:X32" si="31">#REF!</f>
        <v>#REF!</v>
      </c>
      <c r="X32" s="304" t="e">
        <f t="shared" si="31"/>
        <v>#REF!</v>
      </c>
      <c r="Y32" s="304">
        <f>'dados agrupados'!AG32</f>
        <v>24</v>
      </c>
      <c r="Z32" s="423">
        <f>'dados agrupados'!AH32</f>
        <v>50</v>
      </c>
      <c r="AA32" s="304">
        <f>'dados agrupados'!AI32</f>
        <v>0.9</v>
      </c>
      <c r="AB32" s="304">
        <f>'dados agrupados'!AJ32</f>
        <v>1.3</v>
      </c>
      <c r="AC32" s="304">
        <f>'dados agrupados'!AK32</f>
        <v>0.4</v>
      </c>
      <c r="AD32" s="304">
        <f>'dados agrupados'!AR32</f>
        <v>9.3000000000000007</v>
      </c>
      <c r="AE32" s="304">
        <f>'dados agrupados'!AS32</f>
        <v>10.1</v>
      </c>
      <c r="AF32" s="304">
        <f>'dados agrupados'!AN32</f>
        <v>6.3</v>
      </c>
      <c r="AG32" s="304">
        <f>'dados agrupados'!AO32</f>
        <v>7.8</v>
      </c>
      <c r="AH32" s="304">
        <f>'dados agrupados'!AT32</f>
        <v>3.8</v>
      </c>
      <c r="AI32" s="304">
        <f>'dados agrupados'!AU32</f>
        <v>4.4000000000000004</v>
      </c>
      <c r="AJ32" s="304">
        <f>'dados agrupados'!AX32</f>
        <v>142</v>
      </c>
      <c r="AK32" s="304">
        <f>'dados agrupados'!AY32</f>
        <v>146</v>
      </c>
      <c r="AL32" s="304">
        <f>'dados agrupados'!AL32</f>
        <v>3.5</v>
      </c>
      <c r="AM32" s="304">
        <f>'dados agrupados'!AM32</f>
        <v>5.5</v>
      </c>
      <c r="AN32" s="304">
        <f>'dados agrupados'!AZ32</f>
        <v>2</v>
      </c>
      <c r="AO32" s="304">
        <f>'dados agrupados'!BA32</f>
        <v>2.1</v>
      </c>
      <c r="AP32" s="304">
        <f>'dados agrupados'!BB32</f>
        <v>105</v>
      </c>
      <c r="AQ32" s="304">
        <f>'dados agrupados'!BC32</f>
        <v>103</v>
      </c>
      <c r="AR32" s="304">
        <f>'dados agrupados'!AP32</f>
        <v>0</v>
      </c>
      <c r="AS32" s="304">
        <f>'dados agrupados'!AQ32</f>
        <v>71</v>
      </c>
      <c r="AT32" s="304">
        <f>'dados agrupados'!BF32</f>
        <v>0</v>
      </c>
      <c r="AU32" s="304">
        <f>'dados agrupados'!BG32</f>
        <v>4.8499999999999996</v>
      </c>
      <c r="AV32" s="304">
        <f>'dados agrupados'!BH32</f>
        <v>0</v>
      </c>
      <c r="AW32" s="304">
        <f>'dados agrupados'!BI32</f>
        <v>13.1</v>
      </c>
      <c r="AX32" s="304">
        <f>'dados agrupados'!BJ32</f>
        <v>0</v>
      </c>
      <c r="AY32" s="304">
        <f>'dados agrupados'!BK32</f>
        <v>40.299999999999997</v>
      </c>
      <c r="AZ32" s="304">
        <f>'dados agrupados'!BL32</f>
        <v>0</v>
      </c>
      <c r="BA32" s="304">
        <f>'dados agrupados'!BM32</f>
        <v>83.1</v>
      </c>
      <c r="BB32" s="304">
        <f>'dados agrupados'!BN32</f>
        <v>0</v>
      </c>
      <c r="BC32" s="304">
        <f>'dados agrupados'!BO32</f>
        <v>27</v>
      </c>
      <c r="BD32" s="304">
        <f>'dados agrupados'!BP32</f>
        <v>0</v>
      </c>
      <c r="BE32" s="304">
        <f>'dados agrupados'!BQ32</f>
        <v>32.5</v>
      </c>
      <c r="BF32" s="304">
        <f>'dados agrupados'!BR32</f>
        <v>0</v>
      </c>
      <c r="BG32" s="304">
        <f>'dados agrupados'!BS32</f>
        <v>305</v>
      </c>
      <c r="BH32" s="304">
        <f>'dados agrupados'!BT32</f>
        <v>0</v>
      </c>
      <c r="BI32" s="304">
        <f>'dados agrupados'!BU32</f>
        <v>15.1</v>
      </c>
      <c r="BJ32" s="304">
        <f>'dados agrupados'!BV32</f>
        <v>0</v>
      </c>
      <c r="BK32" s="304">
        <f>'dados agrupados'!BW32</f>
        <v>1.43</v>
      </c>
      <c r="BL32" s="304">
        <f>'dados agrupados'!BX32</f>
        <v>0</v>
      </c>
      <c r="BM32" s="304">
        <f>'dados agrupados'!BY32</f>
        <v>15.71</v>
      </c>
      <c r="BN32" s="304">
        <f>'dados agrupados'!BZ32</f>
        <v>0</v>
      </c>
      <c r="BO32" s="304">
        <f>'dados agrupados'!CA32</f>
        <v>80.900000000000006</v>
      </c>
      <c r="BP32" s="304">
        <f>'dados agrupados'!CB32</f>
        <v>0</v>
      </c>
      <c r="BQ32" s="304">
        <f>'dados agrupados'!CC32</f>
        <v>13.4</v>
      </c>
      <c r="BR32" s="304">
        <f>'dados agrupados'!CD32</f>
        <v>0</v>
      </c>
      <c r="BS32" s="304">
        <f>'dados agrupados'!CE32</f>
        <v>5.2</v>
      </c>
      <c r="BT32" s="304">
        <f>'dados agrupados'!CF32</f>
        <v>0</v>
      </c>
      <c r="BU32" s="304">
        <f>'dados agrupados'!CG32</f>
        <v>0.4</v>
      </c>
      <c r="BV32" s="304">
        <f>'dados agrupados'!CH32</f>
        <v>0</v>
      </c>
      <c r="BW32" s="304">
        <f>'dados agrupados'!CI32</f>
        <v>0.1</v>
      </c>
      <c r="BX32" s="304" t="b">
        <f>'dados agrupados'!CJ32</f>
        <v>1</v>
      </c>
      <c r="BY32" s="304" t="b">
        <f>'dados agrupados'!CK32</f>
        <v>1</v>
      </c>
      <c r="BZ32" s="304" t="e">
        <f t="shared" si="1"/>
        <v>#REF!</v>
      </c>
    </row>
    <row r="33" spans="1:78" ht="15.75" customHeight="1">
      <c r="A33" s="422" t="str">
        <f>'dados agrupados'!C33</f>
        <v>3186</v>
      </c>
      <c r="B33" s="304">
        <f>'dados agrupados'!D33</f>
        <v>27</v>
      </c>
      <c r="C33" s="304">
        <f>'dados agrupados'!E33</f>
        <v>79</v>
      </c>
      <c r="D33" s="304">
        <f>'dados agrupados'!F33</f>
        <v>2</v>
      </c>
      <c r="E33" s="304">
        <f>'dados agrupados'!M33</f>
        <v>979</v>
      </c>
      <c r="F33" s="304">
        <f>'dados agrupados'!N33</f>
        <v>2274</v>
      </c>
      <c r="G33" s="304">
        <f>'dados agrupados'!O33</f>
        <v>28</v>
      </c>
      <c r="H33" s="304">
        <f>'dados agrupados'!P33</f>
        <v>64</v>
      </c>
      <c r="I33" s="304">
        <f>'dados agrupados'!Q33</f>
        <v>2.2000000000000002</v>
      </c>
      <c r="J33" s="304">
        <f>'dados agrupados'!R33</f>
        <v>2</v>
      </c>
      <c r="K33" s="304">
        <f>'dados agrupados'!S33</f>
        <v>903</v>
      </c>
      <c r="L33" s="304">
        <f>'dados agrupados'!T33</f>
        <v>1752</v>
      </c>
      <c r="M33" s="304">
        <f>'dados agrupados'!U33</f>
        <v>97</v>
      </c>
      <c r="N33" s="304">
        <f>'dados agrupados'!V33</f>
        <v>182</v>
      </c>
      <c r="O33" s="304">
        <f>'dados agrupados'!W33</f>
        <v>3.8</v>
      </c>
      <c r="P33" s="304">
        <f>'dados agrupados'!X33</f>
        <v>4.5</v>
      </c>
      <c r="Q33" s="304">
        <f>'dados agrupados'!Y33</f>
        <v>87</v>
      </c>
      <c r="R33" s="304">
        <f>'dados agrupados'!Z33</f>
        <v>172</v>
      </c>
      <c r="S33" s="304">
        <f>'dados agrupados'!AA33</f>
        <v>21</v>
      </c>
      <c r="T33" s="304">
        <f>'dados agrupados'!AB33</f>
        <v>28</v>
      </c>
      <c r="U33" s="304">
        <f>'dados agrupados'!AC33</f>
        <v>0</v>
      </c>
      <c r="V33" s="304">
        <f>'dados agrupados'!AD33</f>
        <v>6</v>
      </c>
      <c r="W33" s="304" t="e">
        <f t="shared" ref="W33:X33" si="32">#REF!</f>
        <v>#REF!</v>
      </c>
      <c r="X33" s="304" t="e">
        <f t="shared" si="32"/>
        <v>#REF!</v>
      </c>
      <c r="Y33" s="304">
        <f>'dados agrupados'!AG33</f>
        <v>47</v>
      </c>
      <c r="Z33" s="423">
        <f>'dados agrupados'!AH33</f>
        <v>55</v>
      </c>
      <c r="AA33" s="304">
        <f>'dados agrupados'!AI33</f>
        <v>0.9</v>
      </c>
      <c r="AB33" s="304">
        <f>'dados agrupados'!AJ33</f>
        <v>0.9</v>
      </c>
      <c r="AC33" s="304">
        <f>'dados agrupados'!AK33</f>
        <v>0</v>
      </c>
      <c r="AD33" s="304">
        <f>'dados agrupados'!AR33</f>
        <v>9.3000000000000007</v>
      </c>
      <c r="AE33" s="304">
        <f>'dados agrupados'!AS33</f>
        <v>10.4</v>
      </c>
      <c r="AF33" s="304">
        <f>'dados agrupados'!AN33</f>
        <v>6.4</v>
      </c>
      <c r="AG33" s="304">
        <f>'dados agrupados'!AO33</f>
        <v>8</v>
      </c>
      <c r="AH33" s="304">
        <f>'dados agrupados'!AT33</f>
        <v>4.9000000000000004</v>
      </c>
      <c r="AI33" s="304">
        <f>'dados agrupados'!AU33</f>
        <v>4.5999999999999996</v>
      </c>
      <c r="AJ33" s="304">
        <f>'dados agrupados'!AX33</f>
        <v>142</v>
      </c>
      <c r="AK33" s="304">
        <f>'dados agrupados'!AY33</f>
        <v>140</v>
      </c>
      <c r="AL33" s="304">
        <f>'dados agrupados'!AL33</f>
        <v>4.0999999999999996</v>
      </c>
      <c r="AM33" s="304">
        <f>'dados agrupados'!AM33</f>
        <v>5</v>
      </c>
      <c r="AN33" s="304">
        <f>'dados agrupados'!AZ33</f>
        <v>2.1</v>
      </c>
      <c r="AO33" s="304">
        <f>'dados agrupados'!BA33</f>
        <v>2</v>
      </c>
      <c r="AP33" s="304">
        <f>'dados agrupados'!BB33</f>
        <v>102</v>
      </c>
      <c r="AQ33" s="304">
        <f>'dados agrupados'!BC33</f>
        <v>98</v>
      </c>
      <c r="AR33" s="304">
        <f>'dados agrupados'!AP33</f>
        <v>0</v>
      </c>
      <c r="AS33" s="304">
        <f>'dados agrupados'!AQ33</f>
        <v>94</v>
      </c>
      <c r="AT33" s="304">
        <f>'dados agrupados'!BF33</f>
        <v>4.45</v>
      </c>
      <c r="AU33" s="304">
        <f>'dados agrupados'!BG33</f>
        <v>4.6399999999999997</v>
      </c>
      <c r="AV33" s="304">
        <f>'dados agrupados'!BH33</f>
        <v>12.6</v>
      </c>
      <c r="AW33" s="304">
        <f>'dados agrupados'!BI33</f>
        <v>13.5</v>
      </c>
      <c r="AX33" s="304">
        <f>'dados agrupados'!BJ33</f>
        <v>40.299999999999997</v>
      </c>
      <c r="AY33" s="304">
        <f>'dados agrupados'!BK33</f>
        <v>41.6</v>
      </c>
      <c r="AZ33" s="304">
        <f>'dados agrupados'!BL33</f>
        <v>90.6</v>
      </c>
      <c r="BA33" s="304">
        <f>'dados agrupados'!BM33</f>
        <v>89.7</v>
      </c>
      <c r="BB33" s="304">
        <f>'dados agrupados'!BN33</f>
        <v>48.3</v>
      </c>
      <c r="BC33" s="304">
        <f>'dados agrupados'!BO33</f>
        <v>29.1</v>
      </c>
      <c r="BD33" s="304">
        <f>'dados agrupados'!BP33</f>
        <v>31.3</v>
      </c>
      <c r="BE33" s="304">
        <f>'dados agrupados'!BQ33</f>
        <v>32.5</v>
      </c>
      <c r="BF33" s="304">
        <f>'dados agrupados'!BR33</f>
        <v>275</v>
      </c>
      <c r="BG33" s="304">
        <f>'dados agrupados'!BS33</f>
        <v>313</v>
      </c>
      <c r="BH33" s="304">
        <f>'dados agrupados'!BT33</f>
        <v>14</v>
      </c>
      <c r="BI33" s="304">
        <f>'dados agrupados'!BU33</f>
        <v>14.2</v>
      </c>
      <c r="BJ33" s="304">
        <f>'dados agrupados'!BV33</f>
        <v>2</v>
      </c>
      <c r="BK33" s="304">
        <f>'dados agrupados'!BW33</f>
        <v>1.96</v>
      </c>
      <c r="BL33" s="304">
        <f>'dados agrupados'!BX33</f>
        <v>5.59</v>
      </c>
      <c r="BM33" s="304">
        <f>'dados agrupados'!BY33</f>
        <v>11.89</v>
      </c>
      <c r="BN33" s="304">
        <f>'dados agrupados'!BZ33</f>
        <v>46.9</v>
      </c>
      <c r="BO33" s="304">
        <f>'dados agrupados'!CA33</f>
        <v>89.5</v>
      </c>
      <c r="BP33" s="304">
        <f>'dados agrupados'!CB33</f>
        <v>41.7</v>
      </c>
      <c r="BQ33" s="304">
        <f>'dados agrupados'!CC33</f>
        <v>5.0999999999999996</v>
      </c>
      <c r="BR33" s="304">
        <f>'dados agrupados'!CD33</f>
        <v>9.1</v>
      </c>
      <c r="BS33" s="304">
        <f>'dados agrupados'!CE33</f>
        <v>5.3</v>
      </c>
      <c r="BT33" s="304">
        <f>'dados agrupados'!CF33</f>
        <v>1.8</v>
      </c>
      <c r="BU33" s="304">
        <f>'dados agrupados'!CG33</f>
        <v>0</v>
      </c>
      <c r="BV33" s="304">
        <f>'dados agrupados'!CH33</f>
        <v>0.5</v>
      </c>
      <c r="BW33" s="304">
        <f>'dados agrupados'!CI33</f>
        <v>0.1</v>
      </c>
      <c r="BX33" s="304" t="b">
        <f>'dados agrupados'!CJ33</f>
        <v>0</v>
      </c>
      <c r="BY33" s="304" t="b">
        <f>'dados agrupados'!CK33</f>
        <v>1</v>
      </c>
      <c r="BZ33" s="304" t="e">
        <f t="shared" si="1"/>
        <v>#REF!</v>
      </c>
    </row>
    <row r="34" spans="1:78" ht="15.75" customHeight="1">
      <c r="A34" s="422" t="str">
        <f>'dados agrupados'!C34</f>
        <v>3187</v>
      </c>
      <c r="B34" s="304">
        <f>'dados agrupados'!D34</f>
        <v>25</v>
      </c>
      <c r="C34" s="304">
        <f>'dados agrupados'!E34</f>
        <v>90</v>
      </c>
      <c r="D34" s="304">
        <f>'dados agrupados'!F34</f>
        <v>1</v>
      </c>
      <c r="E34" s="304">
        <f>'dados agrupados'!M34</f>
        <v>589</v>
      </c>
      <c r="F34" s="304">
        <f>'dados agrupados'!N34</f>
        <v>1538</v>
      </c>
      <c r="G34" s="304">
        <f>'dados agrupados'!O34</f>
        <v>26</v>
      </c>
      <c r="H34" s="304">
        <f>'dados agrupados'!P34</f>
        <v>50</v>
      </c>
      <c r="I34" s="304">
        <f>'dados agrupados'!Q34</f>
        <v>1.9</v>
      </c>
      <c r="J34" s="304">
        <f>'dados agrupados'!R34</f>
        <v>2.8</v>
      </c>
      <c r="K34" s="304">
        <f>'dados agrupados'!S34</f>
        <v>687</v>
      </c>
      <c r="L34" s="304">
        <f>'dados agrupados'!T34</f>
        <v>1093</v>
      </c>
      <c r="M34" s="304">
        <f>'dados agrupados'!U34</f>
        <v>64</v>
      </c>
      <c r="N34" s="304">
        <f>'dados agrupados'!V34</f>
        <v>114</v>
      </c>
      <c r="O34" s="304">
        <f>'dados agrupados'!W34</f>
        <v>4.0999999999999996</v>
      </c>
      <c r="P34" s="304">
        <f>'dados agrupados'!X34</f>
        <v>4.7</v>
      </c>
      <c r="Q34" s="304">
        <f>'dados agrupados'!Y34</f>
        <v>76</v>
      </c>
      <c r="R34" s="304">
        <f>'dados agrupados'!Z34</f>
        <v>128</v>
      </c>
      <c r="S34" s="304">
        <f>'dados agrupados'!AA34</f>
        <v>35</v>
      </c>
      <c r="T34" s="304">
        <f>'dados agrupados'!AB34</f>
        <v>52</v>
      </c>
      <c r="U34" s="304">
        <f>'dados agrupados'!AC34</f>
        <v>0</v>
      </c>
      <c r="V34" s="304">
        <f>'dados agrupados'!AD34</f>
        <v>6.8</v>
      </c>
      <c r="W34" s="304" t="e">
        <f t="shared" ref="W34:X34" si="33">#REF!</f>
        <v>#REF!</v>
      </c>
      <c r="X34" s="304" t="e">
        <f t="shared" si="33"/>
        <v>#REF!</v>
      </c>
      <c r="Y34" s="304">
        <f>'dados agrupados'!AG34</f>
        <v>43</v>
      </c>
      <c r="Z34" s="423">
        <f>'dados agrupados'!AH34</f>
        <v>58</v>
      </c>
      <c r="AA34" s="304">
        <f>'dados agrupados'!AI34</f>
        <v>1</v>
      </c>
      <c r="AB34" s="304">
        <f>'dados agrupados'!AJ34</f>
        <v>1.3</v>
      </c>
      <c r="AC34" s="304">
        <f>'dados agrupados'!AK34</f>
        <v>0.30000000000000004</v>
      </c>
      <c r="AD34" s="304">
        <f>'dados agrupados'!AR34</f>
        <v>9.1999999999999993</v>
      </c>
      <c r="AE34" s="304">
        <f>'dados agrupados'!AS34</f>
        <v>10.6</v>
      </c>
      <c r="AF34" s="304">
        <f>'dados agrupados'!AN34</f>
        <v>7.3</v>
      </c>
      <c r="AG34" s="304">
        <f>'dados agrupados'!AO34</f>
        <v>8.6999999999999993</v>
      </c>
      <c r="AH34" s="304">
        <f>'dados agrupados'!AT34</f>
        <v>4.5</v>
      </c>
      <c r="AI34" s="304">
        <f>'dados agrupados'!AU34</f>
        <v>4.5999999999999996</v>
      </c>
      <c r="AJ34" s="304">
        <f>'dados agrupados'!AX34</f>
        <v>140</v>
      </c>
      <c r="AK34" s="304">
        <f>'dados agrupados'!AY34</f>
        <v>146</v>
      </c>
      <c r="AL34" s="304">
        <f>'dados agrupados'!AL34</f>
        <v>3.7</v>
      </c>
      <c r="AM34" s="304">
        <f>'dados agrupados'!AM34</f>
        <v>5.5</v>
      </c>
      <c r="AN34" s="304">
        <f>'dados agrupados'!AZ34</f>
        <v>1.9</v>
      </c>
      <c r="AO34" s="304">
        <f>'dados agrupados'!BA34</f>
        <v>2</v>
      </c>
      <c r="AP34" s="304">
        <f>'dados agrupados'!BB34</f>
        <v>105</v>
      </c>
      <c r="AQ34" s="304">
        <f>'dados agrupados'!BC34</f>
        <v>104</v>
      </c>
      <c r="AR34" s="304">
        <f>'dados agrupados'!AP34</f>
        <v>0</v>
      </c>
      <c r="AS34" s="304">
        <f>'dados agrupados'!AQ34</f>
        <v>45</v>
      </c>
      <c r="AT34" s="304">
        <f>'dados agrupados'!BF34</f>
        <v>4.34</v>
      </c>
      <c r="AU34" s="304">
        <f>'dados agrupados'!BG34</f>
        <v>4.3899999999999997</v>
      </c>
      <c r="AV34" s="304">
        <f>'dados agrupados'!BH34</f>
        <v>12.8</v>
      </c>
      <c r="AW34" s="304">
        <f>'dados agrupados'!BI34</f>
        <v>13.1</v>
      </c>
      <c r="AX34" s="304">
        <f>'dados agrupados'!BJ34</f>
        <v>38.1</v>
      </c>
      <c r="AY34" s="304">
        <f>'dados agrupados'!BK34</f>
        <v>38.4</v>
      </c>
      <c r="AZ34" s="304">
        <f>'dados agrupados'!BL34</f>
        <v>87.8</v>
      </c>
      <c r="BA34" s="304">
        <f>'dados agrupados'!BM34</f>
        <v>87.5</v>
      </c>
      <c r="BB34" s="304">
        <f>'dados agrupados'!BN34</f>
        <v>29.5</v>
      </c>
      <c r="BC34" s="304">
        <f>'dados agrupados'!BO34</f>
        <v>29.8</v>
      </c>
      <c r="BD34" s="304">
        <f>'dados agrupados'!BP34</f>
        <v>33.6</v>
      </c>
      <c r="BE34" s="304">
        <f>'dados agrupados'!BQ34</f>
        <v>34.1</v>
      </c>
      <c r="BF34" s="304">
        <f>'dados agrupados'!BR34</f>
        <v>319</v>
      </c>
      <c r="BG34" s="304">
        <f>'dados agrupados'!BS34</f>
        <v>385</v>
      </c>
      <c r="BH34" s="304">
        <f>'dados agrupados'!BT34</f>
        <v>12.8</v>
      </c>
      <c r="BI34" s="304">
        <f>'dados agrupados'!BU34</f>
        <v>13.2</v>
      </c>
      <c r="BJ34" s="304">
        <f>'dados agrupados'!BV34</f>
        <v>1.24</v>
      </c>
      <c r="BK34" s="304">
        <f>'dados agrupados'!BW34</f>
        <v>1.29</v>
      </c>
      <c r="BL34" s="304">
        <f>'dados agrupados'!BX34</f>
        <v>7.24</v>
      </c>
      <c r="BM34" s="304">
        <f>'dados agrupados'!BY34</f>
        <v>15.27</v>
      </c>
      <c r="BN34" s="304">
        <f>'dados agrupados'!BZ34</f>
        <v>60</v>
      </c>
      <c r="BO34" s="304">
        <f>'dados agrupados'!CA34</f>
        <v>82.4</v>
      </c>
      <c r="BP34" s="304">
        <f>'dados agrupados'!CB34</f>
        <v>26.9</v>
      </c>
      <c r="BQ34" s="304">
        <f>'dados agrupados'!CC34</f>
        <v>9.1999999999999993</v>
      </c>
      <c r="BR34" s="304">
        <f>'dados agrupados'!CD34</f>
        <v>7.6</v>
      </c>
      <c r="BS34" s="304">
        <f>'dados agrupados'!CE34</f>
        <v>8.1</v>
      </c>
      <c r="BT34" s="304">
        <f>'dados agrupados'!CF34</f>
        <v>4.8</v>
      </c>
      <c r="BU34" s="304">
        <f>'dados agrupados'!CG34</f>
        <v>0.1</v>
      </c>
      <c r="BV34" s="304">
        <f>'dados agrupados'!CH34</f>
        <v>0.7</v>
      </c>
      <c r="BW34" s="304">
        <f>'dados agrupados'!CI34</f>
        <v>0.2</v>
      </c>
      <c r="BX34" s="304" t="b">
        <f>'dados agrupados'!CJ34</f>
        <v>1</v>
      </c>
      <c r="BY34" s="304" t="b">
        <f>'dados agrupados'!CK34</f>
        <v>1</v>
      </c>
      <c r="BZ34" s="304" t="e">
        <f t="shared" si="1"/>
        <v>#REF!</v>
      </c>
    </row>
    <row r="35" spans="1:78" ht="15.75" customHeight="1">
      <c r="A35" s="422" t="str">
        <f>'dados agrupados'!C35</f>
        <v>3189</v>
      </c>
      <c r="B35" s="304">
        <f>'dados agrupados'!D35</f>
        <v>28</v>
      </c>
      <c r="C35" s="304">
        <f>'dados agrupados'!E35</f>
        <v>77</v>
      </c>
      <c r="D35" s="304">
        <f>'dados agrupados'!F35</f>
        <v>2</v>
      </c>
      <c r="E35" s="304">
        <f>'dados agrupados'!M35</f>
        <v>316</v>
      </c>
      <c r="F35" s="304">
        <f>'dados agrupados'!N35</f>
        <v>1048</v>
      </c>
      <c r="G35" s="304">
        <f>'dados agrupados'!O35</f>
        <v>47</v>
      </c>
      <c r="H35" s="304">
        <f>'dados agrupados'!P35</f>
        <v>47</v>
      </c>
      <c r="I35" s="304">
        <f>'dados agrupados'!Q35</f>
        <v>1.2</v>
      </c>
      <c r="J35" s="304">
        <f>'dados agrupados'!R35</f>
        <v>4</v>
      </c>
      <c r="K35" s="304">
        <f>'dados agrupados'!S35</f>
        <v>816</v>
      </c>
      <c r="L35" s="304">
        <f>'dados agrupados'!T35</f>
        <v>1581</v>
      </c>
      <c r="M35" s="304">
        <f>'dados agrupados'!U35</f>
        <v>79</v>
      </c>
      <c r="N35" s="304">
        <f>'dados agrupados'!V35</f>
        <v>102</v>
      </c>
      <c r="O35" s="304">
        <f>'dados agrupados'!W35</f>
        <v>4.2</v>
      </c>
      <c r="P35" s="304">
        <f>'dados agrupados'!X35</f>
        <v>4.8</v>
      </c>
      <c r="Q35" s="304">
        <f>'dados agrupados'!Y35</f>
        <v>155</v>
      </c>
      <c r="R35" s="304">
        <f>'dados agrupados'!Z35</f>
        <v>127</v>
      </c>
      <c r="S35" s="304">
        <f>'dados agrupados'!AA35</f>
        <v>135</v>
      </c>
      <c r="T35" s="304">
        <f>'dados agrupados'!AB35</f>
        <v>109</v>
      </c>
      <c r="U35" s="304">
        <f>'dados agrupados'!AC35</f>
        <v>0</v>
      </c>
      <c r="V35" s="304">
        <f>'dados agrupados'!AD35</f>
        <v>8.3000000000000007</v>
      </c>
      <c r="W35" s="304" t="e">
        <f t="shared" ref="W35:X35" si="34">#REF!</f>
        <v>#REF!</v>
      </c>
      <c r="X35" s="304" t="e">
        <f t="shared" si="34"/>
        <v>#REF!</v>
      </c>
      <c r="Y35" s="304">
        <f>'dados agrupados'!AG35</f>
        <v>37</v>
      </c>
      <c r="Z35" s="423">
        <f>'dados agrupados'!AH35</f>
        <v>54</v>
      </c>
      <c r="AA35" s="304">
        <f>'dados agrupados'!AI35</f>
        <v>0.9</v>
      </c>
      <c r="AB35" s="304">
        <f>'dados agrupados'!AJ35</f>
        <v>1.2</v>
      </c>
      <c r="AC35" s="304">
        <f>'dados agrupados'!AK35</f>
        <v>0.29999999999999993</v>
      </c>
      <c r="AD35" s="304">
        <f>'dados agrupados'!AR35</f>
        <v>9.1999999999999993</v>
      </c>
      <c r="AE35" s="304">
        <f>'dados agrupados'!AS35</f>
        <v>10.199999999999999</v>
      </c>
      <c r="AF35" s="304">
        <f>'dados agrupados'!AN35</f>
        <v>6.9</v>
      </c>
      <c r="AG35" s="304">
        <f>'dados agrupados'!AO35</f>
        <v>7.9</v>
      </c>
      <c r="AH35" s="304">
        <f>'dados agrupados'!AT35</f>
        <v>4.8</v>
      </c>
      <c r="AI35" s="304">
        <f>'dados agrupados'!AU35</f>
        <v>4.9000000000000004</v>
      </c>
      <c r="AJ35" s="304">
        <f>'dados agrupados'!AX35</f>
        <v>145</v>
      </c>
      <c r="AK35" s="304">
        <f>'dados agrupados'!AY35</f>
        <v>147</v>
      </c>
      <c r="AL35" s="304">
        <f>'dados agrupados'!AL35</f>
        <v>5.0999999999999996</v>
      </c>
      <c r="AM35" s="304">
        <f>'dados agrupados'!AM35</f>
        <v>5.8</v>
      </c>
      <c r="AN35" s="304">
        <f>'dados agrupados'!AZ35</f>
        <v>2.1</v>
      </c>
      <c r="AO35" s="304">
        <f>'dados agrupados'!BA35</f>
        <v>2</v>
      </c>
      <c r="AP35" s="304">
        <f>'dados agrupados'!BB35</f>
        <v>104</v>
      </c>
      <c r="AQ35" s="304">
        <f>'dados agrupados'!BC35</f>
        <v>103</v>
      </c>
      <c r="AR35" s="304">
        <f>'dados agrupados'!AP35</f>
        <v>0</v>
      </c>
      <c r="AS35" s="304">
        <f>'dados agrupados'!AQ35</f>
        <v>156</v>
      </c>
      <c r="AT35" s="304">
        <f>'dados agrupados'!BF35</f>
        <v>4.3099999999999996</v>
      </c>
      <c r="AU35" s="304">
        <f>'dados agrupados'!BG35</f>
        <v>4.32</v>
      </c>
      <c r="AV35" s="304">
        <f>'dados agrupados'!BH35</f>
        <v>13.4</v>
      </c>
      <c r="AW35" s="304">
        <f>'dados agrupados'!BI35</f>
        <v>13.8</v>
      </c>
      <c r="AX35" s="304">
        <f>'dados agrupados'!BJ35</f>
        <v>40.700000000000003</v>
      </c>
      <c r="AY35" s="304">
        <f>'dados agrupados'!BK35</f>
        <v>40.700000000000003</v>
      </c>
      <c r="AZ35" s="304">
        <f>'dados agrupados'!BL35</f>
        <v>94.4</v>
      </c>
      <c r="BA35" s="304">
        <f>'dados agrupados'!BM35</f>
        <v>94.2</v>
      </c>
      <c r="BB35" s="304">
        <f>'dados agrupados'!BN35</f>
        <v>31.1</v>
      </c>
      <c r="BC35" s="304">
        <f>'dados agrupados'!BO35</f>
        <v>31.9</v>
      </c>
      <c r="BD35" s="304">
        <f>'dados agrupados'!BP35</f>
        <v>32.9</v>
      </c>
      <c r="BE35" s="304">
        <f>'dados agrupados'!BQ35</f>
        <v>33.9</v>
      </c>
      <c r="BF35" s="304">
        <f>'dados agrupados'!BR35</f>
        <v>229</v>
      </c>
      <c r="BG35" s="304">
        <f>'dados agrupados'!BS35</f>
        <v>286</v>
      </c>
      <c r="BH35" s="304">
        <f>'dados agrupados'!BT35</f>
        <v>13.8</v>
      </c>
      <c r="BI35" s="304">
        <f>'dados agrupados'!BU35</f>
        <v>14.1</v>
      </c>
      <c r="BJ35" s="304">
        <f>'dados agrupados'!BV35</f>
        <v>2.16</v>
      </c>
      <c r="BK35" s="304">
        <f>'dados agrupados'!BW35</f>
        <v>2.4500000000000002</v>
      </c>
      <c r="BL35" s="304">
        <f>'dados agrupados'!BX35</f>
        <v>6.36</v>
      </c>
      <c r="BM35" s="304">
        <f>'dados agrupados'!BY35</f>
        <v>13.19</v>
      </c>
      <c r="BN35" s="304">
        <f>'dados agrupados'!BZ35</f>
        <v>57.7</v>
      </c>
      <c r="BO35" s="304">
        <f>'dados agrupados'!CA35</f>
        <v>76.8</v>
      </c>
      <c r="BP35" s="304">
        <f>'dados agrupados'!CB35</f>
        <v>29.1</v>
      </c>
      <c r="BQ35" s="304">
        <f>'dados agrupados'!CC35</f>
        <v>14.9</v>
      </c>
      <c r="BR35" s="304">
        <f>'dados agrupados'!CD35</f>
        <v>11</v>
      </c>
      <c r="BS35" s="304">
        <f>'dados agrupados'!CE35</f>
        <v>8.1</v>
      </c>
      <c r="BT35" s="304">
        <f>'dados agrupados'!CF35</f>
        <v>2</v>
      </c>
      <c r="BU35" s="304">
        <f>'dados agrupados'!CG35</f>
        <v>0.1</v>
      </c>
      <c r="BV35" s="304">
        <f>'dados agrupados'!CH35</f>
        <v>0.2</v>
      </c>
      <c r="BW35" s="304">
        <f>'dados agrupados'!CI35</f>
        <v>0.1</v>
      </c>
      <c r="BX35" s="304" t="b">
        <f>'dados agrupados'!CJ35</f>
        <v>1</v>
      </c>
      <c r="BY35" s="304" t="b">
        <f>'dados agrupados'!CK35</f>
        <v>1</v>
      </c>
      <c r="BZ35" s="304" t="e">
        <f t="shared" si="1"/>
        <v>#REF!</v>
      </c>
    </row>
    <row r="36" spans="1:78" ht="15.75" customHeight="1">
      <c r="A36" s="422" t="str">
        <f>'dados agrupados'!C36</f>
        <v>3190</v>
      </c>
      <c r="B36" s="304">
        <f>'dados agrupados'!D36</f>
        <v>29</v>
      </c>
      <c r="C36" s="304">
        <f>'dados agrupados'!E36</f>
        <v>81</v>
      </c>
      <c r="D36" s="304">
        <f>'dados agrupados'!F36</f>
        <v>1</v>
      </c>
      <c r="E36" s="304">
        <f>'dados agrupados'!M36</f>
        <v>731</v>
      </c>
      <c r="F36" s="304">
        <f>'dados agrupados'!N36</f>
        <v>3200</v>
      </c>
      <c r="G36" s="304">
        <f>'dados agrupados'!O36</f>
        <v>31</v>
      </c>
      <c r="H36" s="304">
        <f>'dados agrupados'!P36</f>
        <v>102</v>
      </c>
      <c r="I36" s="304">
        <f>'dados agrupados'!Q36</f>
        <v>1.3</v>
      </c>
      <c r="J36" s="304">
        <f>'dados agrupados'!R36</f>
        <v>2.2999999999999998</v>
      </c>
      <c r="K36" s="304">
        <f>'dados agrupados'!S36</f>
        <v>1221</v>
      </c>
      <c r="L36" s="304">
        <f>'dados agrupados'!T36</f>
        <v>2672</v>
      </c>
      <c r="M36" s="304">
        <f>'dados agrupados'!U36</f>
        <v>96</v>
      </c>
      <c r="N36" s="304">
        <f>'dados agrupados'!V36</f>
        <v>301</v>
      </c>
      <c r="O36" s="304">
        <f>'dados agrupados'!W36</f>
        <v>4</v>
      </c>
      <c r="P36" s="304">
        <f>'dados agrupados'!X36</f>
        <v>4.3</v>
      </c>
      <c r="Q36" s="304">
        <f>'dados agrupados'!Y36</f>
        <v>101</v>
      </c>
      <c r="R36" s="304">
        <f>'dados agrupados'!Z36</f>
        <v>148</v>
      </c>
      <c r="S36" s="304">
        <f>'dados agrupados'!AA36</f>
        <v>37</v>
      </c>
      <c r="T36" s="304">
        <f>'dados agrupados'!AB36</f>
        <v>36</v>
      </c>
      <c r="U36" s="304">
        <f>'dados agrupados'!AC36</f>
        <v>0</v>
      </c>
      <c r="V36" s="304">
        <f>'dados agrupados'!AD36</f>
        <v>5.8</v>
      </c>
      <c r="W36" s="304" t="e">
        <f t="shared" ref="W36:X36" si="35">#REF!</f>
        <v>#REF!</v>
      </c>
      <c r="X36" s="304" t="e">
        <f t="shared" si="35"/>
        <v>#REF!</v>
      </c>
      <c r="Y36" s="304">
        <f>'dados agrupados'!AG36</f>
        <v>31</v>
      </c>
      <c r="Z36" s="423">
        <f>'dados agrupados'!AH36</f>
        <v>55</v>
      </c>
      <c r="AA36" s="304">
        <f>'dados agrupados'!AI36</f>
        <v>0.7</v>
      </c>
      <c r="AB36" s="304">
        <f>'dados agrupados'!AJ36</f>
        <v>1</v>
      </c>
      <c r="AC36" s="304">
        <f>'dados agrupados'!AK36</f>
        <v>0.30000000000000004</v>
      </c>
      <c r="AD36" s="304">
        <f>'dados agrupados'!AR36</f>
        <v>8.9</v>
      </c>
      <c r="AE36" s="304">
        <f>'dados agrupados'!AS36</f>
        <v>9.6999999999999993</v>
      </c>
      <c r="AF36" s="304">
        <f>'dados agrupados'!AN36</f>
        <v>6.7</v>
      </c>
      <c r="AG36" s="304">
        <f>'dados agrupados'!AO36</f>
        <v>7.8</v>
      </c>
      <c r="AH36" s="304">
        <f>'dados agrupados'!AT36</f>
        <v>3.4</v>
      </c>
      <c r="AI36" s="304">
        <f>'dados agrupados'!AU36</f>
        <v>5.0999999999999996</v>
      </c>
      <c r="AJ36" s="304">
        <f>'dados agrupados'!AX36</f>
        <v>143</v>
      </c>
      <c r="AK36" s="304">
        <f>'dados agrupados'!AY36</f>
        <v>141</v>
      </c>
      <c r="AL36" s="304">
        <f>'dados agrupados'!AL36</f>
        <v>3.4</v>
      </c>
      <c r="AM36" s="304">
        <f>'dados agrupados'!AM36</f>
        <v>5.0999999999999996</v>
      </c>
      <c r="AN36" s="304">
        <f>'dados agrupados'!AZ36</f>
        <v>1.3</v>
      </c>
      <c r="AO36" s="304">
        <f>'dados agrupados'!BA36</f>
        <v>1.9</v>
      </c>
      <c r="AP36" s="304">
        <f>'dados agrupados'!BB36</f>
        <v>102</v>
      </c>
      <c r="AQ36" s="304">
        <f>'dados agrupados'!BC36</f>
        <v>99</v>
      </c>
      <c r="AR36" s="304">
        <f>'dados agrupados'!AP36</f>
        <v>0</v>
      </c>
      <c r="AS36" s="304">
        <f>'dados agrupados'!AQ36</f>
        <v>39</v>
      </c>
      <c r="AT36" s="304">
        <f>'dados agrupados'!BF36</f>
        <v>4.09</v>
      </c>
      <c r="AU36" s="304">
        <f>'dados agrupados'!BG36</f>
        <v>3.97</v>
      </c>
      <c r="AV36" s="304">
        <f>'dados agrupados'!BH36</f>
        <v>12.5</v>
      </c>
      <c r="AW36" s="304">
        <f>'dados agrupados'!BI36</f>
        <v>12.1</v>
      </c>
      <c r="AX36" s="304">
        <f>'dados agrupados'!BJ36</f>
        <v>38.4</v>
      </c>
      <c r="AY36" s="304">
        <f>'dados agrupados'!BK36</f>
        <v>36.5</v>
      </c>
      <c r="AZ36" s="304">
        <f>'dados agrupados'!BL36</f>
        <v>93.9</v>
      </c>
      <c r="BA36" s="304">
        <f>'dados agrupados'!BM36</f>
        <v>91.9</v>
      </c>
      <c r="BB36" s="304">
        <f>'dados agrupados'!BN36</f>
        <v>30.6</v>
      </c>
      <c r="BC36" s="304">
        <f>'dados agrupados'!BO36</f>
        <v>30.5</v>
      </c>
      <c r="BD36" s="304">
        <f>'dados agrupados'!BP36</f>
        <v>32.6</v>
      </c>
      <c r="BE36" s="304">
        <f>'dados agrupados'!BQ36</f>
        <v>33.200000000000003</v>
      </c>
      <c r="BF36" s="304">
        <f>'dados agrupados'!BR36</f>
        <v>286</v>
      </c>
      <c r="BG36" s="304">
        <f>'dados agrupados'!BS36</f>
        <v>338</v>
      </c>
      <c r="BH36" s="304">
        <f>'dados agrupados'!BT36</f>
        <v>14.8</v>
      </c>
      <c r="BI36" s="304">
        <f>'dados agrupados'!BU36</f>
        <v>14</v>
      </c>
      <c r="BJ36" s="304">
        <f>'dados agrupados'!BV36</f>
        <v>1.52</v>
      </c>
      <c r="BK36" s="304">
        <f>'dados agrupados'!BW36</f>
        <v>0.93</v>
      </c>
      <c r="BL36" s="304">
        <f>'dados agrupados'!BX36</f>
        <v>4.78</v>
      </c>
      <c r="BM36" s="304">
        <f>'dados agrupados'!BY36</f>
        <v>10.38</v>
      </c>
      <c r="BN36" s="304">
        <f>'dados agrupados'!BZ36</f>
        <v>62</v>
      </c>
      <c r="BO36" s="304">
        <f>'dados agrupados'!CA36</f>
        <v>80</v>
      </c>
      <c r="BP36" s="304">
        <f>'dados agrupados'!CB36</f>
        <v>26.4</v>
      </c>
      <c r="BQ36" s="304">
        <f>'dados agrupados'!CC36</f>
        <v>11.8</v>
      </c>
      <c r="BR36" s="304">
        <f>'dados agrupados'!CD36</f>
        <v>7.9</v>
      </c>
      <c r="BS36" s="304">
        <f>'dados agrupados'!CE36</f>
        <v>8.1</v>
      </c>
      <c r="BT36" s="304">
        <f>'dados agrupados'!CF36</f>
        <v>3.3</v>
      </c>
      <c r="BU36" s="304">
        <f>'dados agrupados'!CG36</f>
        <v>0</v>
      </c>
      <c r="BV36" s="304">
        <f>'dados agrupados'!CH36</f>
        <v>0.4</v>
      </c>
      <c r="BW36" s="304">
        <f>'dados agrupados'!CI36</f>
        <v>0.1</v>
      </c>
      <c r="BX36" s="304" t="b">
        <f>'dados agrupados'!CJ36</f>
        <v>1</v>
      </c>
      <c r="BY36" s="304" t="b">
        <f>'dados agrupados'!CK36</f>
        <v>1</v>
      </c>
      <c r="BZ36" s="304" t="e">
        <f t="shared" si="1"/>
        <v>#REF!</v>
      </c>
    </row>
    <row r="37" spans="1:78" ht="15.75" customHeight="1">
      <c r="A37" s="422" t="str">
        <f>'dados agrupados'!C37</f>
        <v>3193</v>
      </c>
      <c r="B37" s="304">
        <f>'dados agrupados'!D37</f>
        <v>29</v>
      </c>
      <c r="C37" s="304">
        <f>'dados agrupados'!E37</f>
        <v>83</v>
      </c>
      <c r="D37" s="304">
        <f>'dados agrupados'!F37</f>
        <v>0</v>
      </c>
      <c r="E37" s="304">
        <f>'dados agrupados'!M37</f>
        <v>261</v>
      </c>
      <c r="F37" s="304">
        <f>'dados agrupados'!N37</f>
        <v>843</v>
      </c>
      <c r="G37" s="304">
        <f>'dados agrupados'!O37</f>
        <v>17</v>
      </c>
      <c r="H37" s="304">
        <f>'dados agrupados'!P37</f>
        <v>36</v>
      </c>
      <c r="I37" s="304">
        <f>'dados agrupados'!Q37</f>
        <v>1.7</v>
      </c>
      <c r="J37" s="304">
        <f>'dados agrupados'!R37</f>
        <v>4.3</v>
      </c>
      <c r="K37" s="304">
        <f>'dados agrupados'!S37</f>
        <v>476</v>
      </c>
      <c r="L37" s="304">
        <f>'dados agrupados'!T37</f>
        <v>854</v>
      </c>
      <c r="M37" s="304">
        <f>'dados agrupados'!U37</f>
        <v>36</v>
      </c>
      <c r="N37" s="304">
        <f>'dados agrupados'!V37</f>
        <v>65</v>
      </c>
      <c r="O37" s="304">
        <f>'dados agrupados'!W37</f>
        <v>4.5</v>
      </c>
      <c r="P37" s="304">
        <f>'dados agrupados'!X37</f>
        <v>4.5999999999999996</v>
      </c>
      <c r="Q37" s="304">
        <f>'dados agrupados'!Y37</f>
        <v>46</v>
      </c>
      <c r="R37" s="304">
        <f>'dados agrupados'!Z37</f>
        <v>74</v>
      </c>
      <c r="S37" s="304">
        <f>'dados agrupados'!AA37</f>
        <v>21</v>
      </c>
      <c r="T37" s="304">
        <f>'dados agrupados'!AB37</f>
        <v>28</v>
      </c>
      <c r="U37" s="304">
        <f>'dados agrupados'!AC37</f>
        <v>0</v>
      </c>
      <c r="V37" s="304">
        <f>'dados agrupados'!AD37</f>
        <v>5</v>
      </c>
      <c r="W37" s="304" t="e">
        <f t="shared" ref="W37:X37" si="36">#REF!</f>
        <v>#REF!</v>
      </c>
      <c r="X37" s="304" t="e">
        <f t="shared" si="36"/>
        <v>#REF!</v>
      </c>
      <c r="Y37" s="304">
        <f>'dados agrupados'!AG37</f>
        <v>34</v>
      </c>
      <c r="Z37" s="423">
        <f>'dados agrupados'!AH37</f>
        <v>46</v>
      </c>
      <c r="AA37" s="304">
        <f>'dados agrupados'!AI37</f>
        <v>0.8</v>
      </c>
      <c r="AB37" s="304">
        <f>'dados agrupados'!AJ37</f>
        <v>1</v>
      </c>
      <c r="AC37" s="304">
        <f>'dados agrupados'!AK37</f>
        <v>0.19999999999999996</v>
      </c>
      <c r="AD37" s="304">
        <f>'dados agrupados'!AR37</f>
        <v>9.6</v>
      </c>
      <c r="AE37" s="304">
        <f>'dados agrupados'!AS37</f>
        <v>9.9</v>
      </c>
      <c r="AF37" s="304">
        <f>'dados agrupados'!AN37</f>
        <v>7.3</v>
      </c>
      <c r="AG37" s="304">
        <f>'dados agrupados'!AO37</f>
        <v>8</v>
      </c>
      <c r="AH37" s="304">
        <f>'dados agrupados'!AT37</f>
        <v>5</v>
      </c>
      <c r="AI37" s="304">
        <f>'dados agrupados'!AU37</f>
        <v>4.8</v>
      </c>
      <c r="AJ37" s="304">
        <f>'dados agrupados'!AX37</f>
        <v>144</v>
      </c>
      <c r="AK37" s="304">
        <f>'dados agrupados'!AY37</f>
        <v>144</v>
      </c>
      <c r="AL37" s="304">
        <f>'dados agrupados'!AL37</f>
        <v>3.6</v>
      </c>
      <c r="AM37" s="304">
        <f>'dados agrupados'!AM37</f>
        <v>5.2</v>
      </c>
      <c r="AN37" s="304">
        <f>'dados agrupados'!AZ37</f>
        <v>2.2000000000000002</v>
      </c>
      <c r="AO37" s="304">
        <f>'dados agrupados'!BA37</f>
        <v>1.8</v>
      </c>
      <c r="AP37" s="304">
        <f>'dados agrupados'!BB37</f>
        <v>103</v>
      </c>
      <c r="AQ37" s="304">
        <f>'dados agrupados'!BC37</f>
        <v>103</v>
      </c>
      <c r="AR37" s="304">
        <f>'dados agrupados'!AP37</f>
        <v>0</v>
      </c>
      <c r="AS37" s="304">
        <f>'dados agrupados'!AQ37</f>
        <v>42</v>
      </c>
      <c r="AT37" s="304">
        <f>'dados agrupados'!BF37</f>
        <v>4.6100000000000003</v>
      </c>
      <c r="AU37" s="304">
        <f>'dados agrupados'!BG37</f>
        <v>4.1100000000000003</v>
      </c>
      <c r="AV37" s="304">
        <f>'dados agrupados'!BH37</f>
        <v>14.1</v>
      </c>
      <c r="AW37" s="304">
        <f>'dados agrupados'!BI37</f>
        <v>12.6</v>
      </c>
      <c r="AX37" s="304">
        <f>'dados agrupados'!BJ37</f>
        <v>42.1</v>
      </c>
      <c r="AY37" s="304">
        <f>'dados agrupados'!BK37</f>
        <v>37.5</v>
      </c>
      <c r="AZ37" s="304">
        <f>'dados agrupados'!BL37</f>
        <v>91.3</v>
      </c>
      <c r="BA37" s="304">
        <f>'dados agrupados'!BM37</f>
        <v>91.2</v>
      </c>
      <c r="BB37" s="304">
        <f>'dados agrupados'!BN37</f>
        <v>30.6</v>
      </c>
      <c r="BC37" s="304">
        <f>'dados agrupados'!BO37</f>
        <v>30.7</v>
      </c>
      <c r="BD37" s="304">
        <f>'dados agrupados'!BP37</f>
        <v>33.5</v>
      </c>
      <c r="BE37" s="304">
        <f>'dados agrupados'!BQ37</f>
        <v>33.6</v>
      </c>
      <c r="BF37" s="304">
        <f>'dados agrupados'!BR37</f>
        <v>365</v>
      </c>
      <c r="BG37" s="304">
        <f>'dados agrupados'!BS37</f>
        <v>403</v>
      </c>
      <c r="BH37" s="304">
        <f>'dados agrupados'!BT37</f>
        <v>13.1</v>
      </c>
      <c r="BI37" s="304">
        <f>'dados agrupados'!BU37</f>
        <v>13.1</v>
      </c>
      <c r="BJ37" s="304">
        <f>'dados agrupados'!BV37</f>
        <v>1.43</v>
      </c>
      <c r="BK37" s="304">
        <f>'dados agrupados'!BW37</f>
        <v>1.37</v>
      </c>
      <c r="BL37" s="304">
        <f>'dados agrupados'!BX37</f>
        <v>6.24</v>
      </c>
      <c r="BM37" s="304">
        <f>'dados agrupados'!BY37</f>
        <v>15.92</v>
      </c>
      <c r="BN37" s="304">
        <f>'dados agrupados'!BZ37</f>
        <v>57.3</v>
      </c>
      <c r="BO37" s="304">
        <f>'dados agrupados'!CA37</f>
        <v>78.2</v>
      </c>
      <c r="BP37" s="304">
        <f>'dados agrupados'!CB37</f>
        <v>30.6</v>
      </c>
      <c r="BQ37" s="304">
        <f>'dados agrupados'!CC37</f>
        <v>12.9</v>
      </c>
      <c r="BR37" s="304">
        <f>'dados agrupados'!CD37</f>
        <v>9</v>
      </c>
      <c r="BS37" s="304">
        <f>'dados agrupados'!CE37</f>
        <v>8.6999999999999993</v>
      </c>
      <c r="BT37" s="304">
        <f>'dados agrupados'!CF37</f>
        <v>2.6</v>
      </c>
      <c r="BU37" s="304">
        <f>'dados agrupados'!CG37</f>
        <v>0</v>
      </c>
      <c r="BV37" s="304">
        <f>'dados agrupados'!CH37</f>
        <v>0.5</v>
      </c>
      <c r="BW37" s="304">
        <f>'dados agrupados'!CI37</f>
        <v>0.2</v>
      </c>
      <c r="BX37" s="304" t="b">
        <f>'dados agrupados'!CJ37</f>
        <v>0</v>
      </c>
      <c r="BY37" s="304" t="b">
        <f>'dados agrupados'!CK37</f>
        <v>0</v>
      </c>
      <c r="BZ37" s="304" t="e">
        <f t="shared" si="1"/>
        <v>#REF!</v>
      </c>
    </row>
    <row r="38" spans="1:78" ht="15.75" customHeight="1">
      <c r="A38" s="422" t="str">
        <f>'dados agrupados'!C38</f>
        <v>3194</v>
      </c>
      <c r="B38" s="304">
        <f>'dados agrupados'!D38</f>
        <v>28</v>
      </c>
      <c r="C38" s="304">
        <f>'dados agrupados'!E38</f>
        <v>81</v>
      </c>
      <c r="D38" s="304">
        <f>'dados agrupados'!F38</f>
        <v>1</v>
      </c>
      <c r="E38" s="304">
        <f>'dados agrupados'!M38</f>
        <v>274</v>
      </c>
      <c r="F38" s="304">
        <f>'dados agrupados'!N38</f>
        <v>1224</v>
      </c>
      <c r="G38" s="304">
        <f>'dados agrupados'!O38</f>
        <v>19</v>
      </c>
      <c r="H38" s="304">
        <f>'dados agrupados'!P38</f>
        <v>48</v>
      </c>
      <c r="I38" s="304">
        <f>'dados agrupados'!Q38</f>
        <v>1.7</v>
      </c>
      <c r="J38" s="304">
        <f>'dados agrupados'!R38</f>
        <v>2.4</v>
      </c>
      <c r="K38" s="304">
        <f>'dados agrupados'!S38</f>
        <v>643</v>
      </c>
      <c r="L38" s="304">
        <f>'dados agrupados'!T38</f>
        <v>1211</v>
      </c>
      <c r="M38" s="304">
        <f>'dados agrupados'!U38</f>
        <v>51</v>
      </c>
      <c r="N38" s="304">
        <f>'dados agrupados'!V38</f>
        <v>99</v>
      </c>
      <c r="O38" s="304">
        <f>'dados agrupados'!W38</f>
        <v>4.5</v>
      </c>
      <c r="P38" s="304">
        <f>'dados agrupados'!X38</f>
        <v>4.4000000000000004</v>
      </c>
      <c r="Q38" s="304">
        <f>'dados agrupados'!Y38</f>
        <v>37</v>
      </c>
      <c r="R38" s="304">
        <f>'dados agrupados'!Z38</f>
        <v>55</v>
      </c>
      <c r="S38" s="304">
        <f>'dados agrupados'!AA38</f>
        <v>12</v>
      </c>
      <c r="T38" s="304">
        <f>'dados agrupados'!AB38</f>
        <v>15</v>
      </c>
      <c r="U38" s="304">
        <f>'dados agrupados'!AC38</f>
        <v>0</v>
      </c>
      <c r="V38" s="304">
        <f>'dados agrupados'!AD38</f>
        <v>7.2</v>
      </c>
      <c r="W38" s="304" t="e">
        <f t="shared" ref="W38:X38" si="37">#REF!</f>
        <v>#REF!</v>
      </c>
      <c r="X38" s="304" t="e">
        <f t="shared" si="37"/>
        <v>#REF!</v>
      </c>
      <c r="Y38" s="304">
        <f>'dados agrupados'!AG38</f>
        <v>24</v>
      </c>
      <c r="Z38" s="423">
        <f>'dados agrupados'!AH38</f>
        <v>46</v>
      </c>
      <c r="AA38" s="304">
        <f>'dados agrupados'!AI38</f>
        <v>0.9</v>
      </c>
      <c r="AB38" s="304">
        <f>'dados agrupados'!AJ38</f>
        <v>1.1000000000000001</v>
      </c>
      <c r="AC38" s="304">
        <f>'dados agrupados'!AK38</f>
        <v>0.20000000000000007</v>
      </c>
      <c r="AD38" s="304">
        <f>'dados agrupados'!AR38</f>
        <v>9.8000000000000007</v>
      </c>
      <c r="AE38" s="304">
        <f>'dados agrupados'!AS38</f>
        <v>10</v>
      </c>
      <c r="AF38" s="304">
        <f>'dados agrupados'!AN38</f>
        <v>7.5</v>
      </c>
      <c r="AG38" s="304">
        <f>'dados agrupados'!AO38</f>
        <v>8.1</v>
      </c>
      <c r="AH38" s="304">
        <f>'dados agrupados'!AT38</f>
        <v>4.5</v>
      </c>
      <c r="AI38" s="304">
        <f>'dados agrupados'!AU38</f>
        <v>4.9000000000000004</v>
      </c>
      <c r="AJ38" s="304">
        <f>'dados agrupados'!AX38</f>
        <v>144</v>
      </c>
      <c r="AK38" s="304">
        <f>'dados agrupados'!AY38</f>
        <v>144</v>
      </c>
      <c r="AL38" s="304">
        <f>'dados agrupados'!AL38</f>
        <v>4.2</v>
      </c>
      <c r="AM38" s="304">
        <f>'dados agrupados'!AM38</f>
        <v>4.3</v>
      </c>
      <c r="AN38" s="304">
        <f>'dados agrupados'!AZ38</f>
        <v>2.2999999999999998</v>
      </c>
      <c r="AO38" s="304">
        <f>'dados agrupados'!BA38</f>
        <v>1.9</v>
      </c>
      <c r="AP38" s="304">
        <f>'dados agrupados'!BB38</f>
        <v>101</v>
      </c>
      <c r="AQ38" s="304">
        <f>'dados agrupados'!BC38</f>
        <v>102</v>
      </c>
      <c r="AR38" s="304">
        <f>'dados agrupados'!AP38</f>
        <v>0</v>
      </c>
      <c r="AS38" s="304">
        <f>'dados agrupados'!AQ38</f>
        <v>107</v>
      </c>
      <c r="AT38" s="304">
        <f>'dados agrupados'!BF38</f>
        <v>4.6900000000000004</v>
      </c>
      <c r="AU38" s="304">
        <f>'dados agrupados'!BG38</f>
        <v>4.4000000000000004</v>
      </c>
      <c r="AV38" s="304">
        <f>'dados agrupados'!BH38</f>
        <v>13.9</v>
      </c>
      <c r="AW38" s="304">
        <f>'dados agrupados'!BI38</f>
        <v>12.9</v>
      </c>
      <c r="AX38" s="304">
        <f>'dados agrupados'!BJ38</f>
        <v>43.1</v>
      </c>
      <c r="AY38" s="304">
        <f>'dados agrupados'!BK38</f>
        <v>39</v>
      </c>
      <c r="AZ38" s="304">
        <f>'dados agrupados'!BL38</f>
        <v>90</v>
      </c>
      <c r="BA38" s="304">
        <f>'dados agrupados'!BM38</f>
        <v>88.6</v>
      </c>
      <c r="BB38" s="304">
        <f>'dados agrupados'!BN38</f>
        <v>29</v>
      </c>
      <c r="BC38" s="304">
        <f>'dados agrupados'!BO38</f>
        <v>29.3</v>
      </c>
      <c r="BD38" s="304">
        <f>'dados agrupados'!BP38</f>
        <v>32.299999999999997</v>
      </c>
      <c r="BE38" s="304">
        <f>'dados agrupados'!BQ38</f>
        <v>33.1</v>
      </c>
      <c r="BF38" s="304">
        <f>'dados agrupados'!BR38</f>
        <v>331</v>
      </c>
      <c r="BG38" s="304">
        <f>'dados agrupados'!BS38</f>
        <v>377</v>
      </c>
      <c r="BH38" s="304">
        <f>'dados agrupados'!BT38</f>
        <v>13.8</v>
      </c>
      <c r="BI38" s="304">
        <f>'dados agrupados'!BU38</f>
        <v>13.8</v>
      </c>
      <c r="BJ38" s="304">
        <f>'dados agrupados'!BV38</f>
        <v>1.46</v>
      </c>
      <c r="BK38" s="304">
        <f>'dados agrupados'!BW38</f>
        <v>1.18</v>
      </c>
      <c r="BL38" s="304">
        <f>'dados agrupados'!BX38</f>
        <v>4.78</v>
      </c>
      <c r="BM38" s="304">
        <f>'dados agrupados'!BY38</f>
        <v>8.25</v>
      </c>
      <c r="BN38" s="304">
        <f>'dados agrupados'!BZ38</f>
        <v>45.4</v>
      </c>
      <c r="BO38" s="304">
        <f>'dados agrupados'!CA38</f>
        <v>70.3</v>
      </c>
      <c r="BP38" s="304">
        <f>'dados agrupados'!CB38</f>
        <v>41.2</v>
      </c>
      <c r="BQ38" s="304">
        <f>'dados agrupados'!CC38</f>
        <v>19.899999999999999</v>
      </c>
      <c r="BR38" s="304">
        <f>'dados agrupados'!CD38</f>
        <v>11.3</v>
      </c>
      <c r="BS38" s="304">
        <f>'dados agrupados'!CE38</f>
        <v>9.5</v>
      </c>
      <c r="BT38" s="304">
        <f>'dados agrupados'!CF38</f>
        <v>1.7</v>
      </c>
      <c r="BU38" s="304">
        <f>'dados agrupados'!CG38</f>
        <v>0.1</v>
      </c>
      <c r="BV38" s="304">
        <f>'dados agrupados'!CH38</f>
        <v>0.4</v>
      </c>
      <c r="BW38" s="304">
        <f>'dados agrupados'!CI38</f>
        <v>0.2</v>
      </c>
      <c r="BX38" s="304" t="b">
        <f>'dados agrupados'!CJ38</f>
        <v>0</v>
      </c>
      <c r="BY38" s="304" t="b">
        <f>'dados agrupados'!CK38</f>
        <v>1</v>
      </c>
      <c r="BZ38" s="304" t="e">
        <f t="shared" si="1"/>
        <v>#REF!</v>
      </c>
    </row>
    <row r="39" spans="1:78" ht="15.75" customHeight="1">
      <c r="A39" s="422" t="str">
        <f>'dados agrupados'!C39</f>
        <v>3195</v>
      </c>
      <c r="B39" s="304">
        <f>'dados agrupados'!D39</f>
        <v>26</v>
      </c>
      <c r="C39" s="304">
        <f>'dados agrupados'!E39</f>
        <v>68</v>
      </c>
      <c r="D39" s="304">
        <f>'dados agrupados'!F39</f>
        <v>1</v>
      </c>
      <c r="E39" s="304">
        <f>'dados agrupados'!M39</f>
        <v>224</v>
      </c>
      <c r="F39" s="304">
        <f>'dados agrupados'!N39</f>
        <v>592</v>
      </c>
      <c r="G39" s="304">
        <f>'dados agrupados'!O39</f>
        <v>16</v>
      </c>
      <c r="H39" s="304">
        <f>'dados agrupados'!P39</f>
        <v>33</v>
      </c>
      <c r="I39" s="304">
        <f>'dados agrupados'!Q39</f>
        <v>2.5</v>
      </c>
      <c r="J39" s="304">
        <f>'dados agrupados'!R39</f>
        <v>1.5</v>
      </c>
      <c r="K39" s="304">
        <f>'dados agrupados'!S39</f>
        <v>569</v>
      </c>
      <c r="L39" s="304">
        <f>'dados agrupados'!T39</f>
        <v>704</v>
      </c>
      <c r="M39" s="304">
        <f>'dados agrupados'!U39</f>
        <v>40</v>
      </c>
      <c r="N39" s="304">
        <f>'dados agrupados'!V39</f>
        <v>63</v>
      </c>
      <c r="O39" s="304">
        <f>'dados agrupados'!W39</f>
        <v>4.7</v>
      </c>
      <c r="P39" s="304">
        <f>'dados agrupados'!X39</f>
        <v>4.0999999999999996</v>
      </c>
      <c r="Q39" s="304">
        <f>'dados agrupados'!Y39</f>
        <v>51</v>
      </c>
      <c r="R39" s="304">
        <f>'dados agrupados'!Z39</f>
        <v>63</v>
      </c>
      <c r="S39" s="304">
        <f>'dados agrupados'!AA39</f>
        <v>21</v>
      </c>
      <c r="T39" s="304">
        <f>'dados agrupados'!AB39</f>
        <v>22</v>
      </c>
      <c r="U39" s="304">
        <f>'dados agrupados'!AC39</f>
        <v>0</v>
      </c>
      <c r="V39" s="304">
        <f>'dados agrupados'!AD39</f>
        <v>4.9000000000000004</v>
      </c>
      <c r="W39" s="304" t="e">
        <f t="shared" ref="W39:X39" si="38">#REF!</f>
        <v>#REF!</v>
      </c>
      <c r="X39" s="304" t="e">
        <f t="shared" si="38"/>
        <v>#REF!</v>
      </c>
      <c r="Y39" s="304">
        <f>'dados agrupados'!AG39</f>
        <v>31</v>
      </c>
      <c r="Z39" s="423">
        <f>'dados agrupados'!AH39</f>
        <v>43</v>
      </c>
      <c r="AA39" s="304">
        <f>'dados agrupados'!AI39</f>
        <v>0.7</v>
      </c>
      <c r="AB39" s="304">
        <f>'dados agrupados'!AJ39</f>
        <v>0.8</v>
      </c>
      <c r="AC39" s="304">
        <f>'dados agrupados'!AK39</f>
        <v>0.10000000000000009</v>
      </c>
      <c r="AD39" s="304">
        <f>'dados agrupados'!AR39</f>
        <v>9.6</v>
      </c>
      <c r="AE39" s="304">
        <f>'dados agrupados'!AS39</f>
        <v>9.8000000000000007</v>
      </c>
      <c r="AF39" s="304">
        <f>'dados agrupados'!AN39</f>
        <v>7.7</v>
      </c>
      <c r="AG39" s="304">
        <f>'dados agrupados'!AO39</f>
        <v>7.4</v>
      </c>
      <c r="AH39" s="304">
        <f>'dados agrupados'!AT39</f>
        <v>4.2</v>
      </c>
      <c r="AI39" s="304">
        <f>'dados agrupados'!AU39</f>
        <v>4.3</v>
      </c>
      <c r="AJ39" s="304">
        <f>'dados agrupados'!AX39</f>
        <v>144</v>
      </c>
      <c r="AK39" s="304">
        <f>'dados agrupados'!AY39</f>
        <v>139</v>
      </c>
      <c r="AL39" s="304">
        <f>'dados agrupados'!AL39</f>
        <v>3.5</v>
      </c>
      <c r="AM39" s="304">
        <f>'dados agrupados'!AM39</f>
        <v>4.0999999999999996</v>
      </c>
      <c r="AN39" s="304">
        <f>'dados agrupados'!AZ39</f>
        <v>2.1</v>
      </c>
      <c r="AO39" s="304">
        <f>'dados agrupados'!BA39</f>
        <v>1.7</v>
      </c>
      <c r="AP39" s="304">
        <f>'dados agrupados'!BB39</f>
        <v>101</v>
      </c>
      <c r="AQ39" s="304">
        <f>'dados agrupados'!BC39</f>
        <v>97</v>
      </c>
      <c r="AR39" s="304">
        <f>'dados agrupados'!AP39</f>
        <v>0</v>
      </c>
      <c r="AS39" s="304">
        <f>'dados agrupados'!AQ39</f>
        <v>38</v>
      </c>
      <c r="AT39" s="304">
        <f>'dados agrupados'!BF39</f>
        <v>4.53</v>
      </c>
      <c r="AU39" s="304">
        <f>'dados agrupados'!BG39</f>
        <v>4.3899999999999997</v>
      </c>
      <c r="AV39" s="304">
        <f>'dados agrupados'!BH39</f>
        <v>14</v>
      </c>
      <c r="AW39" s="304">
        <f>'dados agrupados'!BI39</f>
        <v>13.5</v>
      </c>
      <c r="AX39" s="304">
        <f>'dados agrupados'!BJ39</f>
        <v>42.5</v>
      </c>
      <c r="AY39" s="304">
        <f>'dados agrupados'!BK39</f>
        <v>40.299999999999997</v>
      </c>
      <c r="AZ39" s="304">
        <f>'dados agrupados'!BL39</f>
        <v>93.8</v>
      </c>
      <c r="BA39" s="304">
        <f>'dados agrupados'!BM39</f>
        <v>91.8</v>
      </c>
      <c r="BB39" s="304">
        <f>'dados agrupados'!BN39</f>
        <v>30.9</v>
      </c>
      <c r="BC39" s="304">
        <f>'dados agrupados'!BO39</f>
        <v>30.8</v>
      </c>
      <c r="BD39" s="304">
        <f>'dados agrupados'!BP39</f>
        <v>32.9</v>
      </c>
      <c r="BE39" s="304">
        <f>'dados agrupados'!BQ39</f>
        <v>33.5</v>
      </c>
      <c r="BF39" s="304">
        <f>'dados agrupados'!BR39</f>
        <v>294</v>
      </c>
      <c r="BG39" s="304">
        <f>'dados agrupados'!BS39</f>
        <v>351</v>
      </c>
      <c r="BH39" s="304">
        <f>'dados agrupados'!BT39</f>
        <v>13.7</v>
      </c>
      <c r="BI39" s="304">
        <f>'dados agrupados'!BU39</f>
        <v>13.4</v>
      </c>
      <c r="BJ39" s="304">
        <f>'dados agrupados'!BV39</f>
        <v>1.72</v>
      </c>
      <c r="BK39" s="304">
        <f>'dados agrupados'!BW39</f>
        <v>1.32</v>
      </c>
      <c r="BL39" s="304">
        <f>'dados agrupados'!BX39</f>
        <v>7.62</v>
      </c>
      <c r="BM39" s="304">
        <f>'dados agrupados'!BY39</f>
        <v>10.66</v>
      </c>
      <c r="BN39" s="304">
        <f>'dados agrupados'!BZ39</f>
        <v>59.7</v>
      </c>
      <c r="BO39" s="304">
        <f>'dados agrupados'!CA39</f>
        <v>76.900000000000006</v>
      </c>
      <c r="BP39" s="304">
        <f>'dados agrupados'!CB39</f>
        <v>27.3</v>
      </c>
      <c r="BQ39" s="304">
        <f>'dados agrupados'!CC39</f>
        <v>12</v>
      </c>
      <c r="BR39" s="304">
        <f>'dados agrupados'!CD39</f>
        <v>9.6999999999999993</v>
      </c>
      <c r="BS39" s="304">
        <f>'dados agrupados'!CE39</f>
        <v>10.9</v>
      </c>
      <c r="BT39" s="304">
        <f>'dados agrupados'!CF39</f>
        <v>2.9</v>
      </c>
      <c r="BU39" s="304">
        <f>'dados agrupados'!CG39</f>
        <v>0</v>
      </c>
      <c r="BV39" s="304">
        <f>'dados agrupados'!CH39</f>
        <v>0.4</v>
      </c>
      <c r="BW39" s="304">
        <f>'dados agrupados'!CI39</f>
        <v>0.2</v>
      </c>
      <c r="BX39" s="304" t="b">
        <f>'dados agrupados'!CJ39</f>
        <v>0</v>
      </c>
      <c r="BY39" s="304" t="b">
        <f>'dados agrupados'!CK39</f>
        <v>0</v>
      </c>
      <c r="BZ39" s="304" t="e">
        <f t="shared" si="1"/>
        <v>#REF!</v>
      </c>
    </row>
    <row r="40" spans="1:78" ht="15.75" customHeight="1">
      <c r="A40" s="422" t="str">
        <f>'dados agrupados'!C40</f>
        <v>3196</v>
      </c>
      <c r="B40" s="304">
        <f>'dados agrupados'!D40</f>
        <v>27</v>
      </c>
      <c r="C40" s="304">
        <f>'dados agrupados'!E40</f>
        <v>80</v>
      </c>
      <c r="D40" s="304">
        <f>'dados agrupados'!F40</f>
        <v>1</v>
      </c>
      <c r="E40" s="304">
        <f>'dados agrupados'!M40</f>
        <v>532</v>
      </c>
      <c r="F40" s="304">
        <f>'dados agrupados'!N40</f>
        <v>2695</v>
      </c>
      <c r="G40" s="304">
        <f>'dados agrupados'!O40</f>
        <v>20</v>
      </c>
      <c r="H40" s="304">
        <f>'dados agrupados'!P40</f>
        <v>60</v>
      </c>
      <c r="I40" s="304">
        <f>'dados agrupados'!Q40</f>
        <v>1.8</v>
      </c>
      <c r="J40" s="304">
        <f>'dados agrupados'!R40</f>
        <v>2.4</v>
      </c>
      <c r="K40" s="304">
        <f>'dados agrupados'!S40</f>
        <v>932</v>
      </c>
      <c r="L40" s="304">
        <f>'dados agrupados'!T40</f>
        <v>1526</v>
      </c>
      <c r="M40" s="304">
        <f>'dados agrupados'!U40</f>
        <v>39</v>
      </c>
      <c r="N40" s="304">
        <f>'dados agrupados'!V40</f>
        <v>113</v>
      </c>
      <c r="O40" s="304">
        <f>'dados agrupados'!W40</f>
        <v>4.3</v>
      </c>
      <c r="P40" s="304">
        <f>'dados agrupados'!X40</f>
        <v>4.8</v>
      </c>
      <c r="Q40" s="304">
        <f>'dados agrupados'!Y40</f>
        <v>62</v>
      </c>
      <c r="R40" s="304">
        <f>'dados agrupados'!Z40</f>
        <v>99</v>
      </c>
      <c r="S40" s="304">
        <f>'dados agrupados'!AA40</f>
        <v>25</v>
      </c>
      <c r="T40" s="304">
        <f>'dados agrupados'!AB40</f>
        <v>29</v>
      </c>
      <c r="U40" s="304">
        <f>'dados agrupados'!AC40</f>
        <v>0</v>
      </c>
      <c r="V40" s="304">
        <f>'dados agrupados'!AD40</f>
        <v>7.8</v>
      </c>
      <c r="W40" s="304" t="e">
        <f t="shared" ref="W40:X40" si="39">#REF!</f>
        <v>#REF!</v>
      </c>
      <c r="X40" s="304" t="e">
        <f t="shared" si="39"/>
        <v>#REF!</v>
      </c>
      <c r="Y40" s="304">
        <f>'dados agrupados'!AG40</f>
        <v>35</v>
      </c>
      <c r="Z40" s="423">
        <f>'dados agrupados'!AH40</f>
        <v>54</v>
      </c>
      <c r="AA40" s="304">
        <f>'dados agrupados'!AI40</f>
        <v>1.2</v>
      </c>
      <c r="AB40" s="304">
        <f>'dados agrupados'!AJ40</f>
        <v>1.2</v>
      </c>
      <c r="AC40" s="304">
        <f>'dados agrupados'!AK40</f>
        <v>0</v>
      </c>
      <c r="AD40" s="304">
        <f>'dados agrupados'!AR40</f>
        <v>9.1</v>
      </c>
      <c r="AE40" s="304">
        <f>'dados agrupados'!AS40</f>
        <v>10.3</v>
      </c>
      <c r="AF40" s="304">
        <f>'dados agrupados'!AN40</f>
        <v>7</v>
      </c>
      <c r="AG40" s="304">
        <f>'dados agrupados'!AO40</f>
        <v>8.6</v>
      </c>
      <c r="AH40" s="304">
        <f>'dados agrupados'!AT40</f>
        <v>5.9</v>
      </c>
      <c r="AI40" s="304">
        <f>'dados agrupados'!AU40</f>
        <v>4.9000000000000004</v>
      </c>
      <c r="AJ40" s="304">
        <f>'dados agrupados'!AX40</f>
        <v>144</v>
      </c>
      <c r="AK40" s="304">
        <f>'dados agrupados'!AY40</f>
        <v>143</v>
      </c>
      <c r="AL40" s="304">
        <f>'dados agrupados'!AL40</f>
        <v>3.6</v>
      </c>
      <c r="AM40" s="304">
        <f>'dados agrupados'!AM40</f>
        <v>5.3</v>
      </c>
      <c r="AN40" s="304">
        <f>'dados agrupados'!AZ40</f>
        <v>2.1</v>
      </c>
      <c r="AO40" s="304">
        <f>'dados agrupados'!BA40</f>
        <v>1.9</v>
      </c>
      <c r="AP40" s="304">
        <f>'dados agrupados'!BB40</f>
        <v>102</v>
      </c>
      <c r="AQ40" s="304">
        <f>'dados agrupados'!BC40</f>
        <v>99</v>
      </c>
      <c r="AR40" s="304">
        <f>'dados agrupados'!AP40</f>
        <v>0</v>
      </c>
      <c r="AS40" s="304">
        <f>'dados agrupados'!AQ40</f>
        <v>68</v>
      </c>
      <c r="AT40" s="304">
        <f>'dados agrupados'!BF40</f>
        <v>5.0999999999999996</v>
      </c>
      <c r="AU40" s="304">
        <f>'dados agrupados'!BG40</f>
        <v>5.23</v>
      </c>
      <c r="AV40" s="304">
        <f>'dados agrupados'!BH40</f>
        <v>14.1</v>
      </c>
      <c r="AW40" s="304">
        <f>'dados agrupados'!BI40</f>
        <v>14.7</v>
      </c>
      <c r="AX40" s="304">
        <f>'dados agrupados'!BJ40</f>
        <v>42.9</v>
      </c>
      <c r="AY40" s="304">
        <f>'dados agrupados'!BK40</f>
        <v>43.4</v>
      </c>
      <c r="AZ40" s="304">
        <f>'dados agrupados'!BL40</f>
        <v>84.1</v>
      </c>
      <c r="BA40" s="304">
        <f>'dados agrupados'!BM40</f>
        <v>83</v>
      </c>
      <c r="BB40" s="304">
        <f>'dados agrupados'!BN40</f>
        <v>27.6</v>
      </c>
      <c r="BC40" s="304">
        <f>'dados agrupados'!BO40</f>
        <v>28.1</v>
      </c>
      <c r="BD40" s="304">
        <f>'dados agrupados'!BP40</f>
        <v>32.9</v>
      </c>
      <c r="BE40" s="304">
        <f>'dados agrupados'!BQ40</f>
        <v>33.9</v>
      </c>
      <c r="BF40" s="304">
        <f>'dados agrupados'!BR40</f>
        <v>277</v>
      </c>
      <c r="BG40" s="304">
        <f>'dados agrupados'!BS40</f>
        <v>278</v>
      </c>
      <c r="BH40" s="304">
        <f>'dados agrupados'!BT40</f>
        <v>13</v>
      </c>
      <c r="BI40" s="304">
        <f>'dados agrupados'!BU40</f>
        <v>13.1</v>
      </c>
      <c r="BJ40" s="304">
        <f>'dados agrupados'!BV40</f>
        <v>1.22</v>
      </c>
      <c r="BK40" s="304">
        <f>'dados agrupados'!BW40</f>
        <v>1.31</v>
      </c>
      <c r="BL40" s="304">
        <f>'dados agrupados'!BX40</f>
        <v>5.66</v>
      </c>
      <c r="BM40" s="304">
        <f>'dados agrupados'!BY40</f>
        <v>10.64</v>
      </c>
      <c r="BN40" s="304">
        <f>'dados agrupados'!BZ40</f>
        <v>42.4</v>
      </c>
      <c r="BO40" s="304">
        <f>'dados agrupados'!CA40</f>
        <v>69.3</v>
      </c>
      <c r="BP40" s="304">
        <f>'dados agrupados'!CB40</f>
        <v>43.5</v>
      </c>
      <c r="BQ40" s="304">
        <f>'dados agrupados'!CC40</f>
        <v>21.7</v>
      </c>
      <c r="BR40" s="304">
        <f>'dados agrupados'!CD40</f>
        <v>9.5</v>
      </c>
      <c r="BS40" s="304">
        <f>'dados agrupados'!CE40</f>
        <v>7</v>
      </c>
      <c r="BT40" s="304">
        <f>'dados agrupados'!CF40</f>
        <v>4.0999999999999996</v>
      </c>
      <c r="BU40" s="304">
        <f>'dados agrupados'!CG40</f>
        <v>1.5</v>
      </c>
      <c r="BV40" s="304">
        <f>'dados agrupados'!CH40</f>
        <v>0.5</v>
      </c>
      <c r="BW40" s="304">
        <f>'dados agrupados'!CI40</f>
        <v>0.5</v>
      </c>
      <c r="BX40" s="304" t="b">
        <f>'dados agrupados'!CJ40</f>
        <v>0</v>
      </c>
      <c r="BY40" s="304" t="b">
        <f>'dados agrupados'!CK40</f>
        <v>1</v>
      </c>
      <c r="BZ40" s="304" t="e">
        <f t="shared" si="1"/>
        <v>#REF!</v>
      </c>
    </row>
    <row r="41" spans="1:78" ht="15.75" customHeight="1">
      <c r="A41" s="420" t="str">
        <f>'dados agrupados'!C41</f>
        <v>3155</v>
      </c>
      <c r="B41" s="304">
        <f>'dados agrupados'!D41</f>
        <v>26</v>
      </c>
      <c r="C41" s="304">
        <f>'dados agrupados'!E41</f>
        <v>70</v>
      </c>
      <c r="D41" s="304">
        <f>'dados agrupados'!F41</f>
        <v>1</v>
      </c>
      <c r="E41" s="423">
        <f>'dados agrupados'!M41</f>
        <v>258</v>
      </c>
      <c r="F41" s="423">
        <f>'dados agrupados'!N41</f>
        <v>932</v>
      </c>
      <c r="G41" s="423">
        <f>'dados agrupados'!O41</f>
        <v>15</v>
      </c>
      <c r="H41" s="423">
        <f>'dados agrupados'!P41</f>
        <v>36</v>
      </c>
      <c r="I41" s="424">
        <f>'dados agrupados'!Q41</f>
        <v>1.7</v>
      </c>
      <c r="J41" s="424">
        <f>'dados agrupados'!R41</f>
        <v>1.8</v>
      </c>
      <c r="K41" s="423">
        <f>'dados agrupados'!S41</f>
        <v>507</v>
      </c>
      <c r="L41" s="423">
        <f>'dados agrupados'!T41</f>
        <v>719</v>
      </c>
      <c r="M41" s="423">
        <f>'dados agrupados'!U41</f>
        <v>28</v>
      </c>
      <c r="N41" s="423">
        <f>'dados agrupados'!V41</f>
        <v>67</v>
      </c>
      <c r="O41" s="424">
        <f>'dados agrupados'!W41</f>
        <v>4.8</v>
      </c>
      <c r="P41" s="424">
        <f>'dados agrupados'!X41</f>
        <v>4.5</v>
      </c>
      <c r="Q41" s="423">
        <f>'dados agrupados'!Y41</f>
        <v>50</v>
      </c>
      <c r="R41" s="423">
        <f>'dados agrupados'!Z41</f>
        <v>61</v>
      </c>
      <c r="S41" s="423">
        <f>'dados agrupados'!AA41</f>
        <v>28</v>
      </c>
      <c r="T41" s="423">
        <f>'dados agrupados'!AB41</f>
        <v>27</v>
      </c>
      <c r="U41" s="424">
        <f>'dados agrupados'!AC41</f>
        <v>4.4000000000000004</v>
      </c>
      <c r="V41" s="424">
        <f>'dados agrupados'!AD41</f>
        <v>5.2</v>
      </c>
      <c r="W41" s="304" t="e">
        <f t="shared" ref="W41:X41" si="40">#REF!</f>
        <v>#REF!</v>
      </c>
      <c r="X41" s="304" t="e">
        <f t="shared" si="40"/>
        <v>#REF!</v>
      </c>
      <c r="Y41" s="423">
        <f>'dados agrupados'!AG41</f>
        <v>64</v>
      </c>
      <c r="Z41" s="423">
        <f>'dados agrupados'!AH41</f>
        <v>50</v>
      </c>
      <c r="AA41" s="424">
        <f>'dados agrupados'!AI41</f>
        <v>0.9</v>
      </c>
      <c r="AB41" s="424">
        <f>'dados agrupados'!AJ41</f>
        <v>0.9</v>
      </c>
      <c r="AC41" s="424">
        <f>'dados agrupados'!AK41</f>
        <v>0</v>
      </c>
      <c r="AD41" s="424">
        <f>'dados agrupados'!AR41</f>
        <v>10.1</v>
      </c>
      <c r="AE41" s="424">
        <f>'dados agrupados'!AS41</f>
        <v>10</v>
      </c>
      <c r="AF41" s="424">
        <f>'dados agrupados'!AN41</f>
        <v>7.9</v>
      </c>
      <c r="AG41" s="424">
        <f>'dados agrupados'!AO41</f>
        <v>7.6</v>
      </c>
      <c r="AH41" s="424">
        <f>'dados agrupados'!AT41</f>
        <v>4.3</v>
      </c>
      <c r="AI41" s="424">
        <f>'dados agrupados'!AU41</f>
        <v>4.4000000000000004</v>
      </c>
      <c r="AJ41" s="423">
        <f>'dados agrupados'!AX41</f>
        <v>145</v>
      </c>
      <c r="AK41" s="423">
        <f>'dados agrupados'!AY41</f>
        <v>144</v>
      </c>
      <c r="AL41" s="424">
        <f>'dados agrupados'!AL41</f>
        <v>4.2</v>
      </c>
      <c r="AM41" s="424">
        <f>'dados agrupados'!AM41</f>
        <v>5.0999999999999996</v>
      </c>
      <c r="AN41" s="424">
        <f>'dados agrupados'!AZ41</f>
        <v>1.5</v>
      </c>
      <c r="AO41" s="424">
        <f>'dados agrupados'!BA41</f>
        <v>2</v>
      </c>
      <c r="AP41" s="423">
        <f>'dados agrupados'!BB41</f>
        <v>100</v>
      </c>
      <c r="AQ41" s="423">
        <f>'dados agrupados'!BC41</f>
        <v>102</v>
      </c>
      <c r="AR41" s="423">
        <f>'dados agrupados'!AP41</f>
        <v>103</v>
      </c>
      <c r="AS41" s="423">
        <f>'dados agrupados'!AQ41</f>
        <v>80</v>
      </c>
      <c r="AT41" s="425">
        <f>'dados agrupados'!BF41</f>
        <v>5.08</v>
      </c>
      <c r="AU41" s="425">
        <f>'dados agrupados'!BG41</f>
        <v>4.75</v>
      </c>
      <c r="AV41" s="424">
        <f>'dados agrupados'!BH41</f>
        <v>14.7</v>
      </c>
      <c r="AW41" s="425">
        <f>'dados agrupados'!BI41</f>
        <v>13.8</v>
      </c>
      <c r="AX41" s="424">
        <f>'dados agrupados'!BJ41</f>
        <v>44.6</v>
      </c>
      <c r="AY41" s="424">
        <f>'dados agrupados'!BK41</f>
        <v>42.2</v>
      </c>
      <c r="AZ41" s="304">
        <f>'dados agrupados'!BL41</f>
        <v>0</v>
      </c>
      <c r="BA41" s="424">
        <f>'dados agrupados'!BM41</f>
        <v>88.8</v>
      </c>
      <c r="BB41" s="304">
        <f>'dados agrupados'!BN41</f>
        <v>0</v>
      </c>
      <c r="BC41" s="424">
        <f>'dados agrupados'!BO41</f>
        <v>29.1</v>
      </c>
      <c r="BD41" s="304">
        <f>'dados agrupados'!BP41</f>
        <v>0</v>
      </c>
      <c r="BE41" s="424">
        <f>'dados agrupados'!BQ41</f>
        <v>32.700000000000003</v>
      </c>
      <c r="BF41" s="304">
        <f>'dados agrupados'!BR41</f>
        <v>0</v>
      </c>
      <c r="BG41" s="423">
        <f>'dados agrupados'!BS41</f>
        <v>268</v>
      </c>
      <c r="BH41" s="304">
        <f>'dados agrupados'!BT41</f>
        <v>0</v>
      </c>
      <c r="BI41" s="424">
        <f>'dados agrupados'!BU41</f>
        <v>13.4</v>
      </c>
      <c r="BJ41" s="425">
        <f>'dados agrupados'!BV41</f>
        <v>1.44</v>
      </c>
      <c r="BK41" s="425">
        <f>'dados agrupados'!BW41</f>
        <v>1.42</v>
      </c>
      <c r="BL41" s="425">
        <f>'dados agrupados'!BX41</f>
        <v>7.33</v>
      </c>
      <c r="BM41" s="304">
        <f>'dados agrupados'!BY41</f>
        <v>6.98</v>
      </c>
      <c r="BN41" s="304">
        <f>'dados agrupados'!BZ41</f>
        <v>0</v>
      </c>
      <c r="BO41" s="304">
        <f>'dados agrupados'!CA41</f>
        <v>71.599999999999994</v>
      </c>
      <c r="BP41" s="304">
        <f>'dados agrupados'!CB41</f>
        <v>0</v>
      </c>
      <c r="BQ41" s="304">
        <f>'dados agrupados'!CC41</f>
        <v>18.5</v>
      </c>
      <c r="BR41" s="304">
        <f>'dados agrupados'!CD41</f>
        <v>0</v>
      </c>
      <c r="BS41" s="304">
        <f>'dados agrupados'!CE41</f>
        <v>8.6999999999999993</v>
      </c>
      <c r="BT41" s="304">
        <f>'dados agrupados'!CF41</f>
        <v>0</v>
      </c>
      <c r="BU41" s="304">
        <f>'dados agrupados'!CG41</f>
        <v>0.9</v>
      </c>
      <c r="BV41" s="304">
        <f>'dados agrupados'!CH41</f>
        <v>0</v>
      </c>
      <c r="BW41" s="304">
        <f>'dados agrupados'!CI41</f>
        <v>0.3</v>
      </c>
      <c r="BX41" s="304" t="b">
        <f>'dados agrupados'!CJ41</f>
        <v>0</v>
      </c>
      <c r="BY41" s="304" t="b">
        <f>'dados agrupados'!CK41</f>
        <v>0</v>
      </c>
      <c r="BZ41" s="304" t="e">
        <f t="shared" si="1"/>
        <v>#REF!</v>
      </c>
    </row>
    <row r="42" spans="1:78" ht="15.75" customHeight="1">
      <c r="A42" s="420" t="str">
        <f>'dados agrupados'!C42</f>
        <v>3156</v>
      </c>
      <c r="B42" s="304">
        <f>'dados agrupados'!D42</f>
        <v>26</v>
      </c>
      <c r="C42" s="304">
        <f>'dados agrupados'!E42</f>
        <v>74</v>
      </c>
      <c r="D42" s="304">
        <f>'dados agrupados'!F42</f>
        <v>1</v>
      </c>
      <c r="E42" s="423">
        <f>'dados agrupados'!M42</f>
        <v>234</v>
      </c>
      <c r="F42" s="423">
        <f>'dados agrupados'!N42</f>
        <v>936</v>
      </c>
      <c r="G42" s="423">
        <f>'dados agrupados'!O42</f>
        <v>15</v>
      </c>
      <c r="H42" s="423">
        <f>'dados agrupados'!P42</f>
        <v>37</v>
      </c>
      <c r="I42" s="424">
        <f>'dados agrupados'!Q42</f>
        <v>2.7</v>
      </c>
      <c r="J42" s="424">
        <f>'dados agrupados'!R42</f>
        <v>2.6</v>
      </c>
      <c r="K42" s="423">
        <f>'dados agrupados'!S42</f>
        <v>528</v>
      </c>
      <c r="L42" s="423">
        <f>'dados agrupados'!T42</f>
        <v>672</v>
      </c>
      <c r="M42" s="423">
        <f>'dados agrupados'!U42</f>
        <v>27</v>
      </c>
      <c r="N42" s="423">
        <f>'dados agrupados'!V42</f>
        <v>64</v>
      </c>
      <c r="O42" s="424">
        <f>'dados agrupados'!W42</f>
        <v>4.9000000000000004</v>
      </c>
      <c r="P42" s="424">
        <f>'dados agrupados'!X42</f>
        <v>4.5</v>
      </c>
      <c r="Q42" s="423">
        <f>'dados agrupados'!Y42</f>
        <v>40</v>
      </c>
      <c r="R42" s="423">
        <f>'dados agrupados'!Z42</f>
        <v>52</v>
      </c>
      <c r="S42" s="423">
        <f>'dados agrupados'!AA42</f>
        <v>28</v>
      </c>
      <c r="T42" s="423">
        <f>'dados agrupados'!AB42</f>
        <v>27</v>
      </c>
      <c r="U42" s="424">
        <f>'dados agrupados'!AC42</f>
        <v>4</v>
      </c>
      <c r="V42" s="424">
        <f>'dados agrupados'!AD42</f>
        <v>4.7</v>
      </c>
      <c r="W42" s="304" t="e">
        <f t="shared" ref="W42:X42" si="41">#REF!</f>
        <v>#REF!</v>
      </c>
      <c r="X42" s="304" t="e">
        <f t="shared" si="41"/>
        <v>#REF!</v>
      </c>
      <c r="Y42" s="423">
        <f>'dados agrupados'!AG42</f>
        <v>41</v>
      </c>
      <c r="Z42" s="423">
        <f>'dados agrupados'!AH42</f>
        <v>40</v>
      </c>
      <c r="AA42" s="424">
        <f>'dados agrupados'!AI42</f>
        <v>1.1000000000000001</v>
      </c>
      <c r="AB42" s="424">
        <f>'dados agrupados'!AJ42</f>
        <v>1.1000000000000001</v>
      </c>
      <c r="AC42" s="424">
        <f>'dados agrupados'!AK42</f>
        <v>0</v>
      </c>
      <c r="AD42" s="424">
        <f>'dados agrupados'!AR42</f>
        <v>10.199999999999999</v>
      </c>
      <c r="AE42" s="424">
        <f>'dados agrupados'!AS42</f>
        <v>9.9</v>
      </c>
      <c r="AF42" s="424">
        <f>'dados agrupados'!AN42</f>
        <v>8.1</v>
      </c>
      <c r="AG42" s="424">
        <f>'dados agrupados'!AO42</f>
        <v>7.4</v>
      </c>
      <c r="AH42" s="424">
        <f>'dados agrupados'!AT42</f>
        <v>4</v>
      </c>
      <c r="AI42" s="424">
        <f>'dados agrupados'!AU42</f>
        <v>4.7</v>
      </c>
      <c r="AJ42" s="423">
        <f>'dados agrupados'!AX42</f>
        <v>147</v>
      </c>
      <c r="AK42" s="423">
        <f>'dados agrupados'!AY42</f>
        <v>147</v>
      </c>
      <c r="AL42" s="424">
        <f>'dados agrupados'!AL42</f>
        <v>3.5</v>
      </c>
      <c r="AM42" s="424">
        <f>'dados agrupados'!AM42</f>
        <v>4.2</v>
      </c>
      <c r="AN42" s="424">
        <f>'dados agrupados'!AZ42</f>
        <v>2.1</v>
      </c>
      <c r="AO42" s="424">
        <f>'dados agrupados'!BA42</f>
        <v>2.2000000000000002</v>
      </c>
      <c r="AP42" s="423">
        <f>'dados agrupados'!BB42</f>
        <v>98</v>
      </c>
      <c r="AQ42" s="423">
        <f>'dados agrupados'!BC42</f>
        <v>105</v>
      </c>
      <c r="AR42" s="423">
        <f>'dados agrupados'!AP42</f>
        <v>83</v>
      </c>
      <c r="AS42" s="423">
        <f>'dados agrupados'!AQ42</f>
        <v>117</v>
      </c>
      <c r="AT42" s="425">
        <f>'dados agrupados'!BF42</f>
        <v>5.26</v>
      </c>
      <c r="AU42" s="304">
        <f>'dados agrupados'!BG42</f>
        <v>4.96</v>
      </c>
      <c r="AV42" s="424">
        <f>'dados agrupados'!BH42</f>
        <v>15.9</v>
      </c>
      <c r="AW42" s="424">
        <f>'dados agrupados'!BI42</f>
        <v>14.9</v>
      </c>
      <c r="AX42" s="424">
        <f>'dados agrupados'!BJ42</f>
        <v>47.4</v>
      </c>
      <c r="AY42" s="424">
        <f>'dados agrupados'!BK42</f>
        <v>45</v>
      </c>
      <c r="AZ42" s="304">
        <f>'dados agrupados'!BL42</f>
        <v>0</v>
      </c>
      <c r="BA42" s="424">
        <f>'dados agrupados'!BM42</f>
        <v>90.7</v>
      </c>
      <c r="BB42" s="304">
        <f>'dados agrupados'!BN42</f>
        <v>0</v>
      </c>
      <c r="BC42" s="424">
        <f>'dados agrupados'!BO42</f>
        <v>30</v>
      </c>
      <c r="BD42" s="304">
        <f>'dados agrupados'!BP42</f>
        <v>0</v>
      </c>
      <c r="BE42" s="424">
        <f>'dados agrupados'!BQ42</f>
        <v>33.1</v>
      </c>
      <c r="BF42" s="304">
        <f>'dados agrupados'!BR42</f>
        <v>0</v>
      </c>
      <c r="BG42" s="423">
        <f>'dados agrupados'!BS42</f>
        <v>220</v>
      </c>
      <c r="BH42" s="304">
        <f>'dados agrupados'!BT42</f>
        <v>0</v>
      </c>
      <c r="BI42" s="424">
        <f>'dados agrupados'!BU42</f>
        <v>12.5</v>
      </c>
      <c r="BJ42" s="425">
        <f>'dados agrupados'!BV42</f>
        <v>1.7</v>
      </c>
      <c r="BK42" s="425">
        <f>'dados agrupados'!BW42</f>
        <v>1.05</v>
      </c>
      <c r="BL42" s="425">
        <f>'dados agrupados'!BX42</f>
        <v>6.3</v>
      </c>
      <c r="BM42" s="304">
        <f>'dados agrupados'!BY42</f>
        <v>5.69</v>
      </c>
      <c r="BN42" s="304">
        <f>'dados agrupados'!BZ42</f>
        <v>0</v>
      </c>
      <c r="BO42" s="304">
        <f>'dados agrupados'!CA42</f>
        <v>71.099999999999994</v>
      </c>
      <c r="BP42" s="304">
        <f>'dados agrupados'!CB42</f>
        <v>0</v>
      </c>
      <c r="BQ42" s="304">
        <f>'dados agrupados'!CC42</f>
        <v>19.7</v>
      </c>
      <c r="BR42" s="304">
        <f>'dados agrupados'!CD42</f>
        <v>0</v>
      </c>
      <c r="BS42" s="304">
        <f>'dados agrupados'!CE42</f>
        <v>8.1</v>
      </c>
      <c r="BT42" s="304">
        <f>'dados agrupados'!CF42</f>
        <v>0</v>
      </c>
      <c r="BU42" s="304">
        <f>'dados agrupados'!CG42</f>
        <v>0.7</v>
      </c>
      <c r="BV42" s="304">
        <f>'dados agrupados'!CH42</f>
        <v>0</v>
      </c>
      <c r="BW42" s="304">
        <f>'dados agrupados'!CI42</f>
        <v>0.4</v>
      </c>
      <c r="BX42" s="304" t="b">
        <f>'dados agrupados'!CJ42</f>
        <v>0</v>
      </c>
      <c r="BY42" s="304" t="b">
        <f>'dados agrupados'!CK42</f>
        <v>0</v>
      </c>
      <c r="BZ42" s="304" t="e">
        <f t="shared" si="1"/>
        <v>#REF!</v>
      </c>
    </row>
    <row r="43" spans="1:78" ht="15.75" customHeight="1">
      <c r="A43" s="420" t="str">
        <f>'dados agrupados'!C43</f>
        <v>3159</v>
      </c>
      <c r="B43" s="304">
        <f>'dados agrupados'!D43</f>
        <v>25</v>
      </c>
      <c r="C43" s="304">
        <f>'dados agrupados'!E43</f>
        <v>84</v>
      </c>
      <c r="D43" s="304">
        <f>'dados agrupados'!F43</f>
        <v>1</v>
      </c>
      <c r="E43" s="423">
        <f>'dados agrupados'!M43</f>
        <v>230</v>
      </c>
      <c r="F43" s="423">
        <f>'dados agrupados'!N43</f>
        <v>446</v>
      </c>
      <c r="G43" s="423">
        <f>'dados agrupados'!O43</f>
        <v>14</v>
      </c>
      <c r="H43" s="423">
        <f>'dados agrupados'!P43</f>
        <v>26</v>
      </c>
      <c r="I43" s="424">
        <f>'dados agrupados'!Q43</f>
        <v>1.2</v>
      </c>
      <c r="J43" s="424">
        <f>'dados agrupados'!R43</f>
        <v>2.5</v>
      </c>
      <c r="K43" s="423">
        <f>'dados agrupados'!S43</f>
        <v>220</v>
      </c>
      <c r="L43" s="423">
        <f>'dados agrupados'!T43</f>
        <v>303</v>
      </c>
      <c r="M43" s="423">
        <f>'dados agrupados'!U43</f>
        <v>32</v>
      </c>
      <c r="N43" s="423">
        <f>'dados agrupados'!V43</f>
        <v>44</v>
      </c>
      <c r="O43" s="424">
        <f>'dados agrupados'!W43</f>
        <v>4.4000000000000004</v>
      </c>
      <c r="P43" s="424">
        <f>'dados agrupados'!X43</f>
        <v>4.3</v>
      </c>
      <c r="Q43" s="423">
        <f>'dados agrupados'!Y43</f>
        <v>51</v>
      </c>
      <c r="R43" s="423">
        <f>'dados agrupados'!Z43</f>
        <v>50</v>
      </c>
      <c r="S43" s="423">
        <f>'dados agrupados'!AA43</f>
        <v>23</v>
      </c>
      <c r="T43" s="423">
        <f>'dados agrupados'!AB43</f>
        <v>21</v>
      </c>
      <c r="U43" s="424">
        <f>'dados agrupados'!AC43</f>
        <v>6.1</v>
      </c>
      <c r="V43" s="424">
        <f>'dados agrupados'!AD43</f>
        <v>5.7</v>
      </c>
      <c r="W43" s="304" t="e">
        <f t="shared" ref="W43:X43" si="42">#REF!</f>
        <v>#REF!</v>
      </c>
      <c r="X43" s="304" t="e">
        <f t="shared" si="42"/>
        <v>#REF!</v>
      </c>
      <c r="Y43" s="423">
        <f>'dados agrupados'!AG43</f>
        <v>50</v>
      </c>
      <c r="Z43" s="423">
        <f>'dados agrupados'!AH43</f>
        <v>47</v>
      </c>
      <c r="AA43" s="424">
        <f>'dados agrupados'!AI43</f>
        <v>1.3</v>
      </c>
      <c r="AB43" s="424">
        <f>'dados agrupados'!AJ43</f>
        <v>1.1000000000000001</v>
      </c>
      <c r="AC43" s="304">
        <f>'dados agrupados'!AK43</f>
        <v>0</v>
      </c>
      <c r="AD43" s="424">
        <f>'dados agrupados'!AR43</f>
        <v>10.1</v>
      </c>
      <c r="AE43" s="424">
        <f>'dados agrupados'!AS43</f>
        <v>9.8000000000000007</v>
      </c>
      <c r="AF43" s="424">
        <f>'dados agrupados'!AN43</f>
        <v>7.4</v>
      </c>
      <c r="AG43" s="424">
        <f>'dados agrupados'!AO43</f>
        <v>7.2</v>
      </c>
      <c r="AH43" s="424">
        <f>'dados agrupados'!AT43</f>
        <v>4.0999999999999996</v>
      </c>
      <c r="AI43" s="424">
        <f>'dados agrupados'!AU43</f>
        <v>4.7</v>
      </c>
      <c r="AJ43" s="423">
        <f>'dados agrupados'!AX43</f>
        <v>148</v>
      </c>
      <c r="AK43" s="423">
        <f>'dados agrupados'!AY43</f>
        <v>145</v>
      </c>
      <c r="AL43" s="424">
        <f>'dados agrupados'!AL43</f>
        <v>4.2</v>
      </c>
      <c r="AM43" s="424">
        <f>'dados agrupados'!AM43</f>
        <v>4.5</v>
      </c>
      <c r="AN43" s="424">
        <f>'dados agrupados'!AZ43</f>
        <v>2</v>
      </c>
      <c r="AO43" s="424">
        <f>'dados agrupados'!BA43</f>
        <v>1.7</v>
      </c>
      <c r="AP43" s="423">
        <f>'dados agrupados'!BB43</f>
        <v>102</v>
      </c>
      <c r="AQ43" s="423">
        <f>'dados agrupados'!BC43</f>
        <v>106</v>
      </c>
      <c r="AR43" s="423">
        <f>'dados agrupados'!AP43</f>
        <v>65</v>
      </c>
      <c r="AS43" s="423">
        <f>'dados agrupados'!AQ43</f>
        <v>109</v>
      </c>
      <c r="AT43" s="425">
        <f>'dados agrupados'!BF43</f>
        <v>5.16</v>
      </c>
      <c r="AU43" s="304">
        <f>'dados agrupados'!BG43</f>
        <v>4.8499999999999996</v>
      </c>
      <c r="AV43" s="424">
        <f>'dados agrupados'!BH43</f>
        <v>14.4</v>
      </c>
      <c r="AW43" s="424">
        <f>'dados agrupados'!BI43</f>
        <v>13.5</v>
      </c>
      <c r="AX43" s="424">
        <f>'dados agrupados'!BJ43</f>
        <v>45.3</v>
      </c>
      <c r="AY43" s="424">
        <f>'dados agrupados'!BK43</f>
        <v>42.4</v>
      </c>
      <c r="AZ43" s="304">
        <f>'dados agrupados'!BL43</f>
        <v>0</v>
      </c>
      <c r="BA43" s="424">
        <f>'dados agrupados'!BM43</f>
        <v>87.4</v>
      </c>
      <c r="BB43" s="304">
        <f>'dados agrupados'!BN43</f>
        <v>0</v>
      </c>
      <c r="BC43" s="424">
        <f>'dados agrupados'!BO43</f>
        <v>27.8</v>
      </c>
      <c r="BD43" s="304">
        <f>'dados agrupados'!BP43</f>
        <v>0</v>
      </c>
      <c r="BE43" s="424">
        <f>'dados agrupados'!BQ43</f>
        <v>31.8</v>
      </c>
      <c r="BF43" s="304">
        <f>'dados agrupados'!BR43</f>
        <v>0</v>
      </c>
      <c r="BG43" s="423">
        <f>'dados agrupados'!BS43</f>
        <v>238</v>
      </c>
      <c r="BH43" s="304">
        <f>'dados agrupados'!BT43</f>
        <v>0</v>
      </c>
      <c r="BI43" s="424">
        <f>'dados agrupados'!BU43</f>
        <v>13.2</v>
      </c>
      <c r="BJ43" s="425">
        <f>'dados agrupados'!BV43</f>
        <v>1.52</v>
      </c>
      <c r="BK43" s="425">
        <f>'dados agrupados'!BW43</f>
        <v>1.1399999999999999</v>
      </c>
      <c r="BL43" s="425">
        <f>'dados agrupados'!BX43</f>
        <v>4.2300000000000004</v>
      </c>
      <c r="BM43" s="304">
        <f>'dados agrupados'!BY43</f>
        <v>5.62</v>
      </c>
      <c r="BN43" s="304">
        <f>'dados agrupados'!BZ43</f>
        <v>0</v>
      </c>
      <c r="BO43" s="304">
        <f>'dados agrupados'!CA43</f>
        <v>60.6</v>
      </c>
      <c r="BP43" s="304">
        <f>'dados agrupados'!CB43</f>
        <v>0</v>
      </c>
      <c r="BQ43" s="304">
        <f>'dados agrupados'!CC43</f>
        <v>25.4</v>
      </c>
      <c r="BR43" s="304">
        <f>'dados agrupados'!CD43</f>
        <v>0</v>
      </c>
      <c r="BS43" s="304">
        <f>'dados agrupados'!CE43</f>
        <v>8.5</v>
      </c>
      <c r="BT43" s="304">
        <f>'dados agrupados'!CF43</f>
        <v>0</v>
      </c>
      <c r="BU43" s="304">
        <f>'dados agrupados'!CG43</f>
        <v>4.8</v>
      </c>
      <c r="BV43" s="304">
        <f>'dados agrupados'!CH43</f>
        <v>0</v>
      </c>
      <c r="BW43" s="304">
        <f>'dados agrupados'!CI43</f>
        <v>0.7</v>
      </c>
      <c r="BX43" s="304" t="b">
        <f>'dados agrupados'!CJ43</f>
        <v>0</v>
      </c>
      <c r="BY43" s="304" t="b">
        <f>'dados agrupados'!CK43</f>
        <v>0</v>
      </c>
      <c r="BZ43" s="304" t="e">
        <f t="shared" si="1"/>
        <v>#REF!</v>
      </c>
    </row>
    <row r="44" spans="1:78" ht="15.75" customHeight="1">
      <c r="A44" s="420" t="str">
        <f>'dados agrupados'!C44</f>
        <v>3165</v>
      </c>
      <c r="B44" s="304">
        <f>'dados agrupados'!D44</f>
        <v>33</v>
      </c>
      <c r="C44" s="304">
        <f>'dados agrupados'!E44</f>
        <v>82</v>
      </c>
      <c r="D44" s="304">
        <f>'dados agrupados'!F44</f>
        <v>1</v>
      </c>
      <c r="E44" s="423">
        <f>'dados agrupados'!M44</f>
        <v>467</v>
      </c>
      <c r="F44" s="423">
        <f>'dados agrupados'!N44</f>
        <v>550</v>
      </c>
      <c r="G44" s="423">
        <f>'dados agrupados'!O44</f>
        <v>4</v>
      </c>
      <c r="H44" s="423">
        <f>'dados agrupados'!P44</f>
        <v>19</v>
      </c>
      <c r="I44" s="424">
        <f>'dados agrupados'!Q44</f>
        <v>1.4</v>
      </c>
      <c r="J44" s="424">
        <f>'dados agrupados'!R44</f>
        <v>2.6</v>
      </c>
      <c r="K44" s="423">
        <f>'dados agrupados'!S44</f>
        <v>477</v>
      </c>
      <c r="L44" s="423">
        <f>'dados agrupados'!T44</f>
        <v>599</v>
      </c>
      <c r="M44" s="423">
        <f>'dados agrupados'!U44</f>
        <v>40</v>
      </c>
      <c r="N44" s="423">
        <f>'dados agrupados'!V44</f>
        <v>46</v>
      </c>
      <c r="O44" s="424">
        <f>'dados agrupados'!W44</f>
        <v>4.7</v>
      </c>
      <c r="P44" s="424">
        <f>'dados agrupados'!X44</f>
        <v>4.4000000000000004</v>
      </c>
      <c r="Q44" s="423">
        <f>'dados agrupados'!Y44</f>
        <v>46</v>
      </c>
      <c r="R44" s="423">
        <f>'dados agrupados'!Z44</f>
        <v>45</v>
      </c>
      <c r="S44" s="423">
        <f>'dados agrupados'!AA44</f>
        <v>41</v>
      </c>
      <c r="T44" s="423">
        <f>'dados agrupados'!AB44</f>
        <v>38</v>
      </c>
      <c r="U44" s="424">
        <f>'dados agrupados'!AC44</f>
        <v>6.8</v>
      </c>
      <c r="V44" s="424">
        <f>'dados agrupados'!AD44</f>
        <v>6.2</v>
      </c>
      <c r="W44" s="304" t="e">
        <f t="shared" ref="W44:X44" si="43">#REF!</f>
        <v>#REF!</v>
      </c>
      <c r="X44" s="304" t="e">
        <f t="shared" si="43"/>
        <v>#REF!</v>
      </c>
      <c r="Y44" s="423">
        <f>'dados agrupados'!AG44</f>
        <v>52</v>
      </c>
      <c r="Z44" s="423">
        <f>'dados agrupados'!AH44</f>
        <v>48</v>
      </c>
      <c r="AA44" s="424">
        <f>'dados agrupados'!AI44</f>
        <v>1.1000000000000001</v>
      </c>
      <c r="AB44" s="424">
        <f>'dados agrupados'!AJ44</f>
        <v>1</v>
      </c>
      <c r="AC44" s="304">
        <f>'dados agrupados'!AK44</f>
        <v>0</v>
      </c>
      <c r="AD44" s="424">
        <f>'dados agrupados'!AR44</f>
        <v>10.1</v>
      </c>
      <c r="AE44" s="424">
        <f>'dados agrupados'!AS44</f>
        <v>9.5</v>
      </c>
      <c r="AF44" s="424">
        <f>'dados agrupados'!AN44</f>
        <v>7.8</v>
      </c>
      <c r="AG44" s="424">
        <f>'dados agrupados'!AO44</f>
        <v>7.3</v>
      </c>
      <c r="AH44" s="424">
        <f>'dados agrupados'!AT44</f>
        <v>4.5999999999999996</v>
      </c>
      <c r="AI44" s="424">
        <f>'dados agrupados'!AU44</f>
        <v>4.4000000000000004</v>
      </c>
      <c r="AJ44" s="423">
        <f>'dados agrupados'!AX44</f>
        <v>147</v>
      </c>
      <c r="AK44" s="423">
        <f>'dados agrupados'!AY44</f>
        <v>147</v>
      </c>
      <c r="AL44" s="424">
        <f>'dados agrupados'!AL44</f>
        <v>4.8</v>
      </c>
      <c r="AM44" s="424">
        <f>'dados agrupados'!AM44</f>
        <v>4.0999999999999996</v>
      </c>
      <c r="AN44" s="424">
        <f>'dados agrupados'!AZ44</f>
        <v>1.9</v>
      </c>
      <c r="AO44" s="424">
        <f>'dados agrupados'!BA44</f>
        <v>1.9</v>
      </c>
      <c r="AP44" s="423">
        <f>'dados agrupados'!BB44</f>
        <v>97</v>
      </c>
      <c r="AQ44" s="423">
        <f>'dados agrupados'!BC44</f>
        <v>104</v>
      </c>
      <c r="AR44" s="423">
        <f>'dados agrupados'!AP44</f>
        <v>66</v>
      </c>
      <c r="AS44" s="423">
        <f>'dados agrupados'!AQ44</f>
        <v>118</v>
      </c>
      <c r="AT44" s="425">
        <f>'dados agrupados'!BF44</f>
        <v>4.5999999999999996</v>
      </c>
      <c r="AU44" s="304">
        <f>'dados agrupados'!BG44</f>
        <v>4.1900000000000004</v>
      </c>
      <c r="AV44" s="424">
        <f>'dados agrupados'!BH44</f>
        <v>13.9</v>
      </c>
      <c r="AW44" s="424">
        <f>'dados agrupados'!BI44</f>
        <v>12.6</v>
      </c>
      <c r="AX44" s="424">
        <f>'dados agrupados'!BJ44</f>
        <v>42.9</v>
      </c>
      <c r="AY44" s="424">
        <f>'dados agrupados'!BK44</f>
        <v>38.700000000000003</v>
      </c>
      <c r="AZ44" s="304">
        <f>'dados agrupados'!BL44</f>
        <v>0</v>
      </c>
      <c r="BA44" s="424">
        <f>'dados agrupados'!BM44</f>
        <v>92.4</v>
      </c>
      <c r="BB44" s="304">
        <f>'dados agrupados'!BN44</f>
        <v>0</v>
      </c>
      <c r="BC44" s="424">
        <f>'dados agrupados'!BO44</f>
        <v>30.1</v>
      </c>
      <c r="BD44" s="304">
        <f>'dados agrupados'!BP44</f>
        <v>0</v>
      </c>
      <c r="BE44" s="424">
        <f>'dados agrupados'!BQ44</f>
        <v>32.6</v>
      </c>
      <c r="BF44" s="304">
        <f>'dados agrupados'!BR44</f>
        <v>0</v>
      </c>
      <c r="BG44" s="423">
        <f>'dados agrupados'!BS44</f>
        <v>237</v>
      </c>
      <c r="BH44" s="304">
        <f>'dados agrupados'!BT44</f>
        <v>0</v>
      </c>
      <c r="BI44" s="424">
        <f>'dados agrupados'!BU44</f>
        <v>12</v>
      </c>
      <c r="BJ44" s="425">
        <f>'dados agrupados'!BV44</f>
        <v>1.93</v>
      </c>
      <c r="BK44" s="425">
        <f>'dados agrupados'!BW44</f>
        <v>1.1100000000000001</v>
      </c>
      <c r="BL44" s="425">
        <f>'dados agrupados'!BX44</f>
        <v>8.66</v>
      </c>
      <c r="BM44" s="304">
        <f>'dados agrupados'!BY44</f>
        <v>8.35</v>
      </c>
      <c r="BN44" s="304">
        <f>'dados agrupados'!BZ44</f>
        <v>0</v>
      </c>
      <c r="BO44" s="304">
        <f>'dados agrupados'!CA44</f>
        <v>79.099999999999994</v>
      </c>
      <c r="BP44" s="304">
        <f>'dados agrupados'!CB44</f>
        <v>0</v>
      </c>
      <c r="BQ44" s="304">
        <f>'dados agrupados'!CC44</f>
        <v>14.9</v>
      </c>
      <c r="BR44" s="304">
        <f>'dados agrupados'!CD44</f>
        <v>0</v>
      </c>
      <c r="BS44" s="304">
        <f>'dados agrupados'!CE44</f>
        <v>4.5999999999999996</v>
      </c>
      <c r="BT44" s="304">
        <f>'dados agrupados'!CF44</f>
        <v>0</v>
      </c>
      <c r="BU44" s="304">
        <f>'dados agrupados'!CG44</f>
        <v>1.2</v>
      </c>
      <c r="BV44" s="304">
        <f>'dados agrupados'!CH44</f>
        <v>0</v>
      </c>
      <c r="BW44" s="304">
        <f>'dados agrupados'!CI44</f>
        <v>0.2</v>
      </c>
      <c r="BX44" s="304" t="b">
        <f>'dados agrupados'!CJ44</f>
        <v>0</v>
      </c>
      <c r="BY44" s="304" t="b">
        <f>'dados agrupados'!CK44</f>
        <v>0</v>
      </c>
      <c r="BZ44" s="304" t="e">
        <f t="shared" si="1"/>
        <v>#REF!</v>
      </c>
    </row>
    <row r="45" spans="1:78" ht="15.75" customHeight="1">
      <c r="A45" s="420" t="str">
        <f>'dados agrupados'!C45</f>
        <v>3169</v>
      </c>
      <c r="B45" s="304">
        <f>'dados agrupados'!D45</f>
        <v>31</v>
      </c>
      <c r="C45" s="304">
        <f>'dados agrupados'!E45</f>
        <v>79</v>
      </c>
      <c r="D45" s="304">
        <f>'dados agrupados'!F45</f>
        <v>1</v>
      </c>
      <c r="E45" s="423">
        <f>'dados agrupados'!M45</f>
        <v>261</v>
      </c>
      <c r="F45" s="423">
        <f>'dados agrupados'!N45</f>
        <v>965</v>
      </c>
      <c r="G45" s="304">
        <f>'dados agrupados'!O45</f>
        <v>3</v>
      </c>
      <c r="H45" s="304">
        <f>'dados agrupados'!P45</f>
        <v>26</v>
      </c>
      <c r="I45" s="424">
        <f>'dados agrupados'!Q45</f>
        <v>1.4</v>
      </c>
      <c r="J45" s="424">
        <f>'dados agrupados'!R45</f>
        <v>2.4</v>
      </c>
      <c r="K45" s="423">
        <f>'dados agrupados'!S45</f>
        <v>497</v>
      </c>
      <c r="L45" s="423">
        <f>'dados agrupados'!T45</f>
        <v>607</v>
      </c>
      <c r="M45" s="423">
        <f>'dados agrupados'!U45</f>
        <v>33</v>
      </c>
      <c r="N45" s="423">
        <f>'dados agrupados'!V45</f>
        <v>75</v>
      </c>
      <c r="O45" s="424">
        <f>'dados agrupados'!W45</f>
        <v>4.8</v>
      </c>
      <c r="P45" s="424">
        <f>'dados agrupados'!X45</f>
        <v>4.4000000000000004</v>
      </c>
      <c r="Q45" s="423">
        <f>'dados agrupados'!Y45</f>
        <v>48</v>
      </c>
      <c r="R45" s="423">
        <f>'dados agrupados'!Z45</f>
        <v>59</v>
      </c>
      <c r="S45" s="423">
        <f>'dados agrupados'!AA45</f>
        <v>30</v>
      </c>
      <c r="T45" s="423">
        <f>'dados agrupados'!AB45</f>
        <v>39</v>
      </c>
      <c r="U45" s="424">
        <f>'dados agrupados'!AC45</f>
        <v>7.9</v>
      </c>
      <c r="V45" s="424">
        <f>'dados agrupados'!AD45</f>
        <v>9.4</v>
      </c>
      <c r="W45" s="304" t="e">
        <f t="shared" ref="W45:X45" si="44">#REF!</f>
        <v>#REF!</v>
      </c>
      <c r="X45" s="304" t="e">
        <f t="shared" si="44"/>
        <v>#REF!</v>
      </c>
      <c r="Y45" s="423">
        <f>'dados agrupados'!AG45</f>
        <v>34</v>
      </c>
      <c r="Z45" s="423">
        <f>'dados agrupados'!AH45</f>
        <v>51</v>
      </c>
      <c r="AA45" s="424">
        <f>'dados agrupados'!AI45</f>
        <v>1.2</v>
      </c>
      <c r="AB45" s="424">
        <f>'dados agrupados'!AJ45</f>
        <v>1.1000000000000001</v>
      </c>
      <c r="AC45" s="304">
        <f>'dados agrupados'!AK45</f>
        <v>0</v>
      </c>
      <c r="AD45" s="424">
        <f>'dados agrupados'!AR45</f>
        <v>10</v>
      </c>
      <c r="AE45" s="424">
        <f>'dados agrupados'!AS45</f>
        <v>9.4</v>
      </c>
      <c r="AF45" s="424">
        <f>'dados agrupados'!AN45</f>
        <v>8.6</v>
      </c>
      <c r="AG45" s="424">
        <f>'dados agrupados'!AO45</f>
        <v>8.4</v>
      </c>
      <c r="AH45" s="424">
        <f>'dados agrupados'!AT45</f>
        <v>4.7</v>
      </c>
      <c r="AI45" s="424">
        <f>'dados agrupados'!AU45</f>
        <v>4.4000000000000004</v>
      </c>
      <c r="AJ45" s="423">
        <f>'dados agrupados'!AX45</f>
        <v>148</v>
      </c>
      <c r="AK45" s="423">
        <f>'dados agrupados'!AY45</f>
        <v>150</v>
      </c>
      <c r="AL45" s="424">
        <f>'dados agrupados'!AL45</f>
        <v>3.9</v>
      </c>
      <c r="AM45" s="424">
        <f>'dados agrupados'!AM45</f>
        <v>4.9000000000000004</v>
      </c>
      <c r="AN45" s="424">
        <f>'dados agrupados'!AZ45</f>
        <v>1.9</v>
      </c>
      <c r="AO45" s="424">
        <f>'dados agrupados'!BA45</f>
        <v>2.4</v>
      </c>
      <c r="AP45" s="423">
        <f>'dados agrupados'!BB45</f>
        <v>100</v>
      </c>
      <c r="AQ45" s="423">
        <f>'dados agrupados'!BC45</f>
        <v>105</v>
      </c>
      <c r="AR45" s="423">
        <f>'dados agrupados'!AP45</f>
        <v>27</v>
      </c>
      <c r="AS45" s="423">
        <f>'dados agrupados'!AQ45</f>
        <v>149</v>
      </c>
      <c r="AT45" s="425">
        <f>'dados agrupados'!BF45</f>
        <v>5.1100000000000003</v>
      </c>
      <c r="AU45" s="304">
        <f>'dados agrupados'!BG45</f>
        <v>4.49</v>
      </c>
      <c r="AV45" s="424">
        <f>'dados agrupados'!BH45</f>
        <v>14.6</v>
      </c>
      <c r="AW45" s="424">
        <f>'dados agrupados'!BI45</f>
        <v>12.9</v>
      </c>
      <c r="AX45" s="424">
        <f>'dados agrupados'!BJ45</f>
        <v>46.1</v>
      </c>
      <c r="AY45" s="424">
        <f>'dados agrupados'!BK45</f>
        <v>40.1</v>
      </c>
      <c r="AZ45" s="304">
        <f>'dados agrupados'!BL45</f>
        <v>0</v>
      </c>
      <c r="BA45" s="424">
        <f>'dados agrupados'!BM45</f>
        <v>89.3</v>
      </c>
      <c r="BB45" s="304">
        <f>'dados agrupados'!BN45</f>
        <v>0</v>
      </c>
      <c r="BC45" s="424">
        <f>'dados agrupados'!BO45</f>
        <v>28.7</v>
      </c>
      <c r="BD45" s="304">
        <f>'dados agrupados'!BP45</f>
        <v>0</v>
      </c>
      <c r="BE45" s="424">
        <f>'dados agrupados'!BQ45</f>
        <v>32.200000000000003</v>
      </c>
      <c r="BF45" s="304">
        <f>'dados agrupados'!BR45</f>
        <v>0</v>
      </c>
      <c r="BG45" s="423">
        <f>'dados agrupados'!BS45</f>
        <v>260</v>
      </c>
      <c r="BH45" s="304">
        <f>'dados agrupados'!BT45</f>
        <v>0</v>
      </c>
      <c r="BI45" s="424">
        <f>'dados agrupados'!BU45</f>
        <v>13.2</v>
      </c>
      <c r="BJ45" s="425">
        <f>'dados agrupados'!BV45</f>
        <v>1.25</v>
      </c>
      <c r="BK45" s="425">
        <f>'dados agrupados'!BW45</f>
        <v>1.02</v>
      </c>
      <c r="BL45" s="425">
        <f>'dados agrupados'!BX45</f>
        <v>10.65</v>
      </c>
      <c r="BM45" s="304">
        <f>'dados agrupados'!BY45</f>
        <v>8.41</v>
      </c>
      <c r="BN45" s="304">
        <f>'dados agrupados'!BZ45</f>
        <v>0</v>
      </c>
      <c r="BO45" s="304">
        <f>'dados agrupados'!CA45</f>
        <v>72.400000000000006</v>
      </c>
      <c r="BP45" s="304">
        <f>'dados agrupados'!CB45</f>
        <v>0</v>
      </c>
      <c r="BQ45" s="304">
        <f>'dados agrupados'!CC45</f>
        <v>17.100000000000001</v>
      </c>
      <c r="BR45" s="304">
        <f>'dados agrupados'!CD45</f>
        <v>0</v>
      </c>
      <c r="BS45" s="304">
        <f>'dados agrupados'!CE45</f>
        <v>9</v>
      </c>
      <c r="BT45" s="304">
        <f>'dados agrupados'!CF45</f>
        <v>0</v>
      </c>
      <c r="BU45" s="304">
        <f>'dados agrupados'!CG45</f>
        <v>1</v>
      </c>
      <c r="BV45" s="304">
        <f>'dados agrupados'!CH45</f>
        <v>0</v>
      </c>
      <c r="BW45" s="304">
        <f>'dados agrupados'!CI45</f>
        <v>0.5</v>
      </c>
      <c r="BX45" s="304" t="b">
        <f>'dados agrupados'!CJ45</f>
        <v>0</v>
      </c>
      <c r="BY45" s="304" t="b">
        <f>'dados agrupados'!CK45</f>
        <v>0</v>
      </c>
      <c r="BZ45" s="304" t="e">
        <f t="shared" si="1"/>
        <v>#REF!</v>
      </c>
    </row>
    <row r="46" spans="1:78" ht="15.75" customHeight="1">
      <c r="A46" s="420" t="str">
        <f>'dados agrupados'!C46</f>
        <v>3175</v>
      </c>
      <c r="B46" s="304">
        <f>'dados agrupados'!D46</f>
        <v>32</v>
      </c>
      <c r="C46" s="304">
        <f>'dados agrupados'!E46</f>
        <v>89</v>
      </c>
      <c r="D46" s="304">
        <f>'dados agrupados'!F46</f>
        <v>2</v>
      </c>
      <c r="E46" s="423">
        <f>'dados agrupados'!M46</f>
        <v>253</v>
      </c>
      <c r="F46" s="423">
        <f>'dados agrupados'!N46</f>
        <v>1353</v>
      </c>
      <c r="G46" s="423">
        <f>'dados agrupados'!O46</f>
        <v>21</v>
      </c>
      <c r="H46" s="423">
        <f>'dados agrupados'!P46</f>
        <v>41</v>
      </c>
      <c r="I46" s="424">
        <f>'dados agrupados'!Q46</f>
        <v>1</v>
      </c>
      <c r="J46" s="424">
        <f>'dados agrupados'!R46</f>
        <v>2.2000000000000002</v>
      </c>
      <c r="K46" s="423">
        <f>'dados agrupados'!S46</f>
        <v>521</v>
      </c>
      <c r="L46" s="423">
        <f>'dados agrupados'!T46</f>
        <v>745</v>
      </c>
      <c r="M46" s="423">
        <f>'dados agrupados'!U46</f>
        <v>33</v>
      </c>
      <c r="N46" s="423">
        <f>'dados agrupados'!V46</f>
        <v>66</v>
      </c>
      <c r="O46" s="424">
        <f>'dados agrupados'!W46</f>
        <v>5</v>
      </c>
      <c r="P46" s="424">
        <f>'dados agrupados'!X46</f>
        <v>4.7</v>
      </c>
      <c r="Q46" s="423">
        <f>'dados agrupados'!Y46</f>
        <v>47</v>
      </c>
      <c r="R46" s="423">
        <f>'dados agrupados'!Z46</f>
        <v>48</v>
      </c>
      <c r="S46" s="423">
        <f>'dados agrupados'!AA46</f>
        <v>29</v>
      </c>
      <c r="T46" s="423">
        <f>'dados agrupados'!AB46</f>
        <v>26</v>
      </c>
      <c r="U46" s="424">
        <f>'dados agrupados'!AC46</f>
        <v>5.6</v>
      </c>
      <c r="V46" s="424">
        <f>'dados agrupados'!AD46</f>
        <v>5.2</v>
      </c>
      <c r="W46" s="304" t="e">
        <f t="shared" ref="W46:X46" si="45">#REF!</f>
        <v>#REF!</v>
      </c>
      <c r="X46" s="304" t="e">
        <f t="shared" si="45"/>
        <v>#REF!</v>
      </c>
      <c r="Y46" s="423">
        <f>'dados agrupados'!AG46</f>
        <v>48</v>
      </c>
      <c r="Z46" s="423">
        <f>'dados agrupados'!AH46</f>
        <v>47</v>
      </c>
      <c r="AA46" s="424">
        <f>'dados agrupados'!AI46</f>
        <v>1.1000000000000001</v>
      </c>
      <c r="AB46" s="424">
        <f>'dados agrupados'!AJ46</f>
        <v>1</v>
      </c>
      <c r="AC46" s="304">
        <f>'dados agrupados'!AK46</f>
        <v>0</v>
      </c>
      <c r="AD46" s="424">
        <f>'dados agrupados'!AR46</f>
        <v>10.8</v>
      </c>
      <c r="AE46" s="424">
        <f>'dados agrupados'!AS46</f>
        <v>9.6999999999999993</v>
      </c>
      <c r="AF46" s="424">
        <f>'dados agrupados'!AN46</f>
        <v>9.1</v>
      </c>
      <c r="AG46" s="424">
        <f>'dados agrupados'!AO46</f>
        <v>8.4</v>
      </c>
      <c r="AH46" s="424">
        <f>'dados agrupados'!AT46</f>
        <v>4.5999999999999996</v>
      </c>
      <c r="AI46" s="424">
        <f>'dados agrupados'!AU46</f>
        <v>4.5</v>
      </c>
      <c r="AJ46" s="423">
        <f>'dados agrupados'!AX46</f>
        <v>144</v>
      </c>
      <c r="AK46" s="423">
        <f>'dados agrupados'!AY46</f>
        <v>146</v>
      </c>
      <c r="AL46" s="424">
        <f>'dados agrupados'!AL46</f>
        <v>3.9</v>
      </c>
      <c r="AM46" s="424">
        <f>'dados agrupados'!AM46</f>
        <v>4.5999999999999996</v>
      </c>
      <c r="AN46" s="424">
        <f>'dados agrupados'!AZ46</f>
        <v>2.1</v>
      </c>
      <c r="AO46" s="424">
        <f>'dados agrupados'!BA46</f>
        <v>1.9</v>
      </c>
      <c r="AP46" s="423">
        <f>'dados agrupados'!BB46</f>
        <v>100</v>
      </c>
      <c r="AQ46" s="423">
        <f>'dados agrupados'!BC46</f>
        <v>106</v>
      </c>
      <c r="AR46" s="423">
        <f>'dados agrupados'!AP46</f>
        <v>91</v>
      </c>
      <c r="AS46" s="423">
        <f>'dados agrupados'!AQ46</f>
        <v>123</v>
      </c>
      <c r="AT46" s="425">
        <f>'dados agrupados'!BF46</f>
        <v>5.29</v>
      </c>
      <c r="AU46" s="304">
        <f>'dados agrupados'!BG46</f>
        <v>4.8499999999999996</v>
      </c>
      <c r="AV46" s="424">
        <f>'dados agrupados'!BH46</f>
        <v>15.6</v>
      </c>
      <c r="AW46" s="424">
        <f>'dados agrupados'!BI46</f>
        <v>14.1</v>
      </c>
      <c r="AX46" s="424">
        <f>'dados agrupados'!BJ46</f>
        <v>47.4</v>
      </c>
      <c r="AY46" s="424">
        <f>'dados agrupados'!BK46</f>
        <v>43.5</v>
      </c>
      <c r="AZ46" s="304">
        <f>'dados agrupados'!BL46</f>
        <v>0</v>
      </c>
      <c r="BA46" s="424">
        <f>'dados agrupados'!BM46</f>
        <v>89.7</v>
      </c>
      <c r="BB46" s="304">
        <f>'dados agrupados'!BN46</f>
        <v>0</v>
      </c>
      <c r="BC46" s="424">
        <f>'dados agrupados'!BO46</f>
        <v>29.1</v>
      </c>
      <c r="BD46" s="304">
        <f>'dados agrupados'!BP46</f>
        <v>0</v>
      </c>
      <c r="BE46" s="424">
        <f>'dados agrupados'!BQ46</f>
        <v>32.4</v>
      </c>
      <c r="BF46" s="304">
        <f>'dados agrupados'!BR46</f>
        <v>0</v>
      </c>
      <c r="BG46" s="423">
        <f>'dados agrupados'!BS46</f>
        <v>186</v>
      </c>
      <c r="BH46" s="304">
        <f>'dados agrupados'!BT46</f>
        <v>0</v>
      </c>
      <c r="BI46" s="424">
        <f>'dados agrupados'!BU46</f>
        <v>12.9</v>
      </c>
      <c r="BJ46" s="425">
        <f>'dados agrupados'!BV46</f>
        <v>1.49</v>
      </c>
      <c r="BK46" s="425">
        <f>'dados agrupados'!BW46</f>
        <v>0.93</v>
      </c>
      <c r="BL46" s="425">
        <f>'dados agrupados'!BX46</f>
        <v>6.31</v>
      </c>
      <c r="BM46" s="304">
        <f>'dados agrupados'!BY46</f>
        <v>8.6300000000000008</v>
      </c>
      <c r="BN46" s="304">
        <f>'dados agrupados'!BZ46</f>
        <v>0</v>
      </c>
      <c r="BO46" s="304">
        <f>'dados agrupados'!CA46</f>
        <v>72.3</v>
      </c>
      <c r="BP46" s="304">
        <f>'dados agrupados'!CB46</f>
        <v>0</v>
      </c>
      <c r="BQ46" s="304">
        <f>'dados agrupados'!CC46</f>
        <v>18.8</v>
      </c>
      <c r="BR46" s="304">
        <f>'dados agrupados'!CD46</f>
        <v>0</v>
      </c>
      <c r="BS46" s="304">
        <f>'dados agrupados'!CE46</f>
        <v>6.7</v>
      </c>
      <c r="BT46" s="304">
        <f>'dados agrupados'!CF46</f>
        <v>0</v>
      </c>
      <c r="BU46" s="304">
        <f>'dados agrupados'!CG46</f>
        <v>2</v>
      </c>
      <c r="BV46" s="304">
        <f>'dados agrupados'!CH46</f>
        <v>0</v>
      </c>
      <c r="BW46" s="304">
        <f>'dados agrupados'!CI46</f>
        <v>0.2</v>
      </c>
      <c r="BX46" s="304" t="b">
        <f>'dados agrupados'!CJ46</f>
        <v>0</v>
      </c>
      <c r="BY46" s="304" t="b">
        <f>'dados agrupados'!CK46</f>
        <v>1</v>
      </c>
      <c r="BZ46" s="304" t="e">
        <f t="shared" si="1"/>
        <v>#REF!</v>
      </c>
    </row>
    <row r="47" spans="1:78" ht="15.75" customHeight="1">
      <c r="A47" s="420" t="str">
        <f>'dados agrupados'!C47</f>
        <v>3180</v>
      </c>
      <c r="B47" s="304">
        <f>'dados agrupados'!D47</f>
        <v>30</v>
      </c>
      <c r="C47" s="304">
        <f>'dados agrupados'!E47</f>
        <v>96</v>
      </c>
      <c r="D47" s="304">
        <f>'dados agrupados'!F47</f>
        <v>1</v>
      </c>
      <c r="E47" s="423">
        <f>'dados agrupados'!M47</f>
        <v>147</v>
      </c>
      <c r="F47" s="423">
        <f>'dados agrupados'!N47</f>
        <v>854</v>
      </c>
      <c r="G47" s="423">
        <f>'dados agrupados'!O47</f>
        <v>6</v>
      </c>
      <c r="H47" s="423">
        <f>'dados agrupados'!P47</f>
        <v>35</v>
      </c>
      <c r="I47" s="424">
        <f>'dados agrupados'!Q47</f>
        <v>1.6</v>
      </c>
      <c r="J47" s="424">
        <f>'dados agrupados'!R47</f>
        <v>3.8</v>
      </c>
      <c r="K47" s="423">
        <f>'dados agrupados'!S47</f>
        <v>435</v>
      </c>
      <c r="L47" s="423">
        <f>'dados agrupados'!T47</f>
        <v>586</v>
      </c>
      <c r="M47" s="423">
        <f>'dados agrupados'!U47</f>
        <v>24</v>
      </c>
      <c r="N47" s="423">
        <f>'dados agrupados'!V47</f>
        <v>69</v>
      </c>
      <c r="O47" s="424">
        <f>'dados agrupados'!W47</f>
        <v>4.2</v>
      </c>
      <c r="P47" s="424">
        <f>'dados agrupados'!X47</f>
        <v>4.4000000000000004</v>
      </c>
      <c r="Q47" s="423">
        <f>'dados agrupados'!Y47</f>
        <v>40</v>
      </c>
      <c r="R47" s="423">
        <f>'dados agrupados'!Z47</f>
        <v>50</v>
      </c>
      <c r="S47" s="423">
        <f>'dados agrupados'!AA47</f>
        <v>22</v>
      </c>
      <c r="T47" s="423">
        <f>'dados agrupados'!AB47</f>
        <v>23</v>
      </c>
      <c r="U47" s="424">
        <f>'dados agrupados'!AC47</f>
        <v>5.3</v>
      </c>
      <c r="V47" s="424">
        <f>'dados agrupados'!AD47</f>
        <v>5.9</v>
      </c>
      <c r="W47" s="304" t="e">
        <f t="shared" ref="W47:X47" si="46">#REF!</f>
        <v>#REF!</v>
      </c>
      <c r="X47" s="304" t="e">
        <f t="shared" si="46"/>
        <v>#REF!</v>
      </c>
      <c r="Y47" s="423">
        <f>'dados agrupados'!AG47</f>
        <v>39</v>
      </c>
      <c r="Z47" s="423">
        <f>'dados agrupados'!AH47</f>
        <v>44</v>
      </c>
      <c r="AA47" s="424">
        <f>'dados agrupados'!AI47</f>
        <v>1.1000000000000001</v>
      </c>
      <c r="AB47" s="424">
        <f>'dados agrupados'!AJ47</f>
        <v>1.1000000000000001</v>
      </c>
      <c r="AC47" s="424">
        <f>'dados agrupados'!AK47</f>
        <v>0</v>
      </c>
      <c r="AD47" s="424">
        <f>'dados agrupados'!AR47</f>
        <v>9.8000000000000007</v>
      </c>
      <c r="AE47" s="424">
        <f>'dados agrupados'!AS47</f>
        <v>9.9</v>
      </c>
      <c r="AF47" s="424">
        <f>'dados agrupados'!AN47</f>
        <v>7.3</v>
      </c>
      <c r="AG47" s="424">
        <f>'dados agrupados'!AO47</f>
        <v>7.3</v>
      </c>
      <c r="AH47" s="424">
        <f>'dados agrupados'!AT47</f>
        <v>3.9</v>
      </c>
      <c r="AI47" s="424">
        <f>'dados agrupados'!AU47</f>
        <v>5</v>
      </c>
      <c r="AJ47" s="423">
        <f>'dados agrupados'!AX47</f>
        <v>147</v>
      </c>
      <c r="AK47" s="423">
        <f>'dados agrupados'!AY47</f>
        <v>149</v>
      </c>
      <c r="AL47" s="424">
        <f>'dados agrupados'!AL47</f>
        <v>3.7</v>
      </c>
      <c r="AM47" s="424">
        <f>'dados agrupados'!AM47</f>
        <v>5</v>
      </c>
      <c r="AN47" s="424">
        <f>'dados agrupados'!AZ47</f>
        <v>1.8</v>
      </c>
      <c r="AO47" s="424">
        <f>'dados agrupados'!BA47</f>
        <v>1.8</v>
      </c>
      <c r="AP47" s="423">
        <f>'dados agrupados'!BB47</f>
        <v>101</v>
      </c>
      <c r="AQ47" s="423">
        <f>'dados agrupados'!BC47</f>
        <v>105</v>
      </c>
      <c r="AR47" s="423">
        <f>'dados agrupados'!AP47</f>
        <v>66</v>
      </c>
      <c r="AS47" s="423">
        <f>'dados agrupados'!AQ47</f>
        <v>126</v>
      </c>
      <c r="AT47" s="425">
        <f>'dados agrupados'!BF47</f>
        <v>5.14</v>
      </c>
      <c r="AU47" s="304">
        <f>'dados agrupados'!BG47</f>
        <v>5.03</v>
      </c>
      <c r="AV47" s="424">
        <f>'dados agrupados'!BH47</f>
        <v>15.5</v>
      </c>
      <c r="AW47" s="424">
        <f>'dados agrupados'!BI47</f>
        <v>15</v>
      </c>
      <c r="AX47" s="424">
        <f>'dados agrupados'!BJ47</f>
        <v>46.9</v>
      </c>
      <c r="AY47" s="424">
        <f>'dados agrupados'!BK47</f>
        <v>47.1</v>
      </c>
      <c r="AZ47" s="304">
        <f>'dados agrupados'!BL47</f>
        <v>0</v>
      </c>
      <c r="BA47" s="424">
        <f>'dados agrupados'!BM47</f>
        <v>93.6</v>
      </c>
      <c r="BB47" s="304">
        <f>'dados agrupados'!BN47</f>
        <v>0</v>
      </c>
      <c r="BC47" s="424">
        <f>'dados agrupados'!BO47</f>
        <v>29.8</v>
      </c>
      <c r="BD47" s="304">
        <f>'dados agrupados'!BP47</f>
        <v>0</v>
      </c>
      <c r="BE47" s="424">
        <f>'dados agrupados'!BQ47</f>
        <v>31.8</v>
      </c>
      <c r="BF47" s="304">
        <f>'dados agrupados'!BR47</f>
        <v>0</v>
      </c>
      <c r="BG47" s="423">
        <f>'dados agrupados'!BS47</f>
        <v>218</v>
      </c>
      <c r="BH47" s="304">
        <f>'dados agrupados'!BT47</f>
        <v>0</v>
      </c>
      <c r="BI47" s="424">
        <f>'dados agrupados'!BU47</f>
        <v>14.1</v>
      </c>
      <c r="BJ47" s="425">
        <f>'dados agrupados'!BV47</f>
        <v>2.2000000000000002</v>
      </c>
      <c r="BK47" s="425">
        <f>'dados agrupados'!BW47</f>
        <v>1.41</v>
      </c>
      <c r="BL47" s="425">
        <f>'dados agrupados'!BX47</f>
        <v>7.9</v>
      </c>
      <c r="BM47" s="304">
        <f>'dados agrupados'!BY47</f>
        <v>10.62</v>
      </c>
      <c r="BN47" s="304">
        <f>'dados agrupados'!BZ47</f>
        <v>0</v>
      </c>
      <c r="BO47" s="304">
        <f>'dados agrupados'!CA47</f>
        <v>76.2</v>
      </c>
      <c r="BP47" s="304">
        <f>'dados agrupados'!CB47</f>
        <v>0</v>
      </c>
      <c r="BQ47" s="304">
        <f>'dados agrupados'!CC47</f>
        <v>15.6</v>
      </c>
      <c r="BR47" s="304">
        <f>'dados agrupados'!CD47</f>
        <v>0</v>
      </c>
      <c r="BS47" s="304">
        <f>'dados agrupados'!CE47</f>
        <v>6.6</v>
      </c>
      <c r="BT47" s="304">
        <f>'dados agrupados'!CF47</f>
        <v>0</v>
      </c>
      <c r="BU47" s="304">
        <f>'dados agrupados'!CG47</f>
        <v>1.2</v>
      </c>
      <c r="BV47" s="304">
        <f>'dados agrupados'!CH47</f>
        <v>0</v>
      </c>
      <c r="BW47" s="304">
        <f>'dados agrupados'!CI47</f>
        <v>0.4</v>
      </c>
      <c r="BX47" s="304" t="b">
        <f>'dados agrupados'!CJ47</f>
        <v>0</v>
      </c>
      <c r="BY47" s="304" t="b">
        <f>'dados agrupados'!CK47</f>
        <v>0</v>
      </c>
      <c r="BZ47" s="304" t="e">
        <f t="shared" si="1"/>
        <v>#REF!</v>
      </c>
    </row>
    <row r="48" spans="1:78" ht="15.75" customHeight="1">
      <c r="A48" s="420" t="str">
        <f>'dados agrupados'!C48</f>
        <v>3181</v>
      </c>
      <c r="B48" s="304">
        <f>'dados agrupados'!D48</f>
        <v>28</v>
      </c>
      <c r="C48" s="304">
        <f>'dados agrupados'!E48</f>
        <v>82</v>
      </c>
      <c r="D48" s="304">
        <f>'dados agrupados'!F48</f>
        <v>0</v>
      </c>
      <c r="E48" s="423">
        <f>'dados agrupados'!M48</f>
        <v>254</v>
      </c>
      <c r="F48" s="423">
        <f>'dados agrupados'!N48</f>
        <v>863</v>
      </c>
      <c r="G48" s="423">
        <f>'dados agrupados'!O48</f>
        <v>11</v>
      </c>
      <c r="H48" s="423">
        <f>'dados agrupados'!P48</f>
        <v>26</v>
      </c>
      <c r="I48" s="424">
        <f>'dados agrupados'!Q48</f>
        <v>1.8</v>
      </c>
      <c r="J48" s="424">
        <f>'dados agrupados'!R48</f>
        <v>2.8</v>
      </c>
      <c r="K48" s="423">
        <f>'dados agrupados'!S48</f>
        <v>559</v>
      </c>
      <c r="L48" s="423">
        <f>'dados agrupados'!T48</f>
        <v>761</v>
      </c>
      <c r="M48" s="423">
        <f>'dados agrupados'!U48</f>
        <v>27</v>
      </c>
      <c r="N48" s="423">
        <f>'dados agrupados'!V48</f>
        <v>60</v>
      </c>
      <c r="O48" s="424">
        <f>'dados agrupados'!W48</f>
        <v>4.5999999999999996</v>
      </c>
      <c r="P48" s="424">
        <f>'dados agrupados'!X48</f>
        <v>4.5999999999999996</v>
      </c>
      <c r="Q48" s="423">
        <f>'dados agrupados'!Y48</f>
        <v>42</v>
      </c>
      <c r="R48" s="423">
        <f>'dados agrupados'!Z48</f>
        <v>45</v>
      </c>
      <c r="S48" s="423">
        <f>'dados agrupados'!AA48</f>
        <v>27</v>
      </c>
      <c r="T48" s="423">
        <f>'dados agrupados'!AB48</f>
        <v>27</v>
      </c>
      <c r="U48" s="424">
        <f>'dados agrupados'!AC48</f>
        <v>5.3</v>
      </c>
      <c r="V48" s="424">
        <f>'dados agrupados'!AD48</f>
        <v>6.1</v>
      </c>
      <c r="W48" s="304" t="e">
        <f t="shared" ref="W48:X48" si="47">#REF!</f>
        <v>#REF!</v>
      </c>
      <c r="X48" s="304" t="e">
        <f t="shared" si="47"/>
        <v>#REF!</v>
      </c>
      <c r="Y48" s="423">
        <f>'dados agrupados'!AG48</f>
        <v>44</v>
      </c>
      <c r="Z48" s="423">
        <f>'dados agrupados'!AH48</f>
        <v>58</v>
      </c>
      <c r="AA48" s="424">
        <f>'dados agrupados'!AI48</f>
        <v>1.3</v>
      </c>
      <c r="AB48" s="424">
        <f>'dados agrupados'!AJ48</f>
        <v>1.3</v>
      </c>
      <c r="AC48" s="424">
        <f>'dados agrupados'!AK48</f>
        <v>0</v>
      </c>
      <c r="AD48" s="424">
        <f>'dados agrupados'!AR48</f>
        <v>10.1</v>
      </c>
      <c r="AE48" s="424">
        <f>'dados agrupados'!AS48</f>
        <v>10.14</v>
      </c>
      <c r="AF48" s="424">
        <f>'dados agrupados'!AN48</f>
        <v>7.8</v>
      </c>
      <c r="AG48" s="424">
        <f>'dados agrupados'!AO48</f>
        <v>7.6</v>
      </c>
      <c r="AH48" s="424">
        <f>'dados agrupados'!AT48</f>
        <v>4.4000000000000004</v>
      </c>
      <c r="AI48" s="424">
        <f>'dados agrupados'!AU48</f>
        <v>4.9000000000000004</v>
      </c>
      <c r="AJ48" s="423">
        <f>'dados agrupados'!AX48</f>
        <v>146</v>
      </c>
      <c r="AK48" s="423">
        <f>'dados agrupados'!AY48</f>
        <v>147</v>
      </c>
      <c r="AL48" s="424">
        <f>'dados agrupados'!AL48</f>
        <v>4.5999999999999996</v>
      </c>
      <c r="AM48" s="424">
        <f>'dados agrupados'!AM48</f>
        <v>4.3</v>
      </c>
      <c r="AN48" s="424">
        <f>'dados agrupados'!AZ48</f>
        <v>1.7</v>
      </c>
      <c r="AO48" s="424">
        <f>'dados agrupados'!BA48</f>
        <v>2</v>
      </c>
      <c r="AP48" s="423">
        <f>'dados agrupados'!BB48</f>
        <v>99</v>
      </c>
      <c r="AQ48" s="423">
        <f>'dados agrupados'!BC48</f>
        <v>103</v>
      </c>
      <c r="AR48" s="423">
        <f>'dados agrupados'!AP48</f>
        <v>128</v>
      </c>
      <c r="AS48" s="423">
        <f>'dados agrupados'!AQ48</f>
        <v>156</v>
      </c>
      <c r="AT48" s="425">
        <f>'dados agrupados'!BF48</f>
        <v>5.27</v>
      </c>
      <c r="AU48" s="304">
        <f>'dados agrupados'!BG48</f>
        <v>4.97</v>
      </c>
      <c r="AV48" s="424">
        <f>'dados agrupados'!BH48</f>
        <v>16</v>
      </c>
      <c r="AW48" s="424">
        <f>'dados agrupados'!BI48</f>
        <v>15</v>
      </c>
      <c r="AX48" s="424">
        <f>'dados agrupados'!BJ48</f>
        <v>47.9</v>
      </c>
      <c r="AY48" s="424">
        <f>'dados agrupados'!BK48</f>
        <v>45.5</v>
      </c>
      <c r="AZ48" s="304">
        <f>'dados agrupados'!BL48</f>
        <v>0</v>
      </c>
      <c r="BA48" s="424">
        <f>'dados agrupados'!BM48</f>
        <v>91.5</v>
      </c>
      <c r="BB48" s="304">
        <f>'dados agrupados'!BN48</f>
        <v>0</v>
      </c>
      <c r="BC48" s="424">
        <f>'dados agrupados'!BO48</f>
        <v>30.2</v>
      </c>
      <c r="BD48" s="304">
        <f>'dados agrupados'!BP48</f>
        <v>0</v>
      </c>
      <c r="BE48" s="424">
        <f>'dados agrupados'!BQ48</f>
        <v>33</v>
      </c>
      <c r="BF48" s="304">
        <f>'dados agrupados'!BR48</f>
        <v>0</v>
      </c>
      <c r="BG48" s="423">
        <f>'dados agrupados'!BS48</f>
        <v>262</v>
      </c>
      <c r="BH48" s="304">
        <f>'dados agrupados'!BT48</f>
        <v>0</v>
      </c>
      <c r="BI48" s="424">
        <f>'dados agrupados'!BU48</f>
        <v>12.9</v>
      </c>
      <c r="BJ48" s="425">
        <f>'dados agrupados'!BV48</f>
        <v>1.67</v>
      </c>
      <c r="BK48" s="425">
        <f>'dados agrupados'!BW48</f>
        <v>0.89</v>
      </c>
      <c r="BL48" s="425">
        <f>'dados agrupados'!BX48</f>
        <v>11.63</v>
      </c>
      <c r="BM48" s="304">
        <f>'dados agrupados'!BY48</f>
        <v>13.4</v>
      </c>
      <c r="BN48" s="304">
        <f>'dados agrupados'!BZ48</f>
        <v>0</v>
      </c>
      <c r="BO48" s="304">
        <f>'dados agrupados'!CA48</f>
        <v>10.1</v>
      </c>
      <c r="BP48" s="304">
        <f>'dados agrupados'!CB48</f>
        <v>0</v>
      </c>
      <c r="BQ48" s="304">
        <f>'dados agrupados'!CC48</f>
        <v>81.2</v>
      </c>
      <c r="BR48" s="304">
        <f>'dados agrupados'!CD48</f>
        <v>0</v>
      </c>
      <c r="BS48" s="304">
        <f>'dados agrupados'!CE48</f>
        <v>10.1</v>
      </c>
      <c r="BT48" s="304">
        <f>'dados agrupados'!CF48</f>
        <v>0</v>
      </c>
      <c r="BU48" s="304">
        <f>'dados agrupados'!CG48</f>
        <v>7.8</v>
      </c>
      <c r="BV48" s="304">
        <f>'dados agrupados'!CH48</f>
        <v>0</v>
      </c>
      <c r="BW48" s="304">
        <f>'dados agrupados'!CI48</f>
        <v>0.7</v>
      </c>
      <c r="BX48" s="304" t="b">
        <f>'dados agrupados'!CJ48</f>
        <v>0</v>
      </c>
      <c r="BY48" s="304" t="b">
        <f>'dados agrupados'!CK48</f>
        <v>0</v>
      </c>
      <c r="BZ48" s="304" t="e">
        <f t="shared" si="1"/>
        <v>#REF!</v>
      </c>
    </row>
    <row r="49" spans="1:78" ht="15.75" customHeight="1">
      <c r="A49" s="420" t="str">
        <f>'dados agrupados'!C49</f>
        <v>3183</v>
      </c>
      <c r="B49" s="304">
        <f>'dados agrupados'!D49</f>
        <v>26</v>
      </c>
      <c r="C49" s="304">
        <f>'dados agrupados'!E49</f>
        <v>90</v>
      </c>
      <c r="D49" s="304">
        <f>'dados agrupados'!F49</f>
        <v>1</v>
      </c>
      <c r="E49" s="423">
        <f>'dados agrupados'!M49</f>
        <v>820</v>
      </c>
      <c r="F49" s="423">
        <f>'dados agrupados'!N49</f>
        <v>982</v>
      </c>
      <c r="G49" s="423">
        <f>'dados agrupados'!O49</f>
        <v>14</v>
      </c>
      <c r="H49" s="423">
        <f>'dados agrupados'!P49</f>
        <v>26</v>
      </c>
      <c r="I49" s="424">
        <f>'dados agrupados'!Q49</f>
        <v>2.2999999999999998</v>
      </c>
      <c r="J49" s="424">
        <f>'dados agrupados'!R49</f>
        <v>2</v>
      </c>
      <c r="K49" s="423">
        <f>'dados agrupados'!S49</f>
        <v>511</v>
      </c>
      <c r="L49" s="423">
        <f>'dados agrupados'!T49</f>
        <v>604</v>
      </c>
      <c r="M49" s="423">
        <f>'dados agrupados'!U49</f>
        <v>50</v>
      </c>
      <c r="N49" s="423">
        <f>'dados agrupados'!V49</f>
        <v>56</v>
      </c>
      <c r="O49" s="424">
        <f>'dados agrupados'!W49</f>
        <v>4.5999999999999996</v>
      </c>
      <c r="P49" s="424">
        <f>'dados agrupados'!X49</f>
        <v>4.2</v>
      </c>
      <c r="Q49" s="423">
        <f>'dados agrupados'!Y49</f>
        <v>53</v>
      </c>
      <c r="R49" s="423">
        <f>'dados agrupados'!Z49</f>
        <v>47</v>
      </c>
      <c r="S49" s="423">
        <f>'dados agrupados'!AA49</f>
        <v>24</v>
      </c>
      <c r="T49" s="423">
        <f>'dados agrupados'!AB49</f>
        <v>24</v>
      </c>
      <c r="U49" s="424">
        <f>'dados agrupados'!AC49</f>
        <v>5.2</v>
      </c>
      <c r="V49" s="424">
        <f>'dados agrupados'!AD49</f>
        <v>5.4</v>
      </c>
      <c r="W49" s="304" t="e">
        <f t="shared" ref="W49:X49" si="48">#REF!</f>
        <v>#REF!</v>
      </c>
      <c r="X49" s="304" t="e">
        <f t="shared" si="48"/>
        <v>#REF!</v>
      </c>
      <c r="Y49" s="423">
        <f>'dados agrupados'!AG49</f>
        <v>29</v>
      </c>
      <c r="Z49" s="423">
        <f>'dados agrupados'!AH49</f>
        <v>33</v>
      </c>
      <c r="AA49" s="424">
        <f>'dados agrupados'!AI49</f>
        <v>1</v>
      </c>
      <c r="AB49" s="424">
        <f>'dados agrupados'!AJ49</f>
        <v>0.9</v>
      </c>
      <c r="AC49" s="304">
        <f>'dados agrupados'!AK49</f>
        <v>0</v>
      </c>
      <c r="AD49" s="424">
        <f>'dados agrupados'!AR49</f>
        <v>9.6999999999999993</v>
      </c>
      <c r="AE49" s="424">
        <f>'dados agrupados'!AS49</f>
        <v>9.4</v>
      </c>
      <c r="AF49" s="424">
        <f>'dados agrupados'!AN49</f>
        <v>7.9</v>
      </c>
      <c r="AG49" s="424">
        <f>'dados agrupados'!AO49</f>
        <v>7.6</v>
      </c>
      <c r="AH49" s="424">
        <f>'dados agrupados'!AT49</f>
        <v>2.2999999999999998</v>
      </c>
      <c r="AI49" s="424">
        <f>'dados agrupados'!AU49</f>
        <v>4.4000000000000004</v>
      </c>
      <c r="AJ49" s="423">
        <f>'dados agrupados'!AX49</f>
        <v>147</v>
      </c>
      <c r="AK49" s="423">
        <f>'dados agrupados'!AY49</f>
        <v>146</v>
      </c>
      <c r="AL49" s="424">
        <f>'dados agrupados'!AL49</f>
        <v>4.3</v>
      </c>
      <c r="AM49" s="424">
        <f>'dados agrupados'!AM49</f>
        <v>4.0999999999999996</v>
      </c>
      <c r="AN49" s="424">
        <f>'dados agrupados'!AZ49</f>
        <v>1.9</v>
      </c>
      <c r="AO49" s="424">
        <f>'dados agrupados'!BA49</f>
        <v>2</v>
      </c>
      <c r="AP49" s="423">
        <f>'dados agrupados'!BB49</f>
        <v>100</v>
      </c>
      <c r="AQ49" s="423">
        <f>'dados agrupados'!BC49</f>
        <v>105</v>
      </c>
      <c r="AR49" s="423">
        <f>'dados agrupados'!AP49</f>
        <v>62</v>
      </c>
      <c r="AS49" s="423">
        <f>'dados agrupados'!AQ49</f>
        <v>86</v>
      </c>
      <c r="AT49" s="425">
        <f>'dados agrupados'!BF49</f>
        <v>4.93</v>
      </c>
      <c r="AU49" s="304">
        <f>'dados agrupados'!BG49</f>
        <v>4.54</v>
      </c>
      <c r="AV49" s="424">
        <f>'dados agrupados'!BH49</f>
        <v>14.4</v>
      </c>
      <c r="AW49" s="424">
        <f>'dados agrupados'!BI49</f>
        <v>13.2</v>
      </c>
      <c r="AX49" s="424">
        <f>'dados agrupados'!BJ49</f>
        <v>43.8</v>
      </c>
      <c r="AY49" s="424">
        <f>'dados agrupados'!BK49</f>
        <v>40.200000000000003</v>
      </c>
      <c r="AZ49" s="304">
        <f>'dados agrupados'!BL49</f>
        <v>0</v>
      </c>
      <c r="BA49" s="424">
        <f>'dados agrupados'!BM49</f>
        <v>88.5</v>
      </c>
      <c r="BB49" s="304">
        <f>'dados agrupados'!BN49</f>
        <v>0</v>
      </c>
      <c r="BC49" s="424">
        <f>'dados agrupados'!BO49</f>
        <v>29.1</v>
      </c>
      <c r="BD49" s="304">
        <f>'dados agrupados'!BP49</f>
        <v>0</v>
      </c>
      <c r="BE49" s="424">
        <f>'dados agrupados'!BQ49</f>
        <v>32.799999999999997</v>
      </c>
      <c r="BF49" s="304">
        <f>'dados agrupados'!BR49</f>
        <v>0</v>
      </c>
      <c r="BG49" s="423">
        <f>'dados agrupados'!BS49</f>
        <v>257</v>
      </c>
      <c r="BH49" s="304">
        <f>'dados agrupados'!BT49</f>
        <v>0</v>
      </c>
      <c r="BI49" s="424">
        <f>'dados agrupados'!BU49</f>
        <v>12.6</v>
      </c>
      <c r="BJ49" s="425">
        <f>'dados agrupados'!BV49</f>
        <v>1.46</v>
      </c>
      <c r="BK49" s="425">
        <f>'dados agrupados'!BW49</f>
        <v>1.1200000000000001</v>
      </c>
      <c r="BL49" s="425">
        <f>'dados agrupados'!BX49</f>
        <v>7.34</v>
      </c>
      <c r="BM49" s="304">
        <f>'dados agrupados'!BY49</f>
        <v>8.36</v>
      </c>
      <c r="BN49" s="304">
        <f>'dados agrupados'!BZ49</f>
        <v>0</v>
      </c>
      <c r="BO49" s="304">
        <f>'dados agrupados'!CA49</f>
        <v>73.5</v>
      </c>
      <c r="BP49" s="304">
        <f>'dados agrupados'!CB49</f>
        <v>0</v>
      </c>
      <c r="BQ49" s="304">
        <f>'dados agrupados'!CC49</f>
        <v>15.6</v>
      </c>
      <c r="BR49" s="304">
        <f>'dados agrupados'!CD49</f>
        <v>0</v>
      </c>
      <c r="BS49" s="304">
        <f>'dados agrupados'!CE49</f>
        <v>7.3</v>
      </c>
      <c r="BT49" s="304">
        <f>'dados agrupados'!CF49</f>
        <v>0</v>
      </c>
      <c r="BU49" s="304">
        <f>'dados agrupados'!CG49</f>
        <v>3.5</v>
      </c>
      <c r="BV49" s="304">
        <f>'dados agrupados'!CH49</f>
        <v>0</v>
      </c>
      <c r="BW49" s="304">
        <f>'dados agrupados'!CI49</f>
        <v>0.1</v>
      </c>
      <c r="BX49" s="304" t="b">
        <f>'dados agrupados'!CJ49</f>
        <v>0</v>
      </c>
      <c r="BY49" s="304" t="b">
        <f>'dados agrupados'!CK49</f>
        <v>0</v>
      </c>
      <c r="BZ49" s="304" t="e">
        <f t="shared" si="1"/>
        <v>#REF!</v>
      </c>
    </row>
    <row r="50" spans="1:78" ht="15.75" customHeight="1">
      <c r="A50" s="420" t="str">
        <f>'dados agrupados'!C50</f>
        <v>3184</v>
      </c>
      <c r="B50" s="304">
        <f>'dados agrupados'!D50</f>
        <v>29</v>
      </c>
      <c r="C50" s="304">
        <f>'dados agrupados'!E50</f>
        <v>85</v>
      </c>
      <c r="D50" s="304">
        <f>'dados agrupados'!F50</f>
        <v>1</v>
      </c>
      <c r="E50" s="423">
        <f>'dados agrupados'!M50</f>
        <v>197</v>
      </c>
      <c r="F50" s="423">
        <f>'dados agrupados'!N50</f>
        <v>911</v>
      </c>
      <c r="G50" s="423">
        <f>'dados agrupados'!O50</f>
        <v>6</v>
      </c>
      <c r="H50" s="423">
        <f>'dados agrupados'!P50</f>
        <v>22</v>
      </c>
      <c r="I50" s="424">
        <f>'dados agrupados'!Q50</f>
        <v>1.8</v>
      </c>
      <c r="J50" s="424">
        <f>'dados agrupados'!R50</f>
        <v>3</v>
      </c>
      <c r="K50" s="423">
        <f>'dados agrupados'!S50</f>
        <v>533</v>
      </c>
      <c r="L50" s="423">
        <f>'dados agrupados'!T50</f>
        <v>742</v>
      </c>
      <c r="M50" s="423">
        <f>'dados agrupados'!U50</f>
        <v>27</v>
      </c>
      <c r="N50" s="423">
        <f>'dados agrupados'!V50</f>
        <v>51</v>
      </c>
      <c r="O50" s="424">
        <f>'dados agrupados'!W50</f>
        <v>4.7</v>
      </c>
      <c r="P50" s="424">
        <f>'dados agrupados'!X50</f>
        <v>4.7</v>
      </c>
      <c r="Q50" s="423">
        <f>'dados agrupados'!Y50</f>
        <v>43</v>
      </c>
      <c r="R50" s="423">
        <f>'dados agrupados'!Z50</f>
        <v>47</v>
      </c>
      <c r="S50" s="423">
        <f>'dados agrupados'!AA50</f>
        <v>72</v>
      </c>
      <c r="T50" s="423">
        <f>'dados agrupados'!AB50</f>
        <v>67</v>
      </c>
      <c r="U50" s="424">
        <f>'dados agrupados'!AC50</f>
        <v>5.6</v>
      </c>
      <c r="V50" s="424">
        <f>'dados agrupados'!AD50</f>
        <v>5.0999999999999996</v>
      </c>
      <c r="W50" s="304" t="e">
        <f t="shared" ref="W50:X50" si="49">#REF!</f>
        <v>#REF!</v>
      </c>
      <c r="X50" s="304" t="e">
        <f t="shared" si="49"/>
        <v>#REF!</v>
      </c>
      <c r="Y50" s="423">
        <f>'dados agrupados'!AG50</f>
        <v>27</v>
      </c>
      <c r="Z50" s="423">
        <f>'dados agrupados'!AH50</f>
        <v>35</v>
      </c>
      <c r="AA50" s="424">
        <f>'dados agrupados'!AI50</f>
        <v>1</v>
      </c>
      <c r="AB50" s="424">
        <f>'dados agrupados'!AJ50</f>
        <v>1</v>
      </c>
      <c r="AC50" s="424">
        <f>'dados agrupados'!AK50</f>
        <v>0</v>
      </c>
      <c r="AD50" s="424">
        <f>'dados agrupados'!AR50</f>
        <v>10.4</v>
      </c>
      <c r="AE50" s="424">
        <f>'dados agrupados'!AS50</f>
        <v>10</v>
      </c>
      <c r="AF50" s="424">
        <f>'dados agrupados'!AN50</f>
        <v>8.5</v>
      </c>
      <c r="AG50" s="424">
        <f>'dados agrupados'!AO50</f>
        <v>8</v>
      </c>
      <c r="AH50" s="424">
        <f>'dados agrupados'!AT50</f>
        <v>4.5999999999999996</v>
      </c>
      <c r="AI50" s="424">
        <f>'dados agrupados'!AU50</f>
        <v>4.8</v>
      </c>
      <c r="AJ50" s="423">
        <f>'dados agrupados'!AX50</f>
        <v>149</v>
      </c>
      <c r="AK50" s="423">
        <f>'dados agrupados'!AY50</f>
        <v>148</v>
      </c>
      <c r="AL50" s="424">
        <f>'dados agrupados'!AL50</f>
        <v>4.2</v>
      </c>
      <c r="AM50" s="424">
        <f>'dados agrupados'!AM50</f>
        <v>4.2</v>
      </c>
      <c r="AN50" s="424">
        <f>'dados agrupados'!AZ50</f>
        <v>2.1</v>
      </c>
      <c r="AO50" s="424">
        <f>'dados agrupados'!BA50</f>
        <v>2.1</v>
      </c>
      <c r="AP50" s="423">
        <f>'dados agrupados'!BB50</f>
        <v>100</v>
      </c>
      <c r="AQ50" s="423">
        <f>'dados agrupados'!BC50</f>
        <v>103</v>
      </c>
      <c r="AR50" s="423">
        <f>'dados agrupados'!AP50</f>
        <v>87</v>
      </c>
      <c r="AS50" s="423">
        <f>'dados agrupados'!AQ50</f>
        <v>98</v>
      </c>
      <c r="AT50" s="425">
        <f>'dados agrupados'!BF50</f>
        <v>5.99</v>
      </c>
      <c r="AU50" s="304">
        <f>'dados agrupados'!BG50</f>
        <v>5.51</v>
      </c>
      <c r="AV50" s="424">
        <f>'dados agrupados'!BH50</f>
        <v>16.2</v>
      </c>
      <c r="AW50" s="424">
        <f>'dados agrupados'!BI50</f>
        <v>14.4</v>
      </c>
      <c r="AX50" s="424">
        <f>'dados agrupados'!BJ50</f>
        <v>49.7</v>
      </c>
      <c r="AY50" s="424">
        <f>'dados agrupados'!BK50</f>
        <v>45.9</v>
      </c>
      <c r="AZ50" s="304">
        <f>'dados agrupados'!BL50</f>
        <v>0</v>
      </c>
      <c r="BA50" s="424">
        <f>'dados agrupados'!BM50</f>
        <v>83.3</v>
      </c>
      <c r="BB50" s="304">
        <f>'dados agrupados'!BN50</f>
        <v>0</v>
      </c>
      <c r="BC50" s="424">
        <f>'dados agrupados'!BO50</f>
        <v>26.1</v>
      </c>
      <c r="BD50" s="304">
        <f>'dados agrupados'!BP50</f>
        <v>0</v>
      </c>
      <c r="BE50" s="424">
        <f>'dados agrupados'!BQ50</f>
        <v>31.4</v>
      </c>
      <c r="BF50" s="304">
        <f>'dados agrupados'!BR50</f>
        <v>0</v>
      </c>
      <c r="BG50" s="423">
        <f>'dados agrupados'!BS50</f>
        <v>226</v>
      </c>
      <c r="BH50" s="304">
        <f>'dados agrupados'!BT50</f>
        <v>0</v>
      </c>
      <c r="BI50" s="424">
        <f>'dados agrupados'!BU50</f>
        <v>14.1</v>
      </c>
      <c r="BJ50" s="425">
        <f>'dados agrupados'!BV50</f>
        <v>1.36</v>
      </c>
      <c r="BK50" s="425">
        <f>'dados agrupados'!BW50</f>
        <v>0.9</v>
      </c>
      <c r="BL50" s="425">
        <f>'dados agrupados'!BX50</f>
        <v>7.22</v>
      </c>
      <c r="BM50" s="304">
        <f>'dados agrupados'!BY50</f>
        <v>7.71</v>
      </c>
      <c r="BN50" s="304">
        <f>'dados agrupados'!BZ50</f>
        <v>0</v>
      </c>
      <c r="BO50" s="304">
        <f>'dados agrupados'!CA50</f>
        <v>76.099999999999994</v>
      </c>
      <c r="BP50" s="304">
        <f>'dados agrupados'!CB50</f>
        <v>0</v>
      </c>
      <c r="BQ50" s="304">
        <f>'dados agrupados'!CC50</f>
        <v>14.8</v>
      </c>
      <c r="BR50" s="304">
        <f>'dados agrupados'!CD50</f>
        <v>0</v>
      </c>
      <c r="BS50" s="304">
        <f>'dados agrupados'!CE50</f>
        <v>7.1</v>
      </c>
      <c r="BT50" s="304">
        <f>'dados agrupados'!CF50</f>
        <v>0</v>
      </c>
      <c r="BU50" s="304">
        <f>'dados agrupados'!CG50</f>
        <v>1.9</v>
      </c>
      <c r="BV50" s="304">
        <f>'dados agrupados'!CH50</f>
        <v>0</v>
      </c>
      <c r="BW50" s="304">
        <f>'dados agrupados'!CI50</f>
        <v>0.1</v>
      </c>
      <c r="BX50" s="304" t="b">
        <f>'dados agrupados'!CJ50</f>
        <v>0</v>
      </c>
      <c r="BY50" s="304" t="b">
        <f>'dados agrupados'!CK50</f>
        <v>0</v>
      </c>
      <c r="BZ50" s="304" t="e">
        <f t="shared" si="1"/>
        <v>#REF!</v>
      </c>
    </row>
    <row r="51" spans="1:78" ht="15.75" customHeight="1">
      <c r="A51" s="420" t="str">
        <f>'dados agrupados'!C51</f>
        <v>3187</v>
      </c>
      <c r="B51" s="304">
        <f>'dados agrupados'!D51</f>
        <v>25</v>
      </c>
      <c r="C51" s="304">
        <f>'dados agrupados'!E51</f>
        <v>85</v>
      </c>
      <c r="D51" s="304">
        <f>'dados agrupados'!F51</f>
        <v>1</v>
      </c>
      <c r="E51" s="423">
        <f>'dados agrupados'!M51</f>
        <v>239</v>
      </c>
      <c r="F51" s="423">
        <f>'dados agrupados'!N51</f>
        <v>1416</v>
      </c>
      <c r="G51" s="304">
        <f>'dados agrupados'!O51</f>
        <v>3</v>
      </c>
      <c r="H51" s="304">
        <f>'dados agrupados'!P51</f>
        <v>31</v>
      </c>
      <c r="I51" s="424">
        <f>'dados agrupados'!Q51</f>
        <v>1.1000000000000001</v>
      </c>
      <c r="J51" s="424">
        <f>'dados agrupados'!R51</f>
        <v>2</v>
      </c>
      <c r="K51" s="423">
        <f>'dados agrupados'!S51</f>
        <v>404</v>
      </c>
      <c r="L51" s="423">
        <f>'dados agrupados'!T51</f>
        <v>593</v>
      </c>
      <c r="M51" s="423">
        <f>'dados agrupados'!U51</f>
        <v>36</v>
      </c>
      <c r="N51" s="423">
        <f>'dados agrupados'!V51</f>
        <v>92</v>
      </c>
      <c r="O51" s="424">
        <f>'dados agrupados'!W51</f>
        <v>4.5</v>
      </c>
      <c r="P51" s="424">
        <f>'dados agrupados'!X51</f>
        <v>4.5999999999999996</v>
      </c>
      <c r="Q51" s="423">
        <f>'dados agrupados'!Y51</f>
        <v>61</v>
      </c>
      <c r="R51" s="423">
        <f>'dados agrupados'!Z51</f>
        <v>87</v>
      </c>
      <c r="S51" s="423">
        <f>'dados agrupados'!AA51</f>
        <v>42</v>
      </c>
      <c r="T51" s="423">
        <f>'dados agrupados'!AB51</f>
        <v>44</v>
      </c>
      <c r="U51" s="424">
        <f>'dados agrupados'!AC51</f>
        <v>5.8</v>
      </c>
      <c r="V51" s="424">
        <f>'dados agrupados'!AD51</f>
        <v>7.4</v>
      </c>
      <c r="W51" s="304" t="e">
        <f t="shared" ref="W51:X51" si="50">#REF!</f>
        <v>#REF!</v>
      </c>
      <c r="X51" s="304" t="e">
        <f t="shared" si="50"/>
        <v>#REF!</v>
      </c>
      <c r="Y51" s="423">
        <f>'dados agrupados'!AG51</f>
        <v>37</v>
      </c>
      <c r="Z51" s="423">
        <f>'dados agrupados'!AH51</f>
        <v>50</v>
      </c>
      <c r="AA51" s="424">
        <f>'dados agrupados'!AI51</f>
        <v>1</v>
      </c>
      <c r="AB51" s="424">
        <f>'dados agrupados'!AJ51</f>
        <v>1.1000000000000001</v>
      </c>
      <c r="AC51" s="424">
        <f>'dados agrupados'!AK51</f>
        <v>0.10000000000000009</v>
      </c>
      <c r="AD51" s="424">
        <f>'dados agrupados'!AR51</f>
        <v>10.199999999999999</v>
      </c>
      <c r="AE51" s="424">
        <f>'dados agrupados'!AS51</f>
        <v>9.5</v>
      </c>
      <c r="AF51" s="424">
        <f>'dados agrupados'!AN51</f>
        <v>8.1</v>
      </c>
      <c r="AG51" s="424">
        <f>'dados agrupados'!AO51</f>
        <v>8.1999999999999993</v>
      </c>
      <c r="AH51" s="424">
        <f>'dados agrupados'!AT51</f>
        <v>4.5999999999999996</v>
      </c>
      <c r="AI51" s="424">
        <f>'dados agrupados'!AU51</f>
        <v>4.8</v>
      </c>
      <c r="AJ51" s="423">
        <f>'dados agrupados'!AX51</f>
        <v>147</v>
      </c>
      <c r="AK51" s="423">
        <f>'dados agrupados'!AY51</f>
        <v>147</v>
      </c>
      <c r="AL51" s="424">
        <f>'dados agrupados'!AL51</f>
        <v>4.9000000000000004</v>
      </c>
      <c r="AM51" s="424">
        <f>'dados agrupados'!AM51</f>
        <v>5.4</v>
      </c>
      <c r="AN51" s="424">
        <f>'dados agrupados'!AZ51</f>
        <v>2.1</v>
      </c>
      <c r="AO51" s="424">
        <f>'dados agrupados'!BA51</f>
        <v>2.2000000000000002</v>
      </c>
      <c r="AP51" s="423">
        <f>'dados agrupados'!BB51</f>
        <v>99</v>
      </c>
      <c r="AQ51" s="423">
        <f>'dados agrupados'!BC51</f>
        <v>103</v>
      </c>
      <c r="AR51" s="423">
        <f>'dados agrupados'!AP51</f>
        <v>74</v>
      </c>
      <c r="AS51" s="423">
        <f>'dados agrupados'!AQ51</f>
        <v>108</v>
      </c>
      <c r="AT51" s="425">
        <f>'dados agrupados'!BF51</f>
        <v>4.76</v>
      </c>
      <c r="AU51" s="304">
        <f>'dados agrupados'!BG51</f>
        <v>4.58</v>
      </c>
      <c r="AV51" s="424">
        <f>'dados agrupados'!BH51</f>
        <v>14.1</v>
      </c>
      <c r="AW51" s="424">
        <f>'dados agrupados'!BI51</f>
        <v>13.1</v>
      </c>
      <c r="AX51" s="424">
        <f>'dados agrupados'!BJ51</f>
        <v>41.8</v>
      </c>
      <c r="AY51" s="424">
        <f>'dados agrupados'!BK51</f>
        <v>40.5</v>
      </c>
      <c r="AZ51" s="304">
        <f>'dados agrupados'!BL51</f>
        <v>0</v>
      </c>
      <c r="BA51" s="424">
        <f>'dados agrupados'!BM51</f>
        <v>88.4</v>
      </c>
      <c r="BB51" s="304">
        <f>'dados agrupados'!BN51</f>
        <v>0</v>
      </c>
      <c r="BC51" s="424">
        <f>'dados agrupados'!BO51</f>
        <v>28.6</v>
      </c>
      <c r="BD51" s="304">
        <f>'dados agrupados'!BP51</f>
        <v>0</v>
      </c>
      <c r="BE51" s="424">
        <f>'dados agrupados'!BQ51</f>
        <v>32.299999999999997</v>
      </c>
      <c r="BF51" s="304">
        <f>'dados agrupados'!BR51</f>
        <v>0</v>
      </c>
      <c r="BG51" s="423">
        <f>'dados agrupados'!BS51</f>
        <v>250</v>
      </c>
      <c r="BH51" s="304">
        <f>'dados agrupados'!BT51</f>
        <v>0</v>
      </c>
      <c r="BI51" s="424">
        <f>'dados agrupados'!BU51</f>
        <v>13.6</v>
      </c>
      <c r="BJ51" s="425">
        <f>'dados agrupados'!BV51</f>
        <v>1.46</v>
      </c>
      <c r="BK51" s="425">
        <f>'dados agrupados'!BW51</f>
        <v>1.1599999999999999</v>
      </c>
      <c r="BL51" s="425">
        <f>'dados agrupados'!BX51</f>
        <v>7.35</v>
      </c>
      <c r="BM51" s="304">
        <f>'dados agrupados'!BY51</f>
        <v>7.62</v>
      </c>
      <c r="BN51" s="304">
        <f>'dados agrupados'!BZ51</f>
        <v>0</v>
      </c>
      <c r="BO51" s="304">
        <f>'dados agrupados'!CA51</f>
        <v>62</v>
      </c>
      <c r="BP51" s="304">
        <f>'dados agrupados'!CB51</f>
        <v>0</v>
      </c>
      <c r="BQ51" s="304">
        <f>'dados agrupados'!CC51</f>
        <v>25.5</v>
      </c>
      <c r="BR51" s="304">
        <f>'dados agrupados'!CD51</f>
        <v>0</v>
      </c>
      <c r="BS51" s="304">
        <f>'dados agrupados'!CE51</f>
        <v>8.3000000000000007</v>
      </c>
      <c r="BT51" s="304">
        <f>'dados agrupados'!CF51</f>
        <v>0</v>
      </c>
      <c r="BU51" s="304">
        <f>'dados agrupados'!CG51</f>
        <v>3.9</v>
      </c>
      <c r="BV51" s="304">
        <f>'dados agrupados'!CH51</f>
        <v>0</v>
      </c>
      <c r="BW51" s="304">
        <f>'dados agrupados'!CI51</f>
        <v>0.3</v>
      </c>
      <c r="BX51" s="304" t="b">
        <f>'dados agrupados'!CJ51</f>
        <v>0</v>
      </c>
      <c r="BY51" s="304" t="b">
        <f>'dados agrupados'!CK51</f>
        <v>1</v>
      </c>
      <c r="BZ51" s="304" t="e">
        <f t="shared" si="1"/>
        <v>#REF!</v>
      </c>
    </row>
    <row r="52" spans="1:78" ht="15.75" customHeight="1">
      <c r="A52" s="420" t="str">
        <f>'dados agrupados'!C52</f>
        <v>3189</v>
      </c>
      <c r="B52" s="304">
        <f>'dados agrupados'!D52</f>
        <v>28</v>
      </c>
      <c r="C52" s="304">
        <f>'dados agrupados'!E52</f>
        <v>77</v>
      </c>
      <c r="D52" s="304">
        <f>'dados agrupados'!F52</f>
        <v>2</v>
      </c>
      <c r="E52" s="423">
        <f>'dados agrupados'!M52</f>
        <v>198</v>
      </c>
      <c r="F52" s="423">
        <f>'dados agrupados'!N52</f>
        <v>670</v>
      </c>
      <c r="G52" s="423">
        <f>'dados agrupados'!O52</f>
        <v>4</v>
      </c>
      <c r="H52" s="423">
        <f>'dados agrupados'!P52</f>
        <v>269</v>
      </c>
      <c r="I52" s="424">
        <f>'dados agrupados'!Q52</f>
        <v>1.9</v>
      </c>
      <c r="J52" s="424">
        <f>'dados agrupados'!R52</f>
        <v>3.4</v>
      </c>
      <c r="K52" s="423">
        <f>'dados agrupados'!S52</f>
        <v>501</v>
      </c>
      <c r="L52" s="423">
        <f>'dados agrupados'!T52</f>
        <v>740</v>
      </c>
      <c r="M52" s="423">
        <f>'dados agrupados'!U52</f>
        <v>32</v>
      </c>
      <c r="N52" s="423">
        <f>'dados agrupados'!V52</f>
        <v>75</v>
      </c>
      <c r="O52" s="424">
        <f>'dados agrupados'!W52</f>
        <v>5</v>
      </c>
      <c r="P52" s="424">
        <f>'dados agrupados'!X52</f>
        <v>4.9000000000000004</v>
      </c>
      <c r="Q52" s="423">
        <f>'dados agrupados'!Y52</f>
        <v>40</v>
      </c>
      <c r="R52" s="423">
        <f>'dados agrupados'!Z52</f>
        <v>66</v>
      </c>
      <c r="S52" s="423">
        <f>'dados agrupados'!AA52</f>
        <v>44</v>
      </c>
      <c r="T52" s="423">
        <f>'dados agrupados'!AB52</f>
        <v>61</v>
      </c>
      <c r="U52" s="424">
        <f>'dados agrupados'!AC52</f>
        <v>7</v>
      </c>
      <c r="V52" s="424">
        <f>'dados agrupados'!AD52</f>
        <v>7.8</v>
      </c>
      <c r="W52" s="304" t="e">
        <f t="shared" ref="W52:X52" si="51">#REF!</f>
        <v>#REF!</v>
      </c>
      <c r="X52" s="304" t="e">
        <f t="shared" si="51"/>
        <v>#REF!</v>
      </c>
      <c r="Y52" s="423">
        <f>'dados agrupados'!AG52</f>
        <v>26</v>
      </c>
      <c r="Z52" s="423">
        <f>'dados agrupados'!AH52</f>
        <v>44</v>
      </c>
      <c r="AA52" s="424">
        <f>'dados agrupados'!AI52</f>
        <v>1</v>
      </c>
      <c r="AB52" s="424">
        <f>'dados agrupados'!AJ52</f>
        <v>0.9</v>
      </c>
      <c r="AC52" s="304">
        <f>'dados agrupados'!AK52</f>
        <v>0</v>
      </c>
      <c r="AD52" s="424">
        <f>'dados agrupados'!AR52</f>
        <v>10.3</v>
      </c>
      <c r="AE52" s="424">
        <f>'dados agrupados'!AS52</f>
        <v>10.1</v>
      </c>
      <c r="AF52" s="424">
        <f>'dados agrupados'!AN52</f>
        <v>8.4</v>
      </c>
      <c r="AG52" s="424">
        <f>'dados agrupados'!AO52</f>
        <v>7.9</v>
      </c>
      <c r="AH52" s="424">
        <f>'dados agrupados'!AT52</f>
        <v>4.3</v>
      </c>
      <c r="AI52" s="424">
        <f>'dados agrupados'!AU52</f>
        <v>5</v>
      </c>
      <c r="AJ52" s="423">
        <f>'dados agrupados'!AX52</f>
        <v>150</v>
      </c>
      <c r="AK52" s="423">
        <f>'dados agrupados'!AY52</f>
        <v>152</v>
      </c>
      <c r="AL52" s="424">
        <f>'dados agrupados'!AL52</f>
        <v>4.3</v>
      </c>
      <c r="AM52" s="424">
        <f>'dados agrupados'!AM52</f>
        <v>6</v>
      </c>
      <c r="AN52" s="424">
        <f>'dados agrupados'!AZ52</f>
        <v>2.1</v>
      </c>
      <c r="AO52" s="424">
        <f>'dados agrupados'!BA52</f>
        <v>2.1</v>
      </c>
      <c r="AP52" s="423">
        <f>'dados agrupados'!BB52</f>
        <v>101</v>
      </c>
      <c r="AQ52" s="423">
        <f>'dados agrupados'!BC52</f>
        <v>106</v>
      </c>
      <c r="AR52" s="423">
        <f>'dados agrupados'!AP52</f>
        <v>128</v>
      </c>
      <c r="AS52" s="423">
        <f>'dados agrupados'!AQ52</f>
        <v>113</v>
      </c>
      <c r="AT52" s="425">
        <f>'dados agrupados'!BF52</f>
        <v>5.07</v>
      </c>
      <c r="AU52" s="304">
        <f>'dados agrupados'!BG52</f>
        <v>4.74</v>
      </c>
      <c r="AV52" s="424">
        <f>'dados agrupados'!BH52</f>
        <v>15.5</v>
      </c>
      <c r="AW52" s="424">
        <f>'dados agrupados'!BI52</f>
        <v>14.6</v>
      </c>
      <c r="AX52" s="424">
        <f>'dados agrupados'!BJ52</f>
        <v>46.8</v>
      </c>
      <c r="AY52" s="424">
        <f>'dados agrupados'!BK52</f>
        <v>44.4</v>
      </c>
      <c r="AZ52" s="304">
        <f>'dados agrupados'!BL52</f>
        <v>0</v>
      </c>
      <c r="BA52" s="424">
        <f>'dados agrupados'!BM52</f>
        <v>93.7</v>
      </c>
      <c r="BB52" s="304">
        <f>'dados agrupados'!BN52</f>
        <v>0</v>
      </c>
      <c r="BC52" s="424">
        <f>'dados agrupados'!BO52</f>
        <v>30.8</v>
      </c>
      <c r="BD52" s="304">
        <f>'dados agrupados'!BP52</f>
        <v>0</v>
      </c>
      <c r="BE52" s="424">
        <f>'dados agrupados'!BQ52</f>
        <v>32.9</v>
      </c>
      <c r="BF52" s="304">
        <f>'dados agrupados'!BR52</f>
        <v>0</v>
      </c>
      <c r="BG52" s="423">
        <f>'dados agrupados'!BS52</f>
        <v>208</v>
      </c>
      <c r="BH52" s="304">
        <f>'dados agrupados'!BT52</f>
        <v>0</v>
      </c>
      <c r="BI52" s="424">
        <f>'dados agrupados'!BU52</f>
        <v>13.2</v>
      </c>
      <c r="BJ52" s="425">
        <f>'dados agrupados'!BV52</f>
        <v>1.88</v>
      </c>
      <c r="BK52" s="425">
        <f>'dados agrupados'!BW52</f>
        <v>1.24</v>
      </c>
      <c r="BL52" s="425">
        <f>'dados agrupados'!BX52</f>
        <v>8.51</v>
      </c>
      <c r="BM52" s="304">
        <f>'dados agrupados'!BY52</f>
        <v>11.85</v>
      </c>
      <c r="BN52" s="304">
        <f>'dados agrupados'!BZ52</f>
        <v>0</v>
      </c>
      <c r="BO52" s="304">
        <f>'dados agrupados'!CA52</f>
        <v>81.2</v>
      </c>
      <c r="BP52" s="304">
        <f>'dados agrupados'!CB52</f>
        <v>0</v>
      </c>
      <c r="BQ52" s="304">
        <f>'dados agrupados'!CC52</f>
        <v>12.6</v>
      </c>
      <c r="BR52" s="304">
        <f>'dados agrupados'!CD52</f>
        <v>0</v>
      </c>
      <c r="BS52" s="304">
        <f>'dados agrupados'!CE52</f>
        <v>5.8</v>
      </c>
      <c r="BT52" s="304">
        <f>'dados agrupados'!CF52</f>
        <v>0</v>
      </c>
      <c r="BU52" s="304">
        <f>'dados agrupados'!CG52</f>
        <v>0.3</v>
      </c>
      <c r="BV52" s="304">
        <f>'dados agrupados'!CH52</f>
        <v>0</v>
      </c>
      <c r="BW52" s="304">
        <f>'dados agrupados'!CI52</f>
        <v>0.1</v>
      </c>
      <c r="BX52" s="304" t="b">
        <f>'dados agrupados'!CJ52</f>
        <v>0</v>
      </c>
      <c r="BY52" s="304" t="b">
        <f>'dados agrupados'!CK52</f>
        <v>0</v>
      </c>
      <c r="BZ52" s="304" t="e">
        <f t="shared" si="1"/>
        <v>#REF!</v>
      </c>
    </row>
    <row r="53" spans="1:78" ht="15.75" customHeight="1">
      <c r="A53" s="420" t="str">
        <f>'dados agrupados'!C53</f>
        <v>3190</v>
      </c>
      <c r="B53" s="304">
        <f>'dados agrupados'!D53</f>
        <v>29</v>
      </c>
      <c r="C53" s="304">
        <f>'dados agrupados'!E53</f>
        <v>80</v>
      </c>
      <c r="D53" s="304">
        <f>'dados agrupados'!F53</f>
        <v>1</v>
      </c>
      <c r="E53" s="423">
        <f>'dados agrupados'!M53</f>
        <v>402</v>
      </c>
      <c r="F53" s="423">
        <f>'dados agrupados'!N53</f>
        <v>2045</v>
      </c>
      <c r="G53" s="423">
        <f>'dados agrupados'!O53</f>
        <v>11</v>
      </c>
      <c r="H53" s="423">
        <f>'dados agrupados'!P53</f>
        <v>36</v>
      </c>
      <c r="I53" s="424">
        <f>'dados agrupados'!Q53</f>
        <v>1.4</v>
      </c>
      <c r="J53" s="424">
        <f>'dados agrupados'!R53</f>
        <v>2.5</v>
      </c>
      <c r="K53" s="423">
        <f>'dados agrupados'!S53</f>
        <v>598</v>
      </c>
      <c r="L53" s="423">
        <f>'dados agrupados'!T53</f>
        <v>917</v>
      </c>
      <c r="M53" s="423">
        <f>'dados agrupados'!U53</f>
        <v>48</v>
      </c>
      <c r="N53" s="423">
        <f>'dados agrupados'!V53</f>
        <v>102</v>
      </c>
      <c r="O53" s="424">
        <f>'dados agrupados'!W53</f>
        <v>4.5999999999999996</v>
      </c>
      <c r="P53" s="424">
        <f>'dados agrupados'!X53</f>
        <v>4.5</v>
      </c>
      <c r="Q53" s="423">
        <f>'dados agrupados'!Y53</f>
        <v>46</v>
      </c>
      <c r="R53" s="423">
        <f>'dados agrupados'!Z53</f>
        <v>52</v>
      </c>
      <c r="S53" s="423">
        <f>'dados agrupados'!AA53</f>
        <v>31</v>
      </c>
      <c r="T53" s="423">
        <f>'dados agrupados'!AB53</f>
        <v>29</v>
      </c>
      <c r="U53" s="424">
        <f>'dados agrupados'!AC53</f>
        <v>4.8</v>
      </c>
      <c r="V53" s="424">
        <f>'dados agrupados'!AD53</f>
        <v>4.8</v>
      </c>
      <c r="W53" s="304" t="e">
        <f t="shared" ref="W53:X53" si="52">#REF!</f>
        <v>#REF!</v>
      </c>
      <c r="X53" s="304" t="e">
        <f t="shared" si="52"/>
        <v>#REF!</v>
      </c>
      <c r="Y53" s="423">
        <f>'dados agrupados'!AG53</f>
        <v>33</v>
      </c>
      <c r="Z53" s="423">
        <f>'dados agrupados'!AH53</f>
        <v>41</v>
      </c>
      <c r="AA53" s="424">
        <f>'dados agrupados'!AI53</f>
        <v>0.9</v>
      </c>
      <c r="AB53" s="424">
        <f>'dados agrupados'!AJ53</f>
        <v>0.9</v>
      </c>
      <c r="AC53" s="424">
        <f>'dados agrupados'!AK53</f>
        <v>0</v>
      </c>
      <c r="AD53" s="424">
        <f>'dados agrupados'!AR53</f>
        <v>10</v>
      </c>
      <c r="AE53" s="424">
        <f>'dados agrupados'!AS53</f>
        <v>9.4</v>
      </c>
      <c r="AF53" s="424">
        <f>'dados agrupados'!AN53</f>
        <v>8.3000000000000007</v>
      </c>
      <c r="AG53" s="424">
        <f>'dados agrupados'!AO53</f>
        <v>7.9</v>
      </c>
      <c r="AH53" s="424">
        <f>'dados agrupados'!AT53</f>
        <v>4.2</v>
      </c>
      <c r="AI53" s="424">
        <f>'dados agrupados'!AU53</f>
        <v>4.8</v>
      </c>
      <c r="AJ53" s="423">
        <f>'dados agrupados'!AX53</f>
        <v>145</v>
      </c>
      <c r="AK53" s="423">
        <f>'dados agrupados'!AY53</f>
        <v>149</v>
      </c>
      <c r="AL53" s="424">
        <f>'dados agrupados'!AL53</f>
        <v>4.3</v>
      </c>
      <c r="AM53" s="424">
        <f>'dados agrupados'!AM53</f>
        <v>5.3</v>
      </c>
      <c r="AN53" s="424">
        <f>'dados agrupados'!AZ53</f>
        <v>2.1</v>
      </c>
      <c r="AO53" s="424">
        <f>'dados agrupados'!BA53</f>
        <v>2</v>
      </c>
      <c r="AP53" s="423">
        <f>'dados agrupados'!BB53</f>
        <v>98</v>
      </c>
      <c r="AQ53" s="423">
        <f>'dados agrupados'!BC53</f>
        <v>107</v>
      </c>
      <c r="AR53" s="423">
        <f>'dados agrupados'!AP53</f>
        <v>100</v>
      </c>
      <c r="AS53" s="423">
        <f>'dados agrupados'!AQ53</f>
        <v>96</v>
      </c>
      <c r="AT53" s="425">
        <f>'dados agrupados'!BF53</f>
        <v>4.9000000000000004</v>
      </c>
      <c r="AU53" s="304">
        <f>'dados agrupados'!BG53</f>
        <v>4.5999999999999996</v>
      </c>
      <c r="AV53" s="424">
        <f>'dados agrupados'!BH53</f>
        <v>14.6</v>
      </c>
      <c r="AW53" s="424">
        <f>'dados agrupados'!BI53</f>
        <v>13.6</v>
      </c>
      <c r="AX53" s="424">
        <f>'dados agrupados'!BJ53</f>
        <v>45.6</v>
      </c>
      <c r="AY53" s="424">
        <f>'dados agrupados'!BK53</f>
        <v>42.3</v>
      </c>
      <c r="AZ53" s="304">
        <f>'dados agrupados'!BL53</f>
        <v>0</v>
      </c>
      <c r="BA53" s="424">
        <f>'dados agrupados'!BM53</f>
        <v>92</v>
      </c>
      <c r="BB53" s="304">
        <f>'dados agrupados'!BN53</f>
        <v>0</v>
      </c>
      <c r="BC53" s="424">
        <f>'dados agrupados'!BO53</f>
        <v>29.6</v>
      </c>
      <c r="BD53" s="304">
        <f>'dados agrupados'!BP53</f>
        <v>0</v>
      </c>
      <c r="BE53" s="424">
        <f>'dados agrupados'!BQ53</f>
        <v>32.200000000000003</v>
      </c>
      <c r="BF53" s="304">
        <f>'dados agrupados'!BR53</f>
        <v>0</v>
      </c>
      <c r="BG53" s="423">
        <f>'dados agrupados'!BS53</f>
        <v>262</v>
      </c>
      <c r="BH53" s="304">
        <f>'dados agrupados'!BT53</f>
        <v>0</v>
      </c>
      <c r="BI53" s="424">
        <f>'dados agrupados'!BU53</f>
        <v>13.4</v>
      </c>
      <c r="BJ53" s="425">
        <f>'dados agrupados'!BV53</f>
        <v>1.23</v>
      </c>
      <c r="BK53" s="425">
        <f>'dados agrupados'!BW53</f>
        <v>0.57999999999999996</v>
      </c>
      <c r="BL53" s="425">
        <f>'dados agrupados'!BX53</f>
        <v>5.26</v>
      </c>
      <c r="BM53" s="304">
        <f>'dados agrupados'!BY53</f>
        <v>6.25</v>
      </c>
      <c r="BN53" s="304">
        <f>'dados agrupados'!BZ53</f>
        <v>0</v>
      </c>
      <c r="BO53" s="304">
        <f>'dados agrupados'!CA53</f>
        <v>73.599999999999994</v>
      </c>
      <c r="BP53" s="304">
        <f>'dados agrupados'!CB53</f>
        <v>0</v>
      </c>
      <c r="BQ53" s="304">
        <f>'dados agrupados'!CC53</f>
        <v>17.899999999999999</v>
      </c>
      <c r="BR53" s="304">
        <f>'dados agrupados'!CD53</f>
        <v>0</v>
      </c>
      <c r="BS53" s="304">
        <f>'dados agrupados'!CE53</f>
        <v>6.6</v>
      </c>
      <c r="BT53" s="304">
        <f>'dados agrupados'!CF53</f>
        <v>0</v>
      </c>
      <c r="BU53" s="304">
        <f>'dados agrupados'!CG53</f>
        <v>1.6</v>
      </c>
      <c r="BV53" s="304">
        <f>'dados agrupados'!CH53</f>
        <v>0</v>
      </c>
      <c r="BW53" s="304">
        <f>'dados agrupados'!CI53</f>
        <v>0.3</v>
      </c>
      <c r="BX53" s="304" t="b">
        <f>'dados agrupados'!CJ53</f>
        <v>0</v>
      </c>
      <c r="BY53" s="304" t="b">
        <f>'dados agrupados'!CK53</f>
        <v>1</v>
      </c>
      <c r="BZ53" s="304" t="e">
        <f t="shared" si="1"/>
        <v>#REF!</v>
      </c>
    </row>
    <row r="54" spans="1:78" ht="15.75" customHeight="1">
      <c r="A54" s="420" t="str">
        <f>'dados agrupados'!C54</f>
        <v>3193</v>
      </c>
      <c r="B54" s="304">
        <f>'dados agrupados'!D54</f>
        <v>29</v>
      </c>
      <c r="C54" s="304">
        <f>'dados agrupados'!E54</f>
        <v>83</v>
      </c>
      <c r="D54" s="304">
        <f>'dados agrupados'!F54</f>
        <v>1</v>
      </c>
      <c r="E54" s="423">
        <f>'dados agrupados'!M54</f>
        <v>106</v>
      </c>
      <c r="F54" s="423">
        <f>'dados agrupados'!N54</f>
        <v>238</v>
      </c>
      <c r="G54" s="304">
        <f>'dados agrupados'!O54</f>
        <v>3</v>
      </c>
      <c r="H54" s="304">
        <f>'dados agrupados'!P54</f>
        <v>15</v>
      </c>
      <c r="I54" s="424">
        <f>'dados agrupados'!Q54</f>
        <v>2.1</v>
      </c>
      <c r="J54" s="424">
        <f>'dados agrupados'!R54</f>
        <v>3.2</v>
      </c>
      <c r="K54" s="423">
        <f>'dados agrupados'!S54</f>
        <v>281</v>
      </c>
      <c r="L54" s="423">
        <f>'dados agrupados'!T54</f>
        <v>343</v>
      </c>
      <c r="M54" s="423">
        <f>'dados agrupados'!U54</f>
        <v>21</v>
      </c>
      <c r="N54" s="423">
        <f>'dados agrupados'!V54</f>
        <v>28</v>
      </c>
      <c r="O54" s="424">
        <f>'dados agrupados'!W54</f>
        <v>4.5</v>
      </c>
      <c r="P54" s="424">
        <f>'dados agrupados'!X54</f>
        <v>4.5999999999999996</v>
      </c>
      <c r="Q54" s="423">
        <f>'dados agrupados'!Y54</f>
        <v>35</v>
      </c>
      <c r="R54" s="423">
        <f>'dados agrupados'!Z54</f>
        <v>30</v>
      </c>
      <c r="S54" s="423">
        <f>'dados agrupados'!AA54</f>
        <v>22</v>
      </c>
      <c r="T54" s="423">
        <f>'dados agrupados'!AB54</f>
        <v>25</v>
      </c>
      <c r="U54" s="424">
        <f>'dados agrupados'!AC54</f>
        <v>5.3</v>
      </c>
      <c r="V54" s="424">
        <f>'dados agrupados'!AD54</f>
        <v>5.3</v>
      </c>
      <c r="W54" s="304" t="e">
        <f t="shared" ref="W54:X54" si="53">#REF!</f>
        <v>#REF!</v>
      </c>
      <c r="X54" s="304" t="e">
        <f t="shared" si="53"/>
        <v>#REF!</v>
      </c>
      <c r="Y54" s="423">
        <f>'dados agrupados'!AG54</f>
        <v>30</v>
      </c>
      <c r="Z54" s="423">
        <f>'dados agrupados'!AH54</f>
        <v>40</v>
      </c>
      <c r="AA54" s="424">
        <f>'dados agrupados'!AI54</f>
        <v>0.9</v>
      </c>
      <c r="AB54" s="424">
        <f>'dados agrupados'!AJ54</f>
        <v>0.9</v>
      </c>
      <c r="AC54" s="424">
        <f>'dados agrupados'!AK54</f>
        <v>0</v>
      </c>
      <c r="AD54" s="424">
        <f>'dados agrupados'!AR54</f>
        <v>9.8000000000000007</v>
      </c>
      <c r="AE54" s="424">
        <f>'dados agrupados'!AS54</f>
        <v>9.8000000000000007</v>
      </c>
      <c r="AF54" s="424">
        <f>'dados agrupados'!AN54</f>
        <v>7.8</v>
      </c>
      <c r="AG54" s="424">
        <f>'dados agrupados'!AO54</f>
        <v>7.6</v>
      </c>
      <c r="AH54" s="424">
        <f>'dados agrupados'!AT54</f>
        <v>4.5</v>
      </c>
      <c r="AI54" s="424">
        <f>'dados agrupados'!AU54</f>
        <v>4.5999999999999996</v>
      </c>
      <c r="AJ54" s="423">
        <f>'dados agrupados'!AX54</f>
        <v>148</v>
      </c>
      <c r="AK54" s="423">
        <f>'dados agrupados'!AY54</f>
        <v>150</v>
      </c>
      <c r="AL54" s="424">
        <f>'dados agrupados'!AL54</f>
        <v>3.7</v>
      </c>
      <c r="AM54" s="424">
        <f>'dados agrupados'!AM54</f>
        <v>4.2</v>
      </c>
      <c r="AN54" s="424">
        <f>'dados agrupados'!AZ54</f>
        <v>2</v>
      </c>
      <c r="AO54" s="424">
        <f>'dados agrupados'!BA54</f>
        <v>2.2000000000000002</v>
      </c>
      <c r="AP54" s="423">
        <f>'dados agrupados'!BB54</f>
        <v>100</v>
      </c>
      <c r="AQ54" s="423">
        <f>'dados agrupados'!BC54</f>
        <v>106</v>
      </c>
      <c r="AR54" s="423">
        <f>'dados agrupados'!AP54</f>
        <v>71</v>
      </c>
      <c r="AS54" s="423">
        <f>'dados agrupados'!AQ54</f>
        <v>99</v>
      </c>
      <c r="AT54" s="425">
        <f>'dados agrupados'!BF54</f>
        <v>4.8899999999999997</v>
      </c>
      <c r="AU54" s="304">
        <f>'dados agrupados'!BG54</f>
        <v>4.2300000000000004</v>
      </c>
      <c r="AV54" s="424">
        <f>'dados agrupados'!BH54</f>
        <v>14.6</v>
      </c>
      <c r="AW54" s="424">
        <f>'dados agrupados'!BI54</f>
        <v>12.7</v>
      </c>
      <c r="AX54" s="424">
        <f>'dados agrupados'!BJ54</f>
        <v>45.6</v>
      </c>
      <c r="AY54" s="424">
        <f>'dados agrupados'!BK54</f>
        <v>39.1</v>
      </c>
      <c r="AZ54" s="304">
        <f>'dados agrupados'!BL54</f>
        <v>0</v>
      </c>
      <c r="BA54" s="424">
        <f>'dados agrupados'!BM54</f>
        <v>90.1</v>
      </c>
      <c r="BB54" s="304">
        <f>'dados agrupados'!BN54</f>
        <v>0</v>
      </c>
      <c r="BC54" s="424">
        <f>'dados agrupados'!BO54</f>
        <v>29.3</v>
      </c>
      <c r="BD54" s="304">
        <f>'dados agrupados'!BP54</f>
        <v>0</v>
      </c>
      <c r="BE54" s="424">
        <f>'dados agrupados'!BQ54</f>
        <v>32.5</v>
      </c>
      <c r="BF54" s="304">
        <f>'dados agrupados'!BR54</f>
        <v>0</v>
      </c>
      <c r="BG54" s="423">
        <f>'dados agrupados'!BS54</f>
        <v>252</v>
      </c>
      <c r="BH54" s="304">
        <f>'dados agrupados'!BT54</f>
        <v>0</v>
      </c>
      <c r="BI54" s="424">
        <f>'dados agrupados'!BU54</f>
        <v>12.7</v>
      </c>
      <c r="BJ54" s="425">
        <f>'dados agrupados'!BV54</f>
        <v>1.43</v>
      </c>
      <c r="BK54" s="425">
        <f>'dados agrupados'!BW54</f>
        <v>1.07</v>
      </c>
      <c r="BL54" s="425">
        <f>'dados agrupados'!BX54</f>
        <v>7.25</v>
      </c>
      <c r="BM54" s="304">
        <f>'dados agrupados'!BY54</f>
        <v>8.2899999999999991</v>
      </c>
      <c r="BN54" s="304">
        <f>'dados agrupados'!BZ54</f>
        <v>0</v>
      </c>
      <c r="BO54" s="304">
        <f>'dados agrupados'!CA54</f>
        <v>65.900000000000006</v>
      </c>
      <c r="BP54" s="304">
        <f>'dados agrupados'!CB54</f>
        <v>0</v>
      </c>
      <c r="BQ54" s="304">
        <f>'dados agrupados'!CC54</f>
        <v>23.8</v>
      </c>
      <c r="BR54" s="304">
        <f>'dados agrupados'!CD54</f>
        <v>0</v>
      </c>
      <c r="BS54" s="304">
        <f>'dados agrupados'!CE54</f>
        <v>10</v>
      </c>
      <c r="BT54" s="304">
        <f>'dados agrupados'!CF54</f>
        <v>0</v>
      </c>
      <c r="BU54" s="304">
        <f>'dados agrupados'!CG54</f>
        <v>0.2</v>
      </c>
      <c r="BV54" s="304">
        <f>'dados agrupados'!CH54</f>
        <v>0</v>
      </c>
      <c r="BW54" s="304">
        <f>'dados agrupados'!CI54</f>
        <v>0.1</v>
      </c>
      <c r="BX54" s="304" t="b">
        <f>'dados agrupados'!CJ54</f>
        <v>0</v>
      </c>
      <c r="BY54" s="304" t="b">
        <f>'dados agrupados'!CK54</f>
        <v>0</v>
      </c>
      <c r="BZ54" s="304" t="e">
        <f t="shared" si="1"/>
        <v>#REF!</v>
      </c>
    </row>
    <row r="55" spans="1:78" ht="15.75" customHeight="1">
      <c r="A55" s="420" t="str">
        <f>'dados agrupados'!C55</f>
        <v>3194</v>
      </c>
      <c r="B55" s="304">
        <f>'dados agrupados'!D55</f>
        <v>28</v>
      </c>
      <c r="C55" s="304">
        <f>'dados agrupados'!E55</f>
        <v>81</v>
      </c>
      <c r="D55" s="304">
        <f>'dados agrupados'!F55</f>
        <v>1</v>
      </c>
      <c r="E55" s="423">
        <f>'dados agrupados'!M55</f>
        <v>143</v>
      </c>
      <c r="F55" s="423">
        <f>'dados agrupados'!N55</f>
        <v>509</v>
      </c>
      <c r="G55" s="304">
        <f>'dados agrupados'!O55</f>
        <v>3</v>
      </c>
      <c r="H55" s="304">
        <f>'dados agrupados'!P55</f>
        <v>17</v>
      </c>
      <c r="I55" s="424">
        <f>'dados agrupados'!Q55</f>
        <v>1.8</v>
      </c>
      <c r="J55" s="424">
        <f>'dados agrupados'!R55</f>
        <v>2.7</v>
      </c>
      <c r="K55" s="423">
        <f>'dados agrupados'!S55</f>
        <v>406</v>
      </c>
      <c r="L55" s="423">
        <f>'dados agrupados'!T55</f>
        <v>583</v>
      </c>
      <c r="M55" s="423">
        <f>'dados agrupados'!U55</f>
        <v>24</v>
      </c>
      <c r="N55" s="423">
        <f>'dados agrupados'!V55</f>
        <v>43</v>
      </c>
      <c r="O55" s="424">
        <f>'dados agrupados'!W55</f>
        <v>4.4000000000000004</v>
      </c>
      <c r="P55" s="424">
        <f>'dados agrupados'!X55</f>
        <v>4.5</v>
      </c>
      <c r="Q55" s="423">
        <f>'dados agrupados'!Y55</f>
        <v>31</v>
      </c>
      <c r="R55" s="423">
        <f>'dados agrupados'!Z55</f>
        <v>16</v>
      </c>
      <c r="S55" s="423">
        <f>'dados agrupados'!AA55</f>
        <v>13</v>
      </c>
      <c r="T55" s="423">
        <f>'dados agrupados'!AB55</f>
        <v>16</v>
      </c>
      <c r="U55" s="424">
        <f>'dados agrupados'!AC55</f>
        <v>6.8</v>
      </c>
      <c r="V55" s="424">
        <f>'dados agrupados'!AD55</f>
        <v>7.6</v>
      </c>
      <c r="W55" s="304" t="e">
        <f t="shared" ref="W55:X55" si="54">#REF!</f>
        <v>#REF!</v>
      </c>
      <c r="X55" s="304" t="e">
        <f t="shared" si="54"/>
        <v>#REF!</v>
      </c>
      <c r="Y55" s="423">
        <f>'dados agrupados'!AG55</f>
        <v>33</v>
      </c>
      <c r="Z55" s="423">
        <f>'dados agrupados'!AH55</f>
        <v>34</v>
      </c>
      <c r="AA55" s="424">
        <f>'dados agrupados'!AI55</f>
        <v>1</v>
      </c>
      <c r="AB55" s="424">
        <f>'dados agrupados'!AJ55</f>
        <v>1</v>
      </c>
      <c r="AC55" s="424">
        <f>'dados agrupados'!AK55</f>
        <v>0</v>
      </c>
      <c r="AD55" s="424">
        <f>'dados agrupados'!AR55</f>
        <v>9.9</v>
      </c>
      <c r="AE55" s="424">
        <f>'dados agrupados'!AS55</f>
        <v>9.8000000000000007</v>
      </c>
      <c r="AF55" s="424">
        <f>'dados agrupados'!AN55</f>
        <v>7.9</v>
      </c>
      <c r="AG55" s="424">
        <f>'dados agrupados'!AO55</f>
        <v>7.8</v>
      </c>
      <c r="AH55" s="424">
        <f>'dados agrupados'!AT55</f>
        <v>4.9000000000000004</v>
      </c>
      <c r="AI55" s="424">
        <f>'dados agrupados'!AU55</f>
        <v>4.5999999999999996</v>
      </c>
      <c r="AJ55" s="423">
        <f>'dados agrupados'!AX55</f>
        <v>144</v>
      </c>
      <c r="AK55" s="423">
        <f>'dados agrupados'!AY55</f>
        <v>148</v>
      </c>
      <c r="AL55" s="424">
        <f>'dados agrupados'!AL55</f>
        <v>4</v>
      </c>
      <c r="AM55" s="424">
        <f>'dados agrupados'!AM55</f>
        <v>3.8</v>
      </c>
      <c r="AN55" s="424">
        <f>'dados agrupados'!AZ55</f>
        <v>2</v>
      </c>
      <c r="AO55" s="424">
        <f>'dados agrupados'!BA55</f>
        <v>2.1</v>
      </c>
      <c r="AP55" s="423">
        <f>'dados agrupados'!BB55</f>
        <v>100</v>
      </c>
      <c r="AQ55" s="423">
        <f>'dados agrupados'!BC55</f>
        <v>107</v>
      </c>
      <c r="AR55" s="423">
        <f>'dados agrupados'!AP55</f>
        <v>94</v>
      </c>
      <c r="AS55" s="423">
        <f>'dados agrupados'!AQ55</f>
        <v>137</v>
      </c>
      <c r="AT55" s="425">
        <f>'dados agrupados'!BF55</f>
        <v>4.96</v>
      </c>
      <c r="AU55" s="304">
        <f>'dados agrupados'!BG55</f>
        <v>4.84</v>
      </c>
      <c r="AV55" s="424">
        <f>'dados agrupados'!BH55</f>
        <v>14.1</v>
      </c>
      <c r="AW55" s="424">
        <f>'dados agrupados'!BI55</f>
        <v>13.7</v>
      </c>
      <c r="AX55" s="424">
        <f>'dados agrupados'!BJ55</f>
        <v>44.3</v>
      </c>
      <c r="AY55" s="424">
        <f>'dados agrupados'!BK55</f>
        <v>42.7</v>
      </c>
      <c r="AZ55" s="304">
        <f>'dados agrupados'!BL55</f>
        <v>0</v>
      </c>
      <c r="BA55" s="424">
        <f>'dados agrupados'!BM55</f>
        <v>88.2</v>
      </c>
      <c r="BB55" s="304">
        <f>'dados agrupados'!BN55</f>
        <v>0</v>
      </c>
      <c r="BC55" s="424">
        <f>'dados agrupados'!BO55</f>
        <v>28.3</v>
      </c>
      <c r="BD55" s="304">
        <f>'dados agrupados'!BP55</f>
        <v>0</v>
      </c>
      <c r="BE55" s="424">
        <f>'dados agrupados'!BQ55</f>
        <v>32.1</v>
      </c>
      <c r="BF55" s="304">
        <f>'dados agrupados'!BR55</f>
        <v>0</v>
      </c>
      <c r="BG55" s="423">
        <f>'dados agrupados'!BS55</f>
        <v>283</v>
      </c>
      <c r="BH55" s="304">
        <f>'dados agrupados'!BT55</f>
        <v>0</v>
      </c>
      <c r="BI55" s="424">
        <f>'dados agrupados'!BU55</f>
        <v>13.5</v>
      </c>
      <c r="BJ55" s="425">
        <f>'dados agrupados'!BV55</f>
        <v>1.95</v>
      </c>
      <c r="BK55" s="425">
        <f>'dados agrupados'!BW55</f>
        <v>1.42</v>
      </c>
      <c r="BL55" s="425">
        <f>'dados agrupados'!BX55</f>
        <v>5.43</v>
      </c>
      <c r="BM55" s="304">
        <f>'dados agrupados'!BY55</f>
        <v>6.07</v>
      </c>
      <c r="BN55" s="304">
        <f>'dados agrupados'!BZ55</f>
        <v>0</v>
      </c>
      <c r="BO55" s="304">
        <f>'dados agrupados'!CA55</f>
        <v>65.8</v>
      </c>
      <c r="BP55" s="304">
        <f>'dados agrupados'!CB55</f>
        <v>0</v>
      </c>
      <c r="BQ55" s="304">
        <f>'dados agrupados'!CC55</f>
        <v>22.7</v>
      </c>
      <c r="BR55" s="304">
        <f>'dados agrupados'!CD55</f>
        <v>0</v>
      </c>
      <c r="BS55" s="304">
        <f>'dados agrupados'!CE55</f>
        <v>10</v>
      </c>
      <c r="BT55" s="304">
        <f>'dados agrupados'!CF55</f>
        <v>0</v>
      </c>
      <c r="BU55" s="304">
        <f>'dados agrupados'!CG55</f>
        <v>1.2</v>
      </c>
      <c r="BV55" s="304">
        <f>'dados agrupados'!CH55</f>
        <v>0</v>
      </c>
      <c r="BW55" s="304">
        <f>'dados agrupados'!CI55</f>
        <v>0.3</v>
      </c>
      <c r="BX55" s="304" t="b">
        <f>'dados agrupados'!CJ55</f>
        <v>0</v>
      </c>
      <c r="BY55" s="304" t="b">
        <f>'dados agrupados'!CK55</f>
        <v>0</v>
      </c>
      <c r="BZ55" s="304" t="e">
        <f t="shared" si="1"/>
        <v>#REF!</v>
      </c>
    </row>
    <row r="56" spans="1:78" ht="15.75" customHeight="1">
      <c r="A56" s="420" t="str">
        <f>'dados agrupados'!C56</f>
        <v>3195</v>
      </c>
      <c r="B56" s="304">
        <f>'dados agrupados'!D56</f>
        <v>26</v>
      </c>
      <c r="C56" s="304">
        <f>'dados agrupados'!E56</f>
        <v>68</v>
      </c>
      <c r="D56" s="304">
        <f>'dados agrupados'!F56</f>
        <v>1</v>
      </c>
      <c r="E56" s="423">
        <f>'dados agrupados'!M56</f>
        <v>87</v>
      </c>
      <c r="F56" s="423">
        <f>'dados agrupados'!N56</f>
        <v>271</v>
      </c>
      <c r="G56" s="304">
        <f>'dados agrupados'!O56</f>
        <v>3</v>
      </c>
      <c r="H56" s="304">
        <f>'dados agrupados'!P56</f>
        <v>20</v>
      </c>
      <c r="I56" s="424">
        <f>'dados agrupados'!Q56</f>
        <v>1.6</v>
      </c>
      <c r="J56" s="424">
        <f>'dados agrupados'!R56</f>
        <v>2.5</v>
      </c>
      <c r="K56" s="423">
        <f>'dados agrupados'!S56</f>
        <v>392</v>
      </c>
      <c r="L56" s="423">
        <f>'dados agrupados'!T56</f>
        <v>511</v>
      </c>
      <c r="M56" s="423">
        <f>'dados agrupados'!U56</f>
        <v>31</v>
      </c>
      <c r="N56" s="423">
        <f>'dados agrupados'!V56</f>
        <v>47</v>
      </c>
      <c r="O56" s="424">
        <f>'dados agrupados'!W56</f>
        <v>4.9000000000000004</v>
      </c>
      <c r="P56" s="424">
        <f>'dados agrupados'!X56</f>
        <v>5</v>
      </c>
      <c r="Q56" s="423">
        <f>'dados agrupados'!Y56</f>
        <v>59</v>
      </c>
      <c r="R56" s="423">
        <f>'dados agrupados'!Z56</f>
        <v>80</v>
      </c>
      <c r="S56" s="423">
        <f>'dados agrupados'!AA56</f>
        <v>23</v>
      </c>
      <c r="T56" s="423">
        <f>'dados agrupados'!AB56</f>
        <v>25</v>
      </c>
      <c r="U56" s="424">
        <f>'dados agrupados'!AC56</f>
        <v>4.8</v>
      </c>
      <c r="V56" s="424">
        <f>'dados agrupados'!AD56</f>
        <v>4.9000000000000004</v>
      </c>
      <c r="W56" s="304" t="e">
        <f t="shared" ref="W56:X56" si="55">#REF!</f>
        <v>#REF!</v>
      </c>
      <c r="X56" s="304" t="e">
        <f t="shared" si="55"/>
        <v>#REF!</v>
      </c>
      <c r="Y56" s="423">
        <f>'dados agrupados'!AG56</f>
        <v>35</v>
      </c>
      <c r="Z56" s="423">
        <f>'dados agrupados'!AH56</f>
        <v>41</v>
      </c>
      <c r="AA56" s="424">
        <f>'dados agrupados'!AI56</f>
        <v>0.9</v>
      </c>
      <c r="AB56" s="424">
        <f>'dados agrupados'!AJ56</f>
        <v>0.8</v>
      </c>
      <c r="AC56" s="304">
        <f>'dados agrupados'!AK56</f>
        <v>0</v>
      </c>
      <c r="AD56" s="424">
        <f>'dados agrupados'!AR56</f>
        <v>10.5</v>
      </c>
      <c r="AE56" s="424">
        <f>'dados agrupados'!AS56</f>
        <v>10.4</v>
      </c>
      <c r="AF56" s="424">
        <f>'dados agrupados'!AN56</f>
        <v>9</v>
      </c>
      <c r="AG56" s="424">
        <f>'dados agrupados'!AO56</f>
        <v>8.5</v>
      </c>
      <c r="AH56" s="424">
        <f>'dados agrupados'!AT56</f>
        <v>4.0999999999999996</v>
      </c>
      <c r="AI56" s="424">
        <f>'dados agrupados'!AU56</f>
        <v>4.5999999999999996</v>
      </c>
      <c r="AJ56" s="423">
        <f>'dados agrupados'!AX56</f>
        <v>146</v>
      </c>
      <c r="AK56" s="423">
        <f>'dados agrupados'!AY56</f>
        <v>151</v>
      </c>
      <c r="AL56" s="424">
        <f>'dados agrupados'!AL56</f>
        <v>4.3</v>
      </c>
      <c r="AM56" s="424">
        <f>'dados agrupados'!AM56</f>
        <v>4.7</v>
      </c>
      <c r="AN56" s="424">
        <f>'dados agrupados'!AZ56</f>
        <v>2.2000000000000002</v>
      </c>
      <c r="AO56" s="424">
        <f>'dados agrupados'!BA56</f>
        <v>2.1</v>
      </c>
      <c r="AP56" s="423">
        <f>'dados agrupados'!BB56</f>
        <v>95</v>
      </c>
      <c r="AQ56" s="423">
        <f>'dados agrupados'!BC56</f>
        <v>103</v>
      </c>
      <c r="AR56" s="423">
        <f>'dados agrupados'!AP56</f>
        <v>86</v>
      </c>
      <c r="AS56" s="423">
        <f>'dados agrupados'!AQ56</f>
        <v>150</v>
      </c>
      <c r="AT56" s="425">
        <f>'dados agrupados'!BF56</f>
        <v>5.07</v>
      </c>
      <c r="AU56" s="304">
        <f>'dados agrupados'!BG56</f>
        <v>4.9800000000000004</v>
      </c>
      <c r="AV56" s="424">
        <f>'dados agrupados'!BH56</f>
        <v>15.7</v>
      </c>
      <c r="AW56" s="424">
        <f>'dados agrupados'!BI56</f>
        <v>15.2</v>
      </c>
      <c r="AX56" s="424">
        <f>'dados agrupados'!BJ56</f>
        <v>43.9</v>
      </c>
      <c r="AY56" s="424">
        <f>'dados agrupados'!BK56</f>
        <v>45.8</v>
      </c>
      <c r="AZ56" s="304">
        <f>'dados agrupados'!BL56</f>
        <v>0</v>
      </c>
      <c r="BA56" s="424">
        <f>'dados agrupados'!BM56</f>
        <v>92</v>
      </c>
      <c r="BB56" s="304">
        <f>'dados agrupados'!BN56</f>
        <v>0</v>
      </c>
      <c r="BC56" s="424">
        <f>'dados agrupados'!BO56</f>
        <v>30.5</v>
      </c>
      <c r="BD56" s="304">
        <f>'dados agrupados'!BP56</f>
        <v>0</v>
      </c>
      <c r="BE56" s="424">
        <f>'dados agrupados'!BQ56</f>
        <v>33.200000000000003</v>
      </c>
      <c r="BF56" s="304">
        <f>'dados agrupados'!BR56</f>
        <v>0</v>
      </c>
      <c r="BG56" s="423">
        <f>'dados agrupados'!BS56</f>
        <v>293</v>
      </c>
      <c r="BH56" s="304">
        <f>'dados agrupados'!BT56</f>
        <v>0</v>
      </c>
      <c r="BI56" s="424">
        <f>'dados agrupados'!BU56</f>
        <v>13</v>
      </c>
      <c r="BJ56" s="425">
        <f>'dados agrupados'!BV56</f>
        <v>1.72</v>
      </c>
      <c r="BK56" s="425">
        <f>'dados agrupados'!BW56</f>
        <v>0.96</v>
      </c>
      <c r="BL56" s="425">
        <f>'dados agrupados'!BX56</f>
        <v>10.73</v>
      </c>
      <c r="BM56" s="304">
        <f>'dados agrupados'!BY56</f>
        <v>8.2899999999999991</v>
      </c>
      <c r="BN56" s="304">
        <f>'dados agrupados'!BZ56</f>
        <v>0</v>
      </c>
      <c r="BO56" s="304">
        <f>'dados agrupados'!CA56</f>
        <v>73.3</v>
      </c>
      <c r="BP56" s="304">
        <f>'dados agrupados'!CB56</f>
        <v>0</v>
      </c>
      <c r="BQ56" s="304">
        <f>'dados agrupados'!CC56</f>
        <v>17.7</v>
      </c>
      <c r="BR56" s="304">
        <f>'dados agrupados'!CD56</f>
        <v>0</v>
      </c>
      <c r="BS56" s="304">
        <f>'dados agrupados'!CE56</f>
        <v>6.9</v>
      </c>
      <c r="BT56" s="304">
        <f>'dados agrupados'!CF56</f>
        <v>0</v>
      </c>
      <c r="BU56" s="304">
        <f>'dados agrupados'!CG56</f>
        <v>1.7</v>
      </c>
      <c r="BV56" s="304">
        <f>'dados agrupados'!CH56</f>
        <v>0</v>
      </c>
      <c r="BW56" s="304">
        <f>'dados agrupados'!CI56</f>
        <v>0.4</v>
      </c>
      <c r="BX56" s="304" t="b">
        <f>'dados agrupados'!CJ56</f>
        <v>0</v>
      </c>
      <c r="BY56" s="304" t="b">
        <f>'dados agrupados'!CK56</f>
        <v>0</v>
      </c>
      <c r="BZ56" s="304" t="e">
        <f t="shared" si="1"/>
        <v>#REF!</v>
      </c>
    </row>
    <row r="57" spans="1:78" ht="15.75" customHeight="1">
      <c r="A57" s="420" t="str">
        <f>'dados agrupados'!C57</f>
        <v>3196</v>
      </c>
      <c r="B57" s="304">
        <f>'dados agrupados'!D57</f>
        <v>27</v>
      </c>
      <c r="C57" s="304">
        <f>'dados agrupados'!E57</f>
        <v>80</v>
      </c>
      <c r="D57" s="304">
        <f>'dados agrupados'!F57</f>
        <v>1</v>
      </c>
      <c r="E57" s="423">
        <f>'dados agrupados'!M57</f>
        <v>225</v>
      </c>
      <c r="F57" s="423">
        <f>'dados agrupados'!N57</f>
        <v>976</v>
      </c>
      <c r="G57" s="423">
        <f>'dados agrupados'!O57</f>
        <v>4</v>
      </c>
      <c r="H57" s="423">
        <f>'dados agrupados'!P57</f>
        <v>23</v>
      </c>
      <c r="I57" s="424">
        <f>'dados agrupados'!Q57</f>
        <v>1.4</v>
      </c>
      <c r="J57" s="424">
        <f>'dados agrupados'!R57</f>
        <v>2.9</v>
      </c>
      <c r="K57" s="423">
        <f>'dados agrupados'!S57</f>
        <v>501</v>
      </c>
      <c r="L57" s="423">
        <f>'dados agrupados'!T57</f>
        <v>763</v>
      </c>
      <c r="M57" s="423">
        <f>'dados agrupados'!U57</f>
        <v>29</v>
      </c>
      <c r="N57" s="423">
        <f>'dados agrupados'!V57</f>
        <v>55</v>
      </c>
      <c r="O57" s="424">
        <f>'dados agrupados'!W57</f>
        <v>4.5</v>
      </c>
      <c r="P57" s="424">
        <f>'dados agrupados'!X57</f>
        <v>4.7</v>
      </c>
      <c r="Q57" s="423">
        <f>'dados agrupados'!Y57</f>
        <v>41</v>
      </c>
      <c r="R57" s="423">
        <f>'dados agrupados'!Z57</f>
        <v>62</v>
      </c>
      <c r="S57" s="423">
        <f>'dados agrupados'!AA57</f>
        <v>32</v>
      </c>
      <c r="T57" s="423">
        <f>'dados agrupados'!AB57</f>
        <v>33</v>
      </c>
      <c r="U57" s="424">
        <f>'dados agrupados'!AC57</f>
        <v>6.3</v>
      </c>
      <c r="V57" s="424">
        <f>'dados agrupados'!AD57</f>
        <v>7.1</v>
      </c>
      <c r="W57" s="304" t="e">
        <f t="shared" ref="W57:X57" si="56">#REF!</f>
        <v>#REF!</v>
      </c>
      <c r="X57" s="304" t="e">
        <f t="shared" si="56"/>
        <v>#REF!</v>
      </c>
      <c r="Y57" s="423">
        <f>'dados agrupados'!AG57</f>
        <v>25</v>
      </c>
      <c r="Z57" s="423">
        <f>'dados agrupados'!AH57</f>
        <v>44</v>
      </c>
      <c r="AA57" s="424">
        <f>'dados agrupados'!AI57</f>
        <v>1.1000000000000001</v>
      </c>
      <c r="AB57" s="424">
        <f>'dados agrupados'!AJ57</f>
        <v>1.1000000000000001</v>
      </c>
      <c r="AC57" s="424">
        <f>'dados agrupados'!AK57</f>
        <v>0</v>
      </c>
      <c r="AD57" s="424">
        <f>'dados agrupados'!AR57</f>
        <v>9.6999999999999993</v>
      </c>
      <c r="AE57" s="424">
        <f>'dados agrupados'!AS57</f>
        <v>9.9</v>
      </c>
      <c r="AF57" s="424">
        <f>'dados agrupados'!AN57</f>
        <v>7.9</v>
      </c>
      <c r="AG57" s="424">
        <f>'dados agrupados'!AO57</f>
        <v>8</v>
      </c>
      <c r="AH57" s="424">
        <f>'dados agrupados'!AT57</f>
        <v>4.5999999999999996</v>
      </c>
      <c r="AI57" s="424">
        <f>'dados agrupados'!AU57</f>
        <v>4.8</v>
      </c>
      <c r="AJ57" s="423">
        <f>'dados agrupados'!AX57</f>
        <v>147</v>
      </c>
      <c r="AK57" s="423">
        <f>'dados agrupados'!AY57</f>
        <v>149</v>
      </c>
      <c r="AL57" s="424">
        <f>'dados agrupados'!AL57</f>
        <v>4.3</v>
      </c>
      <c r="AM57" s="424">
        <f>'dados agrupados'!AM57</f>
        <v>4.7</v>
      </c>
      <c r="AN57" s="424">
        <f>'dados agrupados'!AZ57</f>
        <v>2.1</v>
      </c>
      <c r="AO57" s="424">
        <f>'dados agrupados'!BA57</f>
        <v>2.1</v>
      </c>
      <c r="AP57" s="423">
        <f>'dados agrupados'!BB57</f>
        <v>99</v>
      </c>
      <c r="AQ57" s="423">
        <f>'dados agrupados'!BC57</f>
        <v>105</v>
      </c>
      <c r="AR57" s="423">
        <f>'dados agrupados'!AP57</f>
        <v>77</v>
      </c>
      <c r="AS57" s="423">
        <f>'dados agrupados'!AQ57</f>
        <v>84</v>
      </c>
      <c r="AT57" s="425">
        <f>'dados agrupados'!BF57</f>
        <v>5.54</v>
      </c>
      <c r="AU57" s="304">
        <f>'dados agrupados'!BG57</f>
        <v>5.39</v>
      </c>
      <c r="AV57" s="424">
        <f>'dados agrupados'!BH57</f>
        <v>14.9</v>
      </c>
      <c r="AW57" s="424">
        <f>'dados agrupados'!BI57</f>
        <v>14.7</v>
      </c>
      <c r="AX57" s="424">
        <f>'dados agrupados'!BJ57</f>
        <v>47.1</v>
      </c>
      <c r="AY57" s="424">
        <f>'dados agrupados'!BK57</f>
        <v>44.7</v>
      </c>
      <c r="AZ57" s="304">
        <f>'dados agrupados'!BL57</f>
        <v>0</v>
      </c>
      <c r="BA57" s="424">
        <f>'dados agrupados'!BM57</f>
        <v>82.9</v>
      </c>
      <c r="BB57" s="304">
        <f>'dados agrupados'!BN57</f>
        <v>0</v>
      </c>
      <c r="BC57" s="424">
        <f>'dados agrupados'!BO57</f>
        <v>27.3</v>
      </c>
      <c r="BD57" s="304">
        <f>'dados agrupados'!BP57</f>
        <v>0</v>
      </c>
      <c r="BE57" s="424">
        <f>'dados agrupados'!BQ57</f>
        <v>32.9</v>
      </c>
      <c r="BF57" s="304">
        <f>'dados agrupados'!BR57</f>
        <v>0</v>
      </c>
      <c r="BG57" s="423">
        <f>'dados agrupados'!BS57</f>
        <v>239</v>
      </c>
      <c r="BH57" s="304">
        <f>'dados agrupados'!BT57</f>
        <v>0</v>
      </c>
      <c r="BI57" s="424">
        <f>'dados agrupados'!BU57</f>
        <v>13</v>
      </c>
      <c r="BJ57" s="425">
        <f>'dados agrupados'!BV57</f>
        <v>1.22</v>
      </c>
      <c r="BK57" s="425">
        <f>'dados agrupados'!BW57</f>
        <v>0.86</v>
      </c>
      <c r="BL57" s="425">
        <f>'dados agrupados'!BX57</f>
        <v>7.05</v>
      </c>
      <c r="BM57" s="304">
        <f>'dados agrupados'!BY57</f>
        <v>5.49</v>
      </c>
      <c r="BN57" s="304">
        <f>'dados agrupados'!BZ57</f>
        <v>0</v>
      </c>
      <c r="BO57" s="304">
        <f>'dados agrupados'!CA57</f>
        <v>60.1</v>
      </c>
      <c r="BP57" s="304">
        <f>'dados agrupados'!CB57</f>
        <v>0</v>
      </c>
      <c r="BQ57" s="304">
        <f>'dados agrupados'!CC57</f>
        <v>30.1</v>
      </c>
      <c r="BR57" s="304">
        <f>'dados agrupados'!CD57</f>
        <v>0</v>
      </c>
      <c r="BS57" s="304">
        <f>'dados agrupados'!CE57</f>
        <v>7.3</v>
      </c>
      <c r="BT57" s="304">
        <f>'dados agrupados'!CF57</f>
        <v>0</v>
      </c>
      <c r="BU57" s="304">
        <f>'dados agrupados'!CG57</f>
        <v>2</v>
      </c>
      <c r="BV57" s="304">
        <f>'dados agrupados'!CH57</f>
        <v>0</v>
      </c>
      <c r="BW57" s="304">
        <f>'dados agrupados'!CI57</f>
        <v>0.5</v>
      </c>
      <c r="BX57" s="304" t="b">
        <f>'dados agrupados'!CJ57</f>
        <v>0</v>
      </c>
      <c r="BY57" s="304" t="b">
        <f>'dados agrupados'!CK57</f>
        <v>0</v>
      </c>
      <c r="BZ57" s="304" t="e">
        <f t="shared" si="1"/>
        <v>#REF!</v>
      </c>
    </row>
    <row r="58" spans="1:78" ht="15.75" customHeight="1">
      <c r="A58" s="422" t="str">
        <f>'dados agrupados'!C58</f>
        <v>3155</v>
      </c>
      <c r="B58" s="304">
        <f>'dados agrupados'!D58</f>
        <v>26</v>
      </c>
      <c r="C58" s="304">
        <f>'dados agrupados'!E58</f>
        <v>70</v>
      </c>
      <c r="D58" s="304">
        <f>'dados agrupados'!F58</f>
        <v>1</v>
      </c>
      <c r="E58" s="304">
        <f>'dados agrupados'!M58</f>
        <v>154</v>
      </c>
      <c r="F58" s="304">
        <f>'dados agrupados'!N58</f>
        <v>1198</v>
      </c>
      <c r="G58" s="304">
        <f>'dados agrupados'!O58</f>
        <v>3</v>
      </c>
      <c r="H58" s="304">
        <f>'dados agrupados'!P58</f>
        <v>32</v>
      </c>
      <c r="I58" s="304">
        <f>'dados agrupados'!Q58</f>
        <v>1</v>
      </c>
      <c r="J58" s="304">
        <f>'dados agrupados'!R58</f>
        <v>3.4</v>
      </c>
      <c r="K58" s="304">
        <f>'dados agrupados'!S58</f>
        <v>486</v>
      </c>
      <c r="L58" s="304">
        <f>'dados agrupados'!T58</f>
        <v>1062</v>
      </c>
      <c r="M58" s="304">
        <f>'dados agrupados'!U58</f>
        <v>38</v>
      </c>
      <c r="N58" s="304">
        <f>'dados agrupados'!V58</f>
        <v>8.4</v>
      </c>
      <c r="O58" s="304">
        <f>'dados agrupados'!W58</f>
        <v>4.8</v>
      </c>
      <c r="P58" s="304">
        <f>'dados agrupados'!X58</f>
        <v>4.4000000000000004</v>
      </c>
      <c r="Q58" s="304">
        <f>'dados agrupados'!Y58</f>
        <v>38</v>
      </c>
      <c r="R58" s="304">
        <f>'dados agrupados'!Z58</f>
        <v>26</v>
      </c>
      <c r="S58" s="304">
        <f>'dados agrupados'!AA58</f>
        <v>23</v>
      </c>
      <c r="T58" s="304">
        <f>'dados agrupados'!AB58</f>
        <v>25</v>
      </c>
      <c r="U58" s="304">
        <f>'dados agrupados'!AC58</f>
        <v>4.7</v>
      </c>
      <c r="V58" s="304">
        <f>'dados agrupados'!AD58</f>
        <v>7.8</v>
      </c>
      <c r="W58" s="304" t="e">
        <f t="shared" ref="W58:X58" si="57">#REF!</f>
        <v>#REF!</v>
      </c>
      <c r="X58" s="304" t="e">
        <f t="shared" si="57"/>
        <v>#REF!</v>
      </c>
      <c r="Y58" s="304">
        <f>'dados agrupados'!AG58</f>
        <v>46</v>
      </c>
      <c r="Z58" s="304">
        <f>'dados agrupados'!AH58</f>
        <v>63</v>
      </c>
      <c r="AA58" s="304">
        <f>'dados agrupados'!AI58</f>
        <v>1.7</v>
      </c>
      <c r="AB58" s="304">
        <f>'dados agrupados'!AJ58</f>
        <v>1.1000000000000001</v>
      </c>
      <c r="AC58" s="304">
        <f>'dados agrupados'!AK58</f>
        <v>0</v>
      </c>
      <c r="AD58" s="304">
        <f>'dados agrupados'!AR58</f>
        <v>9.1</v>
      </c>
      <c r="AE58" s="304">
        <f>'dados agrupados'!AS58</f>
        <v>10</v>
      </c>
      <c r="AF58" s="304">
        <f>'dados agrupados'!AN58</f>
        <v>7.6</v>
      </c>
      <c r="AG58" s="304">
        <f>'dados agrupados'!AO58</f>
        <v>6.9</v>
      </c>
      <c r="AH58" s="304">
        <f>'dados agrupados'!AT58</f>
        <v>4.3</v>
      </c>
      <c r="AI58" s="304">
        <f>'dados agrupados'!AU58</f>
        <v>4.8</v>
      </c>
      <c r="AJ58" s="304">
        <f>'dados agrupados'!AX58</f>
        <v>144</v>
      </c>
      <c r="AK58" s="304">
        <f>'dados agrupados'!AY58</f>
        <v>143</v>
      </c>
      <c r="AL58" s="304">
        <f>'dados agrupados'!AL58</f>
        <v>4.2</v>
      </c>
      <c r="AM58" s="304">
        <f>'dados agrupados'!AM58</f>
        <v>4.2</v>
      </c>
      <c r="AN58" s="304">
        <f>'dados agrupados'!AZ58</f>
        <v>2</v>
      </c>
      <c r="AO58" s="304">
        <f>'dados agrupados'!BA58</f>
        <v>2.2000000000000002</v>
      </c>
      <c r="AP58" s="304">
        <f>'dados agrupados'!BB58</f>
        <v>102</v>
      </c>
      <c r="AQ58" s="304">
        <f>'dados agrupados'!BC58</f>
        <v>111</v>
      </c>
      <c r="AR58" s="304">
        <f>'dados agrupados'!AP58</f>
        <v>101</v>
      </c>
      <c r="AS58" s="304">
        <f>'dados agrupados'!AQ58</f>
        <v>0</v>
      </c>
      <c r="AT58" s="304">
        <f>'dados agrupados'!BF58</f>
        <v>5.04</v>
      </c>
      <c r="AU58" s="304">
        <f>'dados agrupados'!BG58</f>
        <v>4.16</v>
      </c>
      <c r="AV58" s="304">
        <f>'dados agrupados'!BH58</f>
        <v>14.6</v>
      </c>
      <c r="AW58" s="304">
        <f>'dados agrupados'!BI58</f>
        <v>12.8</v>
      </c>
      <c r="AX58" s="304">
        <f>'dados agrupados'!BJ58</f>
        <v>45.2</v>
      </c>
      <c r="AY58" s="304">
        <f>'dados agrupados'!BK58</f>
        <v>38.1</v>
      </c>
      <c r="AZ58" s="304">
        <f>'dados agrupados'!BL58</f>
        <v>89.7</v>
      </c>
      <c r="BA58" s="304">
        <f>'dados agrupados'!BM58</f>
        <v>91.6</v>
      </c>
      <c r="BB58" s="304">
        <f>'dados agrupados'!BN58</f>
        <v>29</v>
      </c>
      <c r="BC58" s="304">
        <f>'dados agrupados'!BO58</f>
        <v>30.8</v>
      </c>
      <c r="BD58" s="304">
        <f>'dados agrupados'!BP58</f>
        <v>32.299999999999997</v>
      </c>
      <c r="BE58" s="304">
        <f>'dados agrupados'!BQ58</f>
        <v>33.6</v>
      </c>
      <c r="BF58" s="304">
        <f>'dados agrupados'!BR58</f>
        <v>295</v>
      </c>
      <c r="BG58" s="304">
        <f>'dados agrupados'!BS58</f>
        <v>11.8</v>
      </c>
      <c r="BH58" s="304">
        <f>'dados agrupados'!BT58</f>
        <v>12.9</v>
      </c>
      <c r="BI58" s="304">
        <f>'dados agrupados'!BU58</f>
        <v>11.8</v>
      </c>
      <c r="BJ58" s="304">
        <f>'dados agrupados'!BV58</f>
        <v>0.98</v>
      </c>
      <c r="BK58" s="304">
        <f>'dados agrupados'!BW58</f>
        <v>0</v>
      </c>
      <c r="BL58" s="304">
        <f>'dados agrupados'!BX58</f>
        <v>6.62</v>
      </c>
      <c r="BM58" s="304">
        <f>'dados agrupados'!BY58</f>
        <v>7.39</v>
      </c>
      <c r="BN58" s="304">
        <f>'dados agrupados'!BZ58</f>
        <v>61.1</v>
      </c>
      <c r="BO58" s="304">
        <f>'dados agrupados'!CA58</f>
        <v>62</v>
      </c>
      <c r="BP58" s="304">
        <f>'dados agrupados'!CB58</f>
        <v>29.3</v>
      </c>
      <c r="BQ58" s="304">
        <f>'dados agrupados'!CC58</f>
        <v>22</v>
      </c>
      <c r="BR58" s="304">
        <f>'dados agrupados'!CD58</f>
        <v>8.5</v>
      </c>
      <c r="BS58" s="304">
        <f>'dados agrupados'!CE58</f>
        <v>15</v>
      </c>
      <c r="BT58" s="304">
        <f>'dados agrupados'!CF58</f>
        <v>0.8</v>
      </c>
      <c r="BU58" s="304">
        <f>'dados agrupados'!CG58</f>
        <v>1</v>
      </c>
      <c r="BV58" s="304">
        <f>'dados agrupados'!CH58</f>
        <v>0.3</v>
      </c>
      <c r="BW58" s="304">
        <f>'dados agrupados'!CI58</f>
        <v>0</v>
      </c>
      <c r="BX58" s="304" t="b">
        <f>'dados agrupados'!CJ58</f>
        <v>0</v>
      </c>
      <c r="BY58" s="304" t="b">
        <f>'dados agrupados'!CK58</f>
        <v>1</v>
      </c>
      <c r="BZ58" s="304" t="e">
        <f t="shared" si="1"/>
        <v>#REF!</v>
      </c>
    </row>
    <row r="59" spans="1:78" ht="15.75" customHeight="1">
      <c r="A59" s="422" t="str">
        <f>'dados agrupados'!C59</f>
        <v>3156</v>
      </c>
      <c r="B59" s="304">
        <f>'dados agrupados'!D59</f>
        <v>26</v>
      </c>
      <c r="C59" s="304">
        <f>'dados agrupados'!E59</f>
        <v>74</v>
      </c>
      <c r="D59" s="304">
        <f>'dados agrupados'!F59</f>
        <v>1</v>
      </c>
      <c r="E59" s="304">
        <f>'dados agrupados'!M59</f>
        <v>289</v>
      </c>
      <c r="F59" s="304">
        <f>'dados agrupados'!N59</f>
        <v>2259</v>
      </c>
      <c r="G59" s="304">
        <f>'dados agrupados'!O59</f>
        <v>3</v>
      </c>
      <c r="H59" s="304">
        <f>'dados agrupados'!P59</f>
        <v>45</v>
      </c>
      <c r="I59" s="304">
        <f>'dados agrupados'!Q59</f>
        <v>0.9</v>
      </c>
      <c r="J59" s="304">
        <f>'dados agrupados'!R59</f>
        <v>0</v>
      </c>
      <c r="K59" s="304">
        <f>'dados agrupados'!S59</f>
        <v>632</v>
      </c>
      <c r="L59" s="304">
        <f>'dados agrupados'!T59</f>
        <v>0</v>
      </c>
      <c r="M59" s="304">
        <f>'dados agrupados'!U59</f>
        <v>27</v>
      </c>
      <c r="N59" s="304">
        <f>'dados agrupados'!V59</f>
        <v>0</v>
      </c>
      <c r="O59" s="304">
        <f>'dados agrupados'!W59</f>
        <v>4.9000000000000004</v>
      </c>
      <c r="P59" s="304">
        <f>'dados agrupados'!X59</f>
        <v>0</v>
      </c>
      <c r="Q59" s="304">
        <f>'dados agrupados'!Y59</f>
        <v>38</v>
      </c>
      <c r="R59" s="304">
        <f>'dados agrupados'!Z59</f>
        <v>0</v>
      </c>
      <c r="S59" s="304">
        <f>'dados agrupados'!AA59</f>
        <v>22</v>
      </c>
      <c r="T59" s="304">
        <f>'dados agrupados'!AB59</f>
        <v>0</v>
      </c>
      <c r="U59" s="304">
        <f>'dados agrupados'!AC59</f>
        <v>3.9</v>
      </c>
      <c r="V59" s="304">
        <f>'dados agrupados'!AD59</f>
        <v>0</v>
      </c>
      <c r="W59" s="304" t="e">
        <f t="shared" ref="W59:X59" si="58">#REF!</f>
        <v>#REF!</v>
      </c>
      <c r="X59" s="304" t="e">
        <f t="shared" si="58"/>
        <v>#REF!</v>
      </c>
      <c r="Y59" s="304">
        <f>'dados agrupados'!AG59</f>
        <v>43</v>
      </c>
      <c r="Z59" s="304">
        <f>'dados agrupados'!AH59</f>
        <v>45</v>
      </c>
      <c r="AA59" s="304">
        <f>'dados agrupados'!AI59</f>
        <v>1.9</v>
      </c>
      <c r="AB59" s="304">
        <f>'dados agrupados'!AJ59</f>
        <v>1.1000000000000001</v>
      </c>
      <c r="AC59" s="304">
        <f>'dados agrupados'!AK59</f>
        <v>0</v>
      </c>
      <c r="AD59" s="304">
        <f>'dados agrupados'!AR59</f>
        <v>9</v>
      </c>
      <c r="AE59" s="304">
        <f>'dados agrupados'!AS59</f>
        <v>9.9</v>
      </c>
      <c r="AF59" s="304">
        <f>'dados agrupados'!AN59</f>
        <v>7.5</v>
      </c>
      <c r="AG59" s="304">
        <f>'dados agrupados'!AO59</f>
        <v>0</v>
      </c>
      <c r="AH59" s="304">
        <f>'dados agrupados'!AT59</f>
        <v>4.9000000000000004</v>
      </c>
      <c r="AI59" s="304">
        <f>'dados agrupados'!AU59</f>
        <v>4.3</v>
      </c>
      <c r="AJ59" s="304">
        <f>'dados agrupados'!AX59</f>
        <v>146</v>
      </c>
      <c r="AK59" s="304">
        <f>'dados agrupados'!AY59</f>
        <v>146</v>
      </c>
      <c r="AL59" s="304">
        <f>'dados agrupados'!AL59</f>
        <v>5</v>
      </c>
      <c r="AM59" s="304">
        <f>'dados agrupados'!AM59</f>
        <v>4.0999999999999996</v>
      </c>
      <c r="AN59" s="304">
        <f>'dados agrupados'!AZ59</f>
        <v>2</v>
      </c>
      <c r="AO59" s="304">
        <f>'dados agrupados'!BA59</f>
        <v>2.2999999999999998</v>
      </c>
      <c r="AP59" s="304">
        <f>'dados agrupados'!BB59</f>
        <v>101</v>
      </c>
      <c r="AQ59" s="304">
        <f>'dados agrupados'!BC59</f>
        <v>104</v>
      </c>
      <c r="AR59" s="304">
        <f>'dados agrupados'!AP59</f>
        <v>140</v>
      </c>
      <c r="AS59" s="304">
        <f>'dados agrupados'!AQ59</f>
        <v>0</v>
      </c>
      <c r="AT59" s="304">
        <f>'dados agrupados'!BF59</f>
        <v>5.0999999999999996</v>
      </c>
      <c r="AU59" s="304">
        <f>'dados agrupados'!BG59</f>
        <v>4.09</v>
      </c>
      <c r="AV59" s="304">
        <f>'dados agrupados'!BH59</f>
        <v>15.3</v>
      </c>
      <c r="AW59" s="304">
        <f>'dados agrupados'!BI59</f>
        <v>12.9</v>
      </c>
      <c r="AX59" s="304">
        <f>'dados agrupados'!BJ59</f>
        <v>46.9</v>
      </c>
      <c r="AY59" s="304">
        <f>'dados agrupados'!BK59</f>
        <v>38.6</v>
      </c>
      <c r="AZ59" s="304">
        <f>'dados agrupados'!BL59</f>
        <v>92</v>
      </c>
      <c r="BA59" s="304">
        <f>'dados agrupados'!BM59</f>
        <v>94.4</v>
      </c>
      <c r="BB59" s="304">
        <f>'dados agrupados'!BN59</f>
        <v>30</v>
      </c>
      <c r="BC59" s="304">
        <f>'dados agrupados'!BO59</f>
        <v>31.5</v>
      </c>
      <c r="BD59" s="304">
        <f>'dados agrupados'!BP59</f>
        <v>32.6</v>
      </c>
      <c r="BE59" s="304">
        <f>'dados agrupados'!BQ59</f>
        <v>33.4</v>
      </c>
      <c r="BF59" s="304">
        <f>'dados agrupados'!BR59</f>
        <v>234</v>
      </c>
      <c r="BG59" s="304">
        <f>'dados agrupados'!BS59</f>
        <v>194</v>
      </c>
      <c r="BH59" s="304">
        <f>'dados agrupados'!BT59</f>
        <v>11.8</v>
      </c>
      <c r="BI59" s="304">
        <f>'dados agrupados'!BU59</f>
        <v>11.4</v>
      </c>
      <c r="BJ59" s="304">
        <f>'dados agrupados'!BV59</f>
        <v>0.41</v>
      </c>
      <c r="BK59" s="304">
        <f>'dados agrupados'!BW59</f>
        <v>0</v>
      </c>
      <c r="BL59" s="304">
        <f>'dados agrupados'!BX59</f>
        <v>5.44</v>
      </c>
      <c r="BM59" s="304">
        <f>'dados agrupados'!BY59</f>
        <v>5.46</v>
      </c>
      <c r="BN59" s="304">
        <f>'dados agrupados'!BZ59</f>
        <v>59.2</v>
      </c>
      <c r="BO59" s="304">
        <f>'dados agrupados'!CA59</f>
        <v>66</v>
      </c>
      <c r="BP59" s="304">
        <f>'dados agrupados'!CB59</f>
        <v>31.6</v>
      </c>
      <c r="BQ59" s="304">
        <f>'dados agrupados'!CC59</f>
        <v>22</v>
      </c>
      <c r="BR59" s="304">
        <f>'dados agrupados'!CD59</f>
        <v>6.4</v>
      </c>
      <c r="BS59" s="304">
        <f>'dados agrupados'!CE59</f>
        <v>10</v>
      </c>
      <c r="BT59" s="304">
        <f>'dados agrupados'!CF59</f>
        <v>2.2000000000000002</v>
      </c>
      <c r="BU59" s="304">
        <f>'dados agrupados'!CG59</f>
        <v>2</v>
      </c>
      <c r="BV59" s="304">
        <f>'dados agrupados'!CH59</f>
        <v>0.6</v>
      </c>
      <c r="BW59" s="304">
        <f>'dados agrupados'!CI59</f>
        <v>0</v>
      </c>
      <c r="BX59" s="304" t="b">
        <f>'dados agrupados'!CJ59</f>
        <v>0</v>
      </c>
      <c r="BY59" s="304" t="b">
        <f>'dados agrupados'!CK59</f>
        <v>1</v>
      </c>
      <c r="BZ59" s="304" t="e">
        <f t="shared" si="1"/>
        <v>#REF!</v>
      </c>
    </row>
    <row r="60" spans="1:78" ht="15.75" customHeight="1">
      <c r="A60" s="422" t="str">
        <f>'dados agrupados'!C60</f>
        <v>3159</v>
      </c>
      <c r="B60" s="304">
        <f>'dados agrupados'!D60</f>
        <v>25</v>
      </c>
      <c r="C60" s="304">
        <f>'dados agrupados'!E60</f>
        <v>84</v>
      </c>
      <c r="D60" s="304">
        <f>'dados agrupados'!F60</f>
        <v>1</v>
      </c>
      <c r="E60" s="304">
        <f>'dados agrupados'!M60</f>
        <v>280</v>
      </c>
      <c r="F60" s="304">
        <f>'dados agrupados'!N60</f>
        <v>1177</v>
      </c>
      <c r="G60" s="304">
        <f>'dados agrupados'!O60</f>
        <v>55</v>
      </c>
      <c r="H60" s="304">
        <f>'dados agrupados'!P60</f>
        <v>0</v>
      </c>
      <c r="I60" s="304">
        <f>'dados agrupados'!Q60</f>
        <v>0.8</v>
      </c>
      <c r="J60" s="304">
        <f>'dados agrupados'!R60</f>
        <v>0</v>
      </c>
      <c r="K60" s="304">
        <f>'dados agrupados'!S60</f>
        <v>306</v>
      </c>
      <c r="L60" s="304">
        <f>'dados agrupados'!T60</f>
        <v>0</v>
      </c>
      <c r="M60" s="304">
        <f>'dados agrupados'!U60</f>
        <v>58</v>
      </c>
      <c r="N60" s="304">
        <f>'dados agrupados'!V60</f>
        <v>0</v>
      </c>
      <c r="O60" s="304">
        <f>'dados agrupados'!W60</f>
        <v>4.5999999999999996</v>
      </c>
      <c r="P60" s="304">
        <f>'dados agrupados'!X60</f>
        <v>0</v>
      </c>
      <c r="Q60" s="304">
        <f>'dados agrupados'!Y60</f>
        <v>58</v>
      </c>
      <c r="R60" s="304">
        <f>'dados agrupados'!Z60</f>
        <v>0</v>
      </c>
      <c r="S60" s="304">
        <f>'dados agrupados'!AA60</f>
        <v>15</v>
      </c>
      <c r="T60" s="304">
        <f>'dados agrupados'!AB60</f>
        <v>0</v>
      </c>
      <c r="U60" s="304">
        <f>'dados agrupados'!AC60</f>
        <v>5</v>
      </c>
      <c r="V60" s="304">
        <f>'dados agrupados'!AD60</f>
        <v>0</v>
      </c>
      <c r="W60" s="304" t="e">
        <f t="shared" ref="W60:X60" si="59">#REF!</f>
        <v>#REF!</v>
      </c>
      <c r="X60" s="304" t="e">
        <f t="shared" si="59"/>
        <v>#REF!</v>
      </c>
      <c r="Y60" s="304">
        <f>'dados agrupados'!AG60</f>
        <v>36</v>
      </c>
      <c r="Z60" s="304">
        <f>'dados agrupados'!AH60</f>
        <v>56</v>
      </c>
      <c r="AA60" s="304">
        <f>'dados agrupados'!AI60</f>
        <v>1.2</v>
      </c>
      <c r="AB60" s="304">
        <f>'dados agrupados'!AJ60</f>
        <v>1.4</v>
      </c>
      <c r="AC60" s="304">
        <f>'dados agrupados'!AK60</f>
        <v>0.19999999999999996</v>
      </c>
      <c r="AD60" s="304">
        <f>'dados agrupados'!AR60</f>
        <v>9.1999999999999993</v>
      </c>
      <c r="AE60" s="304">
        <f>'dados agrupados'!AS60</f>
        <v>10</v>
      </c>
      <c r="AF60" s="304">
        <f>'dados agrupados'!AN60</f>
        <v>7.6</v>
      </c>
      <c r="AG60" s="304">
        <f>'dados agrupados'!AO60</f>
        <v>0</v>
      </c>
      <c r="AH60" s="304">
        <f>'dados agrupados'!AT60</f>
        <v>5</v>
      </c>
      <c r="AI60" s="304">
        <f>'dados agrupados'!AU60</f>
        <v>4.4000000000000004</v>
      </c>
      <c r="AJ60" s="304">
        <f>'dados agrupados'!AX60</f>
        <v>146</v>
      </c>
      <c r="AK60" s="304">
        <f>'dados agrupados'!AY60</f>
        <v>143</v>
      </c>
      <c r="AL60" s="304">
        <f>'dados agrupados'!AL60</f>
        <v>5.2</v>
      </c>
      <c r="AM60" s="304">
        <f>'dados agrupados'!AM60</f>
        <v>4.2</v>
      </c>
      <c r="AN60" s="304">
        <f>'dados agrupados'!AZ60</f>
        <v>1.9</v>
      </c>
      <c r="AO60" s="304">
        <f>'dados agrupados'!BA60</f>
        <v>2</v>
      </c>
      <c r="AP60" s="304">
        <f>'dados agrupados'!BB60</f>
        <v>103</v>
      </c>
      <c r="AQ60" s="304">
        <f>'dados agrupados'!BC60</f>
        <v>104</v>
      </c>
      <c r="AR60" s="304">
        <f>'dados agrupados'!AP60</f>
        <v>121</v>
      </c>
      <c r="AS60" s="304">
        <f>'dados agrupados'!AQ60</f>
        <v>0</v>
      </c>
      <c r="AT60" s="304">
        <f>'dados agrupados'!BF60</f>
        <v>5.43</v>
      </c>
      <c r="AU60" s="304">
        <f>'dados agrupados'!BG60</f>
        <v>4.46</v>
      </c>
      <c r="AV60" s="304">
        <f>'dados agrupados'!BH60</f>
        <v>15.2</v>
      </c>
      <c r="AW60" s="304">
        <f>'dados agrupados'!BI60</f>
        <v>13.5</v>
      </c>
      <c r="AX60" s="304">
        <f>'dados agrupados'!BJ60</f>
        <v>47.6</v>
      </c>
      <c r="AY60" s="304">
        <f>'dados agrupados'!BK60</f>
        <v>39.700000000000003</v>
      </c>
      <c r="AZ60" s="304">
        <f>'dados agrupados'!BL60</f>
        <v>87.7</v>
      </c>
      <c r="BA60" s="304">
        <f>'dados agrupados'!BM60</f>
        <v>89</v>
      </c>
      <c r="BB60" s="304">
        <f>'dados agrupados'!BN60</f>
        <v>28</v>
      </c>
      <c r="BC60" s="304">
        <f>'dados agrupados'!BO60</f>
        <v>30.3</v>
      </c>
      <c r="BD60" s="304">
        <f>'dados agrupados'!BP60</f>
        <v>31.9</v>
      </c>
      <c r="BE60" s="304">
        <f>'dados agrupados'!BQ60</f>
        <v>34</v>
      </c>
      <c r="BF60" s="304">
        <f>'dados agrupados'!BR60</f>
        <v>263</v>
      </c>
      <c r="BG60" s="304">
        <f>'dados agrupados'!BS60</f>
        <v>252</v>
      </c>
      <c r="BH60" s="304">
        <f>'dados agrupados'!BT60</f>
        <v>12.5</v>
      </c>
      <c r="BI60" s="304">
        <f>'dados agrupados'!BU60</f>
        <v>11.3</v>
      </c>
      <c r="BJ60" s="304">
        <f>'dados agrupados'!BV60</f>
        <v>0.95</v>
      </c>
      <c r="BK60" s="304">
        <f>'dados agrupados'!BW60</f>
        <v>0</v>
      </c>
      <c r="BL60" s="304">
        <f>'dados agrupados'!BX60</f>
        <v>3.87</v>
      </c>
      <c r="BM60" s="304">
        <f>'dados agrupados'!BY60</f>
        <v>6.88</v>
      </c>
      <c r="BN60" s="304">
        <f>'dados agrupados'!BZ60</f>
        <v>38.200000000000003</v>
      </c>
      <c r="BO60" s="304">
        <f>'dados agrupados'!CA60</f>
        <v>58</v>
      </c>
      <c r="BP60" s="304">
        <f>'dados agrupados'!CB60</f>
        <v>51.2</v>
      </c>
      <c r="BQ60" s="304">
        <f>'dados agrupados'!CC60</f>
        <v>30</v>
      </c>
      <c r="BR60" s="304">
        <f>'dados agrupados'!CD60</f>
        <v>7.8</v>
      </c>
      <c r="BS60" s="304">
        <f>'dados agrupados'!CE60</f>
        <v>11</v>
      </c>
      <c r="BT60" s="304">
        <f>'dados agrupados'!CF60</f>
        <v>1.8</v>
      </c>
      <c r="BU60" s="304">
        <f>'dados agrupados'!CG60</f>
        <v>1</v>
      </c>
      <c r="BV60" s="304">
        <f>'dados agrupados'!CH60</f>
        <v>1</v>
      </c>
      <c r="BW60" s="304">
        <f>'dados agrupados'!CI60</f>
        <v>0</v>
      </c>
      <c r="BX60" s="304" t="b">
        <f>'dados agrupados'!CJ60</f>
        <v>0</v>
      </c>
      <c r="BY60" s="304" t="b">
        <f>'dados agrupados'!CK60</f>
        <v>1</v>
      </c>
      <c r="BZ60" s="304" t="e">
        <f t="shared" si="1"/>
        <v>#REF!</v>
      </c>
    </row>
    <row r="61" spans="1:78" ht="15.75" customHeight="1">
      <c r="A61" s="422" t="str">
        <f>'dados agrupados'!C61</f>
        <v>3165</v>
      </c>
      <c r="B61" s="304">
        <f>'dados agrupados'!D61</f>
        <v>33</v>
      </c>
      <c r="C61" s="304">
        <f>'dados agrupados'!E61</f>
        <v>79</v>
      </c>
      <c r="D61" s="304">
        <f>'dados agrupados'!F61</f>
        <v>1</v>
      </c>
      <c r="E61" s="304">
        <f>'dados agrupados'!M61</f>
        <v>96</v>
      </c>
      <c r="F61" s="304">
        <f>'dados agrupados'!N61</f>
        <v>2700</v>
      </c>
      <c r="G61" s="304">
        <f>'dados agrupados'!O61</f>
        <v>3</v>
      </c>
      <c r="H61" s="304">
        <f>'dados agrupados'!P61</f>
        <v>40</v>
      </c>
      <c r="I61" s="304">
        <f>'dados agrupados'!Q61</f>
        <v>0.9</v>
      </c>
      <c r="J61" s="304">
        <f>'dados agrupados'!R61</f>
        <v>2.2999999999999998</v>
      </c>
      <c r="K61" s="304">
        <f>'dados agrupados'!S61</f>
        <v>557</v>
      </c>
      <c r="L61" s="304">
        <f>'dados agrupados'!T61</f>
        <v>1451</v>
      </c>
      <c r="M61" s="304">
        <f>'dados agrupados'!U61</f>
        <v>33</v>
      </c>
      <c r="N61" s="304">
        <f>'dados agrupados'!V61</f>
        <v>96</v>
      </c>
      <c r="O61" s="304">
        <f>'dados agrupados'!W61</f>
        <v>4.8</v>
      </c>
      <c r="P61" s="304">
        <f>'dados agrupados'!X61</f>
        <v>4.2</v>
      </c>
      <c r="Q61" s="304">
        <f>'dados agrupados'!Y61</f>
        <v>33</v>
      </c>
      <c r="R61" s="304">
        <f>'dados agrupados'!Z61</f>
        <v>25</v>
      </c>
      <c r="S61" s="304">
        <f>'dados agrupados'!AA61</f>
        <v>25</v>
      </c>
      <c r="T61" s="304">
        <f>'dados agrupados'!AB61</f>
        <v>23</v>
      </c>
      <c r="U61" s="304">
        <f>'dados agrupados'!AC61</f>
        <v>5.5</v>
      </c>
      <c r="V61" s="304">
        <f>'dados agrupados'!AD61</f>
        <v>7.6</v>
      </c>
      <c r="W61" s="304" t="e">
        <f t="shared" ref="W61:X61" si="60">#REF!</f>
        <v>#REF!</v>
      </c>
      <c r="X61" s="304" t="e">
        <f t="shared" si="60"/>
        <v>#REF!</v>
      </c>
      <c r="Y61" s="304">
        <f>'dados agrupados'!AG61</f>
        <v>44</v>
      </c>
      <c r="Z61" s="304">
        <f>'dados agrupados'!AH61</f>
        <v>80</v>
      </c>
      <c r="AA61" s="304">
        <f>'dados agrupados'!AI61</f>
        <v>1.2</v>
      </c>
      <c r="AB61" s="304">
        <f>'dados agrupados'!AJ61</f>
        <v>1.3</v>
      </c>
      <c r="AC61" s="304">
        <f>'dados agrupados'!AK61</f>
        <v>0.10000000000000009</v>
      </c>
      <c r="AD61" s="304">
        <f>'dados agrupados'!AR61</f>
        <v>8.9</v>
      </c>
      <c r="AE61" s="304">
        <f>'dados agrupados'!AS61</f>
        <v>9.8000000000000007</v>
      </c>
      <c r="AF61" s="304">
        <f>'dados agrupados'!AN61</f>
        <v>7.6</v>
      </c>
      <c r="AG61" s="304">
        <f>'dados agrupados'!AO61</f>
        <v>6.5</v>
      </c>
      <c r="AH61" s="304">
        <f>'dados agrupados'!AT61</f>
        <v>4.5999999999999996</v>
      </c>
      <c r="AI61" s="304">
        <f>'dados agrupados'!AU61</f>
        <v>5.0999999999999996</v>
      </c>
      <c r="AJ61" s="304">
        <f>'dados agrupados'!AX61</f>
        <v>146</v>
      </c>
      <c r="AK61" s="304">
        <f>'dados agrupados'!AY61</f>
        <v>144</v>
      </c>
      <c r="AL61" s="304">
        <f>'dados agrupados'!AL61</f>
        <v>4.2</v>
      </c>
      <c r="AM61" s="304">
        <f>'dados agrupados'!AM61</f>
        <v>4.4000000000000004</v>
      </c>
      <c r="AN61" s="304">
        <f>'dados agrupados'!AZ61</f>
        <v>2</v>
      </c>
      <c r="AO61" s="304">
        <f>'dados agrupados'!BA61</f>
        <v>2.2000000000000002</v>
      </c>
      <c r="AP61" s="304">
        <f>'dados agrupados'!BB61</f>
        <v>101</v>
      </c>
      <c r="AQ61" s="304">
        <f>'dados agrupados'!BC61</f>
        <v>108</v>
      </c>
      <c r="AR61" s="304">
        <f>'dados agrupados'!AP61</f>
        <v>104</v>
      </c>
      <c r="AS61" s="304">
        <f>'dados agrupados'!AQ61</f>
        <v>0</v>
      </c>
      <c r="AT61" s="304">
        <f>'dados agrupados'!BF61</f>
        <v>4.4400000000000004</v>
      </c>
      <c r="AU61" s="304">
        <f>'dados agrupados'!BG61</f>
        <v>3.43</v>
      </c>
      <c r="AV61" s="304">
        <f>'dados agrupados'!BH61</f>
        <v>13.2</v>
      </c>
      <c r="AW61" s="304">
        <f>'dados agrupados'!BI61</f>
        <v>10.7</v>
      </c>
      <c r="AX61" s="304">
        <f>'dados agrupados'!BJ61</f>
        <v>42.1</v>
      </c>
      <c r="AY61" s="304">
        <f>'dados agrupados'!BK61</f>
        <v>32.799999999999997</v>
      </c>
      <c r="AZ61" s="304">
        <f>'dados agrupados'!BL61</f>
        <v>94.8</v>
      </c>
      <c r="BA61" s="304">
        <f>'dados agrupados'!BM61</f>
        <v>95.6</v>
      </c>
      <c r="BB61" s="304">
        <f>'dados agrupados'!BN61</f>
        <v>29.7</v>
      </c>
      <c r="BC61" s="304">
        <f>'dados agrupados'!BO61</f>
        <v>31.2</v>
      </c>
      <c r="BD61" s="304">
        <f>'dados agrupados'!BP61</f>
        <v>31.4</v>
      </c>
      <c r="BE61" s="304">
        <f>'dados agrupados'!BQ61</f>
        <v>32.6</v>
      </c>
      <c r="BF61" s="304">
        <f>'dados agrupados'!BR61</f>
        <v>239</v>
      </c>
      <c r="BG61" s="304">
        <f>'dados agrupados'!BS61</f>
        <v>168</v>
      </c>
      <c r="BH61" s="304">
        <f>'dados agrupados'!BT61</f>
        <v>11.9</v>
      </c>
      <c r="BI61" s="304">
        <f>'dados agrupados'!BU61</f>
        <v>11.5</v>
      </c>
      <c r="BJ61" s="304">
        <f>'dados agrupados'!BV61</f>
        <v>1.78</v>
      </c>
      <c r="BK61" s="304">
        <f>'dados agrupados'!BW61</f>
        <v>0</v>
      </c>
      <c r="BL61" s="304">
        <f>'dados agrupados'!BX61</f>
        <v>7.11</v>
      </c>
      <c r="BM61" s="304">
        <f>'dados agrupados'!BY61</f>
        <v>6.93</v>
      </c>
      <c r="BN61" s="304">
        <f>'dados agrupados'!BZ61</f>
        <v>69.900000000000006</v>
      </c>
      <c r="BO61" s="304">
        <f>'dados agrupados'!CA61</f>
        <v>60</v>
      </c>
      <c r="BP61" s="304">
        <f>'dados agrupados'!CB61</f>
        <v>22.9</v>
      </c>
      <c r="BQ61" s="304">
        <f>'dados agrupados'!CC61</f>
        <v>24</v>
      </c>
      <c r="BR61" s="304">
        <f>'dados agrupados'!CD61</f>
        <v>4.0999999999999996</v>
      </c>
      <c r="BS61" s="304">
        <f>'dados agrupados'!CE61</f>
        <v>15</v>
      </c>
      <c r="BT61" s="304">
        <f>'dados agrupados'!CF61</f>
        <v>3</v>
      </c>
      <c r="BU61" s="304">
        <f>'dados agrupados'!CG61</f>
        <v>1</v>
      </c>
      <c r="BV61" s="304">
        <f>'dados agrupados'!CH61</f>
        <v>0.1</v>
      </c>
      <c r="BW61" s="304">
        <f>'dados agrupados'!CI61</f>
        <v>0</v>
      </c>
      <c r="BX61" s="304" t="b">
        <f>'dados agrupados'!CJ61</f>
        <v>0</v>
      </c>
      <c r="BY61" s="304" t="b">
        <f>'dados agrupados'!CK61</f>
        <v>1</v>
      </c>
      <c r="BZ61" s="304" t="e">
        <f t="shared" si="1"/>
        <v>#REF!</v>
      </c>
    </row>
    <row r="62" spans="1:78" ht="15.75" customHeight="1">
      <c r="A62" s="422" t="str">
        <f>'dados agrupados'!C62</f>
        <v>3169</v>
      </c>
      <c r="B62" s="304">
        <f>'dados agrupados'!D62</f>
        <v>31</v>
      </c>
      <c r="C62" s="304">
        <f>'dados agrupados'!E62</f>
        <v>89</v>
      </c>
      <c r="D62" s="304">
        <f>'dados agrupados'!F62</f>
        <v>1</v>
      </c>
      <c r="E62" s="304">
        <f>'dados agrupados'!M62</f>
        <v>230</v>
      </c>
      <c r="F62" s="304">
        <f>'dados agrupados'!N62</f>
        <v>1417</v>
      </c>
      <c r="G62" s="304">
        <f>'dados agrupados'!O62</f>
        <v>3</v>
      </c>
      <c r="H62" s="304">
        <f>'dados agrupados'!P62</f>
        <v>27</v>
      </c>
      <c r="I62" s="304">
        <f>'dados agrupados'!Q62</f>
        <v>0.8</v>
      </c>
      <c r="J62" s="304">
        <f>'dados agrupados'!R62</f>
        <v>1.9</v>
      </c>
      <c r="K62" s="304">
        <f>'dados agrupados'!S62</f>
        <v>617</v>
      </c>
      <c r="L62" s="304">
        <f>'dados agrupados'!T62</f>
        <v>1326</v>
      </c>
      <c r="M62" s="304">
        <f>'dados agrupados'!U62</f>
        <v>46</v>
      </c>
      <c r="N62" s="304">
        <f>'dados agrupados'!V62</f>
        <v>106</v>
      </c>
      <c r="O62" s="304">
        <f>'dados agrupados'!W62</f>
        <v>4.5999999999999996</v>
      </c>
      <c r="P62" s="304">
        <f>'dados agrupados'!X62</f>
        <v>4.0999999999999996</v>
      </c>
      <c r="Q62" s="304">
        <f>'dados agrupados'!Y62</f>
        <v>46</v>
      </c>
      <c r="R62" s="304">
        <f>'dados agrupados'!Z62</f>
        <v>22</v>
      </c>
      <c r="S62" s="304">
        <f>'dados agrupados'!AA62</f>
        <v>19</v>
      </c>
      <c r="T62" s="304">
        <f>'dados agrupados'!AB62</f>
        <v>24</v>
      </c>
      <c r="U62" s="304">
        <f>'dados agrupados'!AC62</f>
        <v>8</v>
      </c>
      <c r="V62" s="304">
        <f>'dados agrupados'!AD62</f>
        <v>10.1</v>
      </c>
      <c r="W62" s="304" t="e">
        <f t="shared" ref="W62:X62" si="61">#REF!</f>
        <v>#REF!</v>
      </c>
      <c r="X62" s="304" t="e">
        <f t="shared" si="61"/>
        <v>#REF!</v>
      </c>
      <c r="Y62" s="304">
        <f>'dados agrupados'!AG62</f>
        <v>35</v>
      </c>
      <c r="Z62" s="304">
        <f>'dados agrupados'!AH62</f>
        <v>46</v>
      </c>
      <c r="AA62" s="304">
        <f>'dados agrupados'!AI62</f>
        <v>1.2</v>
      </c>
      <c r="AB62" s="304">
        <f>'dados agrupados'!AJ62</f>
        <v>1.1000000000000001</v>
      </c>
      <c r="AC62" s="304">
        <f>'dados agrupados'!AK62</f>
        <v>0</v>
      </c>
      <c r="AD62" s="304">
        <f>'dados agrupados'!AR62</f>
        <v>8.5</v>
      </c>
      <c r="AE62" s="304">
        <f>'dados agrupados'!AS62</f>
        <v>9.5</v>
      </c>
      <c r="AF62" s="304">
        <f>'dados agrupados'!AN62</f>
        <v>7.9</v>
      </c>
      <c r="AG62" s="304">
        <f>'dados agrupados'!AO62</f>
        <v>7.6</v>
      </c>
      <c r="AH62" s="304">
        <f>'dados agrupados'!AT62</f>
        <v>4.7</v>
      </c>
      <c r="AI62" s="304">
        <f>'dados agrupados'!AU62</f>
        <v>5.2</v>
      </c>
      <c r="AJ62" s="304">
        <f>'dados agrupados'!AX62</f>
        <v>148</v>
      </c>
      <c r="AK62" s="304">
        <f>'dados agrupados'!AY62</f>
        <v>140</v>
      </c>
      <c r="AL62" s="304">
        <f>'dados agrupados'!AL62</f>
        <v>4.9000000000000004</v>
      </c>
      <c r="AM62" s="304">
        <f>'dados agrupados'!AM62</f>
        <v>4.7</v>
      </c>
      <c r="AN62" s="304">
        <f>'dados agrupados'!AZ62</f>
        <v>2.1</v>
      </c>
      <c r="AO62" s="304">
        <f>'dados agrupados'!BA62</f>
        <v>2.4</v>
      </c>
      <c r="AP62" s="304">
        <f>'dados agrupados'!BB62</f>
        <v>104</v>
      </c>
      <c r="AQ62" s="304">
        <f>'dados agrupados'!BC62</f>
        <v>108</v>
      </c>
      <c r="AR62" s="304">
        <f>'dados agrupados'!AP62</f>
        <v>90</v>
      </c>
      <c r="AS62" s="304">
        <f>'dados agrupados'!AQ62</f>
        <v>0</v>
      </c>
      <c r="AT62" s="304">
        <f>'dados agrupados'!BF62</f>
        <v>4.54</v>
      </c>
      <c r="AU62" s="304">
        <f>'dados agrupados'!BG62</f>
        <v>4</v>
      </c>
      <c r="AV62" s="304">
        <f>'dados agrupados'!BH62</f>
        <v>12.9</v>
      </c>
      <c r="AW62" s="304">
        <f>'dados agrupados'!BI62</f>
        <v>12.2</v>
      </c>
      <c r="AX62" s="304">
        <f>'dados agrupados'!BJ62</f>
        <v>42</v>
      </c>
      <c r="AY62" s="304">
        <f>'dados agrupados'!BK62</f>
        <v>36.1</v>
      </c>
      <c r="AZ62" s="304">
        <f>'dados agrupados'!BL62</f>
        <v>92.5</v>
      </c>
      <c r="BA62" s="304">
        <f>'dados agrupados'!BM62</f>
        <v>90.3</v>
      </c>
      <c r="BB62" s="304">
        <f>'dados agrupados'!BN62</f>
        <v>28.4</v>
      </c>
      <c r="BC62" s="304">
        <f>'dados agrupados'!BO62</f>
        <v>30.5</v>
      </c>
      <c r="BD62" s="304">
        <f>'dados agrupados'!BP62</f>
        <v>30.7</v>
      </c>
      <c r="BE62" s="304">
        <f>'dados agrupados'!BQ62</f>
        <v>33.799999999999997</v>
      </c>
      <c r="BF62" s="304">
        <f>'dados agrupados'!BR62</f>
        <v>270</v>
      </c>
      <c r="BG62" s="304">
        <f>'dados agrupados'!BS62</f>
        <v>226</v>
      </c>
      <c r="BH62" s="304">
        <f>'dados agrupados'!BT62</f>
        <v>13.9</v>
      </c>
      <c r="BI62" s="304">
        <f>'dados agrupados'!BU62</f>
        <v>12.9</v>
      </c>
      <c r="BJ62" s="304">
        <f>'dados agrupados'!BV62</f>
        <v>1</v>
      </c>
      <c r="BK62" s="304">
        <f>'dados agrupados'!BW62</f>
        <v>0</v>
      </c>
      <c r="BL62" s="304">
        <f>'dados agrupados'!BX62</f>
        <v>9.42</v>
      </c>
      <c r="BM62" s="304">
        <f>'dados agrupados'!BY62</f>
        <v>8.74</v>
      </c>
      <c r="BN62" s="304">
        <f>'dados agrupados'!BZ62</f>
        <v>67</v>
      </c>
      <c r="BO62" s="304">
        <f>'dados agrupados'!CA62</f>
        <v>69</v>
      </c>
      <c r="BP62" s="304">
        <f>'dados agrupados'!CB62</f>
        <v>24.2</v>
      </c>
      <c r="BQ62" s="304">
        <f>'dados agrupados'!CC62</f>
        <v>20</v>
      </c>
      <c r="BR62" s="304">
        <f>'dados agrupados'!CD62</f>
        <v>7.6</v>
      </c>
      <c r="BS62" s="304">
        <f>'dados agrupados'!CE62</f>
        <v>10</v>
      </c>
      <c r="BT62" s="304">
        <f>'dados agrupados'!CF62</f>
        <v>0.8</v>
      </c>
      <c r="BU62" s="304">
        <f>'dados agrupados'!CG62</f>
        <v>1</v>
      </c>
      <c r="BV62" s="304">
        <f>'dados agrupados'!CH62</f>
        <v>0.4</v>
      </c>
      <c r="BW62" s="304">
        <f>'dados agrupados'!CI62</f>
        <v>0</v>
      </c>
      <c r="BX62" s="304" t="b">
        <f>'dados agrupados'!CJ62</f>
        <v>0</v>
      </c>
      <c r="BY62" s="304" t="b">
        <f>'dados agrupados'!CK62</f>
        <v>1</v>
      </c>
      <c r="BZ62" s="304" t="e">
        <f t="shared" si="1"/>
        <v>#REF!</v>
      </c>
    </row>
    <row r="63" spans="1:78" ht="15.75" customHeight="1">
      <c r="A63" s="422" t="str">
        <f>'dados agrupados'!C63</f>
        <v>3175</v>
      </c>
      <c r="B63" s="304">
        <f>'dados agrupados'!D63</f>
        <v>32</v>
      </c>
      <c r="C63" s="304">
        <f>'dados agrupados'!E63</f>
        <v>96</v>
      </c>
      <c r="D63" s="304">
        <f>'dados agrupados'!F63</f>
        <v>2</v>
      </c>
      <c r="E63" s="304">
        <f>'dados agrupados'!M63</f>
        <v>478</v>
      </c>
      <c r="F63" s="304">
        <f>'dados agrupados'!N63</f>
        <v>7093</v>
      </c>
      <c r="G63" s="304">
        <f>'dados agrupados'!O63</f>
        <v>7</v>
      </c>
      <c r="H63" s="304">
        <f>'dados agrupados'!P63</f>
        <v>61</v>
      </c>
      <c r="I63" s="304">
        <f>'dados agrupados'!Q63</f>
        <v>0.5</v>
      </c>
      <c r="J63" s="304">
        <f>'dados agrupados'!R63</f>
        <v>2.6</v>
      </c>
      <c r="K63" s="304">
        <f>'dados agrupados'!S63</f>
        <v>586</v>
      </c>
      <c r="L63" s="304">
        <f>'dados agrupados'!T63</f>
        <v>740</v>
      </c>
      <c r="M63" s="304">
        <f>'dados agrupados'!U63</f>
        <v>44</v>
      </c>
      <c r="N63" s="304">
        <f>'dados agrupados'!V63</f>
        <v>156</v>
      </c>
      <c r="O63" s="304">
        <f>'dados agrupados'!W63</f>
        <v>4.5999999999999996</v>
      </c>
      <c r="P63" s="304">
        <f>'dados agrupados'!X63</f>
        <v>4.0999999999999996</v>
      </c>
      <c r="Q63" s="304">
        <f>'dados agrupados'!Y63</f>
        <v>44</v>
      </c>
      <c r="R63" s="304">
        <f>'dados agrupados'!Z63</f>
        <v>48</v>
      </c>
      <c r="S63" s="304">
        <f>'dados agrupados'!AA63</f>
        <v>21</v>
      </c>
      <c r="T63" s="304">
        <f>'dados agrupados'!AB63</f>
        <v>23</v>
      </c>
      <c r="U63" s="304">
        <f>'dados agrupados'!AC63</f>
        <v>4.3</v>
      </c>
      <c r="V63" s="304">
        <f>'dados agrupados'!AD63</f>
        <v>6.4</v>
      </c>
      <c r="W63" s="304" t="e">
        <f t="shared" ref="W63:X63" si="62">#REF!</f>
        <v>#REF!</v>
      </c>
      <c r="X63" s="304" t="e">
        <f t="shared" si="62"/>
        <v>#REF!</v>
      </c>
      <c r="Y63" s="304">
        <f>'dados agrupados'!AG63</f>
        <v>46</v>
      </c>
      <c r="Z63" s="304">
        <f>'dados agrupados'!AH63</f>
        <v>56</v>
      </c>
      <c r="AA63" s="304">
        <f>'dados agrupados'!AI63</f>
        <v>1.3</v>
      </c>
      <c r="AB63" s="304">
        <f>'dados agrupados'!AJ63</f>
        <v>1.1000000000000001</v>
      </c>
      <c r="AC63" s="304">
        <f>'dados agrupados'!AK63</f>
        <v>0</v>
      </c>
      <c r="AD63" s="304">
        <f>'dados agrupados'!AR63</f>
        <v>9.14</v>
      </c>
      <c r="AE63" s="304">
        <f>'dados agrupados'!AS63</f>
        <v>9.9</v>
      </c>
      <c r="AF63" s="304">
        <f>'dados agrupados'!AN63</f>
        <v>8</v>
      </c>
      <c r="AG63" s="304">
        <f>'dados agrupados'!AO63</f>
        <v>7.3</v>
      </c>
      <c r="AH63" s="304">
        <f>'dados agrupados'!AT63</f>
        <v>4.4000000000000004</v>
      </c>
      <c r="AI63" s="304">
        <f>'dados agrupados'!AU63</f>
        <v>5</v>
      </c>
      <c r="AJ63" s="304">
        <f>'dados agrupados'!AX63</f>
        <v>143</v>
      </c>
      <c r="AK63" s="304">
        <f>'dados agrupados'!AY63</f>
        <v>138</v>
      </c>
      <c r="AL63" s="304">
        <f>'dados agrupados'!AL63</f>
        <v>4.5</v>
      </c>
      <c r="AM63" s="304">
        <f>'dados agrupados'!AM63</f>
        <v>3.8</v>
      </c>
      <c r="AN63" s="304">
        <f>'dados agrupados'!AZ63</f>
        <v>1.8</v>
      </c>
      <c r="AO63" s="304">
        <f>'dados agrupados'!BA63</f>
        <v>2.2999999999999998</v>
      </c>
      <c r="AP63" s="304">
        <f>'dados agrupados'!BB63</f>
        <v>104</v>
      </c>
      <c r="AQ63" s="304">
        <f>'dados agrupados'!BC63</f>
        <v>109</v>
      </c>
      <c r="AR63" s="304">
        <f>'dados agrupados'!AP63</f>
        <v>73</v>
      </c>
      <c r="AS63" s="304">
        <f>'dados agrupados'!AQ63</f>
        <v>0</v>
      </c>
      <c r="AT63" s="304">
        <f>'dados agrupados'!BF63</f>
        <v>4.92</v>
      </c>
      <c r="AU63" s="304">
        <f>'dados agrupados'!BG63</f>
        <v>4.2</v>
      </c>
      <c r="AV63" s="304">
        <f>'dados agrupados'!BH63</f>
        <v>14.4</v>
      </c>
      <c r="AW63" s="304">
        <f>'dados agrupados'!BI63</f>
        <v>12.9</v>
      </c>
      <c r="AX63" s="304">
        <f>'dados agrupados'!BJ63</f>
        <v>44.2</v>
      </c>
      <c r="AY63" s="304">
        <f>'dados agrupados'!BK63</f>
        <v>38.799999999999997</v>
      </c>
      <c r="AZ63" s="304">
        <f>'dados agrupados'!BL63</f>
        <v>89.8</v>
      </c>
      <c r="BA63" s="304">
        <f>'dados agrupados'!BM63</f>
        <v>92.4</v>
      </c>
      <c r="BB63" s="304">
        <f>'dados agrupados'!BN63</f>
        <v>29.3</v>
      </c>
      <c r="BC63" s="304">
        <f>'dados agrupados'!BO63</f>
        <v>30.7</v>
      </c>
      <c r="BD63" s="304">
        <f>'dados agrupados'!BP63</f>
        <v>32.6</v>
      </c>
      <c r="BE63" s="304">
        <f>'dados agrupados'!BQ63</f>
        <v>33.200000000000003</v>
      </c>
      <c r="BF63" s="304">
        <f>'dados agrupados'!BR63</f>
        <v>175</v>
      </c>
      <c r="BG63" s="304">
        <f>'dados agrupados'!BS63</f>
        <v>149</v>
      </c>
      <c r="BH63" s="304">
        <f>'dados agrupados'!BT63</f>
        <v>12.6</v>
      </c>
      <c r="BI63" s="304">
        <f>'dados agrupados'!BU63</f>
        <v>11.6</v>
      </c>
      <c r="BJ63" s="304">
        <f>'dados agrupados'!BV63</f>
        <v>0.44</v>
      </c>
      <c r="BK63" s="304">
        <f>'dados agrupados'!BW63</f>
        <v>0</v>
      </c>
      <c r="BL63" s="304">
        <f>'dados agrupados'!BX63</f>
        <v>6.13</v>
      </c>
      <c r="BM63" s="304">
        <f>'dados agrupados'!BY63</f>
        <v>7.47</v>
      </c>
      <c r="BN63" s="304">
        <f>'dados agrupados'!BZ63</f>
        <v>42.5</v>
      </c>
      <c r="BO63" s="304">
        <f>'dados agrupados'!CA63</f>
        <v>58</v>
      </c>
      <c r="BP63" s="304">
        <f>'dados agrupados'!CB63</f>
        <v>46.3</v>
      </c>
      <c r="BQ63" s="304">
        <f>'dados agrupados'!CC63</f>
        <v>2</v>
      </c>
      <c r="BR63" s="304">
        <f>'dados agrupados'!CD63</f>
        <v>7.8</v>
      </c>
      <c r="BS63" s="304">
        <f>'dados agrupados'!CE63</f>
        <v>11</v>
      </c>
      <c r="BT63" s="304">
        <f>'dados agrupados'!CF63</f>
        <v>2.9</v>
      </c>
      <c r="BU63" s="304">
        <f>'dados agrupados'!CG63</f>
        <v>3</v>
      </c>
      <c r="BV63" s="304">
        <f>'dados agrupados'!CH63</f>
        <v>0.5</v>
      </c>
      <c r="BW63" s="304">
        <f>'dados agrupados'!CI63</f>
        <v>1</v>
      </c>
      <c r="BX63" s="304" t="b">
        <f>'dados agrupados'!CJ63</f>
        <v>0</v>
      </c>
      <c r="BY63" s="304" t="b">
        <f>'dados agrupados'!CK63</f>
        <v>1</v>
      </c>
      <c r="BZ63" s="304" t="e">
        <f t="shared" si="1"/>
        <v>#REF!</v>
      </c>
    </row>
    <row r="64" spans="1:78" ht="15.75" customHeight="1">
      <c r="A64" s="422" t="str">
        <f>'dados agrupados'!C64</f>
        <v>3181</v>
      </c>
      <c r="B64" s="304">
        <f>'dados agrupados'!D64</f>
        <v>28</v>
      </c>
      <c r="C64" s="304">
        <f>'dados agrupados'!E64</f>
        <v>82</v>
      </c>
      <c r="D64" s="304">
        <f>'dados agrupados'!F64</f>
        <v>1</v>
      </c>
      <c r="E64" s="304">
        <f>'dados agrupados'!M64</f>
        <v>170</v>
      </c>
      <c r="F64" s="304">
        <f>'dados agrupados'!N64</f>
        <v>1374</v>
      </c>
      <c r="G64" s="304">
        <f>'dados agrupados'!O64</f>
        <v>3</v>
      </c>
      <c r="H64" s="304">
        <f>'dados agrupados'!P64</f>
        <v>0</v>
      </c>
      <c r="I64" s="304">
        <f>'dados agrupados'!Q64</f>
        <v>0.5</v>
      </c>
      <c r="J64" s="304">
        <f>'dados agrupados'!R64</f>
        <v>0</v>
      </c>
      <c r="K64" s="304">
        <f>'dados agrupados'!S64</f>
        <v>528</v>
      </c>
      <c r="L64" s="304">
        <f>'dados agrupados'!T64</f>
        <v>236</v>
      </c>
      <c r="M64" s="304">
        <f>'dados agrupados'!U64</f>
        <v>36</v>
      </c>
      <c r="N64" s="304">
        <f>'dados agrupados'!V64</f>
        <v>0</v>
      </c>
      <c r="O64" s="304">
        <f>'dados agrupados'!W64</f>
        <v>4.5999999999999996</v>
      </c>
      <c r="P64" s="304">
        <f>'dados agrupados'!X64</f>
        <v>0</v>
      </c>
      <c r="Q64" s="304">
        <f>'dados agrupados'!Y64</f>
        <v>36</v>
      </c>
      <c r="R64" s="304">
        <f>'dados agrupados'!Z64</f>
        <v>0</v>
      </c>
      <c r="S64" s="304">
        <f>'dados agrupados'!AA64</f>
        <v>19</v>
      </c>
      <c r="T64" s="304">
        <f>'dados agrupados'!AB64</f>
        <v>0</v>
      </c>
      <c r="U64" s="304">
        <f>'dados agrupados'!AC64</f>
        <v>4.2</v>
      </c>
      <c r="V64" s="304">
        <f>'dados agrupados'!AD64</f>
        <v>0</v>
      </c>
      <c r="W64" s="304" t="e">
        <f t="shared" ref="W64:X64" si="63">#REF!</f>
        <v>#REF!</v>
      </c>
      <c r="X64" s="304" t="e">
        <f t="shared" si="63"/>
        <v>#REF!</v>
      </c>
      <c r="Y64" s="304">
        <f>'dados agrupados'!AG64</f>
        <v>34</v>
      </c>
      <c r="Z64" s="304">
        <f>'dados agrupados'!AH64</f>
        <v>45</v>
      </c>
      <c r="AA64" s="304">
        <f>'dados agrupados'!AI64</f>
        <v>1.2</v>
      </c>
      <c r="AB64" s="304">
        <f>'dados agrupados'!AJ64</f>
        <v>1.3</v>
      </c>
      <c r="AC64" s="304">
        <f>'dados agrupados'!AK64</f>
        <v>0.10000000000000009</v>
      </c>
      <c r="AD64" s="304">
        <f>'dados agrupados'!AR64</f>
        <v>9.1</v>
      </c>
      <c r="AE64" s="304">
        <f>'dados agrupados'!AS64</f>
        <v>10</v>
      </c>
      <c r="AF64" s="304">
        <f>'dados agrupados'!AN64</f>
        <v>7.4</v>
      </c>
      <c r="AG64" s="304">
        <f>'dados agrupados'!AO64</f>
        <v>0</v>
      </c>
      <c r="AH64" s="304">
        <f>'dados agrupados'!AT64</f>
        <v>4.7</v>
      </c>
      <c r="AI64" s="304">
        <f>'dados agrupados'!AU64</f>
        <v>4.5</v>
      </c>
      <c r="AJ64" s="304">
        <f>'dados agrupados'!AX64</f>
        <v>145</v>
      </c>
      <c r="AK64" s="304">
        <f>'dados agrupados'!AY64</f>
        <v>147</v>
      </c>
      <c r="AL64" s="304">
        <f>'dados agrupados'!AL64</f>
        <v>4.8</v>
      </c>
      <c r="AM64" s="304">
        <f>'dados agrupados'!AM64</f>
        <v>3.7</v>
      </c>
      <c r="AN64" s="304">
        <f>'dados agrupados'!AZ64</f>
        <v>2.1</v>
      </c>
      <c r="AO64" s="304">
        <f>'dados agrupados'!BA64</f>
        <v>2.1</v>
      </c>
      <c r="AP64" s="304">
        <f>'dados agrupados'!BB64</f>
        <v>101</v>
      </c>
      <c r="AQ64" s="304">
        <f>'dados agrupados'!BC64</f>
        <v>104</v>
      </c>
      <c r="AR64" s="304">
        <f>'dados agrupados'!AP64</f>
        <v>102</v>
      </c>
      <c r="AS64" s="304">
        <f>'dados agrupados'!AQ64</f>
        <v>0</v>
      </c>
      <c r="AT64" s="304">
        <f>'dados agrupados'!BF64</f>
        <v>5.09</v>
      </c>
      <c r="AU64" s="304">
        <f>'dados agrupados'!BG64</f>
        <v>4.26</v>
      </c>
      <c r="AV64" s="304">
        <f>'dados agrupados'!BH64</f>
        <v>15.7</v>
      </c>
      <c r="AW64" s="304">
        <f>'dados agrupados'!BI64</f>
        <v>13.6</v>
      </c>
      <c r="AX64" s="304">
        <f>'dados agrupados'!BJ64</f>
        <v>47.7</v>
      </c>
      <c r="AY64" s="304">
        <f>'dados agrupados'!BK64</f>
        <v>40.6</v>
      </c>
      <c r="AZ64" s="304">
        <f>'dados agrupados'!BL64</f>
        <v>93.7</v>
      </c>
      <c r="BA64" s="304">
        <f>'dados agrupados'!BM64</f>
        <v>95.3</v>
      </c>
      <c r="BB64" s="304">
        <f>'dados agrupados'!BN64</f>
        <v>30.8</v>
      </c>
      <c r="BC64" s="304">
        <f>'dados agrupados'!BO64</f>
        <v>31.9</v>
      </c>
      <c r="BD64" s="304">
        <f>'dados agrupados'!BP64</f>
        <v>32.9</v>
      </c>
      <c r="BE64" s="304">
        <f>'dados agrupados'!BQ64</f>
        <v>33.5</v>
      </c>
      <c r="BF64" s="304">
        <f>'dados agrupados'!BR64</f>
        <v>261</v>
      </c>
      <c r="BG64" s="304">
        <f>'dados agrupados'!BS64</f>
        <v>187</v>
      </c>
      <c r="BH64" s="304">
        <f>'dados agrupados'!BT64</f>
        <v>12.2</v>
      </c>
      <c r="BI64" s="304">
        <f>'dados agrupados'!BU64</f>
        <v>11.2</v>
      </c>
      <c r="BJ64" s="304">
        <f>'dados agrupados'!BV64</f>
        <v>0.35</v>
      </c>
      <c r="BK64" s="304">
        <f>'dados agrupados'!BW64</f>
        <v>0</v>
      </c>
      <c r="BL64" s="304">
        <f>'dados agrupados'!BX64</f>
        <v>7.22</v>
      </c>
      <c r="BM64" s="304">
        <f>'dados agrupados'!BY64</f>
        <v>7.45</v>
      </c>
      <c r="BN64" s="304">
        <f>'dados agrupados'!BZ64</f>
        <v>66.8</v>
      </c>
      <c r="BO64" s="304">
        <f>'dados agrupados'!CA64</f>
        <v>66</v>
      </c>
      <c r="BP64" s="304">
        <f>'dados agrupados'!CB64</f>
        <v>21.6</v>
      </c>
      <c r="BQ64" s="304">
        <f>'dados agrupados'!CC64</f>
        <v>21</v>
      </c>
      <c r="BR64" s="304">
        <f>'dados agrupados'!CD64</f>
        <v>7.3</v>
      </c>
      <c r="BS64" s="304">
        <f>'dados agrupados'!CE64</f>
        <v>12</v>
      </c>
      <c r="BT64" s="304">
        <f>'dados agrupados'!CF64</f>
        <v>4</v>
      </c>
      <c r="BU64" s="304">
        <f>'dados agrupados'!CG64</f>
        <v>1</v>
      </c>
      <c r="BV64" s="304">
        <f>'dados agrupados'!CH64</f>
        <v>0.3</v>
      </c>
      <c r="BW64" s="304">
        <f>'dados agrupados'!CI64</f>
        <v>0</v>
      </c>
      <c r="BX64" s="304" t="b">
        <f>'dados agrupados'!CJ64</f>
        <v>0</v>
      </c>
      <c r="BY64" s="304" t="b">
        <f>'dados agrupados'!CK64</f>
        <v>1</v>
      </c>
      <c r="BZ64" s="304" t="e">
        <f t="shared" si="1"/>
        <v>#REF!</v>
      </c>
    </row>
    <row r="65" spans="1:78" ht="15.75" customHeight="1">
      <c r="A65" s="422" t="str">
        <f>'dados agrupados'!C65</f>
        <v>3183</v>
      </c>
      <c r="B65" s="304">
        <f>'dados agrupados'!D65</f>
        <v>26</v>
      </c>
      <c r="C65" s="304">
        <f>'dados agrupados'!E65</f>
        <v>90</v>
      </c>
      <c r="D65" s="304">
        <f>'dados agrupados'!F65</f>
        <v>1</v>
      </c>
      <c r="E65" s="304">
        <f>'dados agrupados'!M65</f>
        <v>288</v>
      </c>
      <c r="F65" s="304">
        <f>'dados agrupados'!N65</f>
        <v>3021</v>
      </c>
      <c r="G65" s="304">
        <f>'dados agrupados'!O65</f>
        <v>3</v>
      </c>
      <c r="H65" s="304">
        <f>'dados agrupados'!P65</f>
        <v>25</v>
      </c>
      <c r="I65" s="304">
        <f>'dados agrupados'!Q65</f>
        <v>0.8</v>
      </c>
      <c r="J65" s="304">
        <f>'dados agrupados'!R65</f>
        <v>1.3</v>
      </c>
      <c r="K65" s="304">
        <f>'dados agrupados'!S65</f>
        <v>673</v>
      </c>
      <c r="L65" s="304">
        <f>'dados agrupados'!T65</f>
        <v>784</v>
      </c>
      <c r="M65" s="304">
        <f>'dados agrupados'!U65</f>
        <v>46</v>
      </c>
      <c r="N65" s="304">
        <f>'dados agrupados'!V65</f>
        <v>67</v>
      </c>
      <c r="O65" s="304">
        <f>'dados agrupados'!W65</f>
        <v>4.5</v>
      </c>
      <c r="P65" s="304">
        <f>'dados agrupados'!X65</f>
        <v>2.9</v>
      </c>
      <c r="Q65" s="304">
        <f>'dados agrupados'!Y65</f>
        <v>46</v>
      </c>
      <c r="R65" s="304">
        <f>'dados agrupados'!Z65</f>
        <v>40</v>
      </c>
      <c r="S65" s="304">
        <f>'dados agrupados'!AA65</f>
        <v>21</v>
      </c>
      <c r="T65" s="304">
        <f>'dados agrupados'!AB65</f>
        <v>17</v>
      </c>
      <c r="U65" s="304">
        <f>'dados agrupados'!AC65</f>
        <v>4.2</v>
      </c>
      <c r="V65" s="304">
        <f>'dados agrupados'!AD65</f>
        <v>5.2</v>
      </c>
      <c r="W65" s="304" t="e">
        <f t="shared" ref="W65:X65" si="64">#REF!</f>
        <v>#REF!</v>
      </c>
      <c r="X65" s="304" t="e">
        <f t="shared" si="64"/>
        <v>#REF!</v>
      </c>
      <c r="Y65" s="304">
        <f>'dados agrupados'!AG65</f>
        <v>23</v>
      </c>
      <c r="Z65" s="304">
        <f>'dados agrupados'!AH65</f>
        <v>30</v>
      </c>
      <c r="AA65" s="304">
        <f>'dados agrupados'!AI65</f>
        <v>1</v>
      </c>
      <c r="AB65" s="304">
        <f>'dados agrupados'!AJ65</f>
        <v>0.9</v>
      </c>
      <c r="AC65" s="304">
        <f>'dados agrupados'!AK65</f>
        <v>0</v>
      </c>
      <c r="AD65" s="304">
        <f>'dados agrupados'!AR65</f>
        <v>9</v>
      </c>
      <c r="AE65" s="304">
        <f>'dados agrupados'!AS65</f>
        <v>7.6</v>
      </c>
      <c r="AF65" s="304">
        <f>'dados agrupados'!AN65</f>
        <v>7.7</v>
      </c>
      <c r="AG65" s="304">
        <f>'dados agrupados'!AO65</f>
        <v>5.5</v>
      </c>
      <c r="AH65" s="304">
        <f>'dados agrupados'!AT65</f>
        <v>4.5999999999999996</v>
      </c>
      <c r="AI65" s="304">
        <f>'dados agrupados'!AU65</f>
        <v>3.8</v>
      </c>
      <c r="AJ65" s="304">
        <f>'dados agrupados'!AX65</f>
        <v>144</v>
      </c>
      <c r="AK65" s="304">
        <f>'dados agrupados'!AY65</f>
        <v>125</v>
      </c>
      <c r="AL65" s="304">
        <f>'dados agrupados'!AL65</f>
        <v>4.3</v>
      </c>
      <c r="AM65" s="304">
        <f>'dados agrupados'!AM65</f>
        <v>3.5</v>
      </c>
      <c r="AN65" s="304">
        <f>'dados agrupados'!AZ65</f>
        <v>2.1</v>
      </c>
      <c r="AO65" s="304">
        <f>'dados agrupados'!BA65</f>
        <v>1.8</v>
      </c>
      <c r="AP65" s="304">
        <f>'dados agrupados'!BB65</f>
        <v>100</v>
      </c>
      <c r="AQ65" s="304">
        <f>'dados agrupados'!BC65</f>
        <v>97</v>
      </c>
      <c r="AR65" s="304">
        <f>'dados agrupados'!AP65</f>
        <v>111</v>
      </c>
      <c r="AS65" s="304">
        <f>'dados agrupados'!AQ65</f>
        <v>0</v>
      </c>
      <c r="AT65" s="304">
        <f>'dados agrupados'!BF65</f>
        <v>4.82</v>
      </c>
      <c r="AU65" s="304">
        <f>'dados agrupados'!BG65</f>
        <v>3.83</v>
      </c>
      <c r="AV65" s="304">
        <f>'dados agrupados'!BH65</f>
        <v>13.9</v>
      </c>
      <c r="AW65" s="304">
        <f>'dados agrupados'!BI65</f>
        <v>11.8</v>
      </c>
      <c r="AX65" s="304">
        <f>'dados agrupados'!BJ65</f>
        <v>43.5</v>
      </c>
      <c r="AY65" s="304">
        <f>'dados agrupados'!BK65</f>
        <v>35.1</v>
      </c>
      <c r="AZ65" s="304">
        <f>'dados agrupados'!BL65</f>
        <v>90.2</v>
      </c>
      <c r="BA65" s="304">
        <f>'dados agrupados'!BM65</f>
        <v>91.6</v>
      </c>
      <c r="BB65" s="304">
        <f>'dados agrupados'!BN65</f>
        <v>28.8</v>
      </c>
      <c r="BC65" s="304">
        <f>'dados agrupados'!BO65</f>
        <v>30.8</v>
      </c>
      <c r="BD65" s="304">
        <f>'dados agrupados'!BP65</f>
        <v>32</v>
      </c>
      <c r="BE65" s="304">
        <f>'dados agrupados'!BQ65</f>
        <v>33.6</v>
      </c>
      <c r="BF65" s="304">
        <f>'dados agrupados'!BR65</f>
        <v>321</v>
      </c>
      <c r="BG65" s="304">
        <f>'dados agrupados'!BS65</f>
        <v>220</v>
      </c>
      <c r="BH65" s="304">
        <f>'dados agrupados'!BT65</f>
        <v>12.6</v>
      </c>
      <c r="BI65" s="304">
        <f>'dados agrupados'!BU65</f>
        <v>11.8</v>
      </c>
      <c r="BJ65" s="304">
        <f>'dados agrupados'!BV65</f>
        <v>0.71</v>
      </c>
      <c r="BK65" s="304">
        <f>'dados agrupados'!BW65</f>
        <v>0</v>
      </c>
      <c r="BL65" s="304">
        <f>'dados agrupados'!BX65</f>
        <v>6.26</v>
      </c>
      <c r="BM65" s="304">
        <f>'dados agrupados'!BY65</f>
        <v>7.66</v>
      </c>
      <c r="BN65" s="304">
        <f>'dados agrupados'!BZ65</f>
        <v>54.4</v>
      </c>
      <c r="BO65" s="304">
        <f>'dados agrupados'!CA65</f>
        <v>62</v>
      </c>
      <c r="BP65" s="304">
        <f>'dados agrupados'!CB65</f>
        <v>31.3</v>
      </c>
      <c r="BQ65" s="304">
        <f>'dados agrupados'!CC65</f>
        <v>25</v>
      </c>
      <c r="BR65" s="304">
        <f>'dados agrupados'!CD65</f>
        <v>8.5</v>
      </c>
      <c r="BS65" s="304">
        <f>'dados agrupados'!CE65</f>
        <v>11</v>
      </c>
      <c r="BT65" s="304">
        <f>'dados agrupados'!CF65</f>
        <v>5.6</v>
      </c>
      <c r="BU65" s="304">
        <f>'dados agrupados'!CG65</f>
        <v>2</v>
      </c>
      <c r="BV65" s="304">
        <f>'dados agrupados'!CH65</f>
        <v>0.2</v>
      </c>
      <c r="BW65" s="304">
        <f>'dados agrupados'!CI65</f>
        <v>0</v>
      </c>
      <c r="BX65" s="304" t="b">
        <f>'dados agrupados'!CJ65</f>
        <v>0</v>
      </c>
      <c r="BY65" s="304" t="b">
        <f>'dados agrupados'!CK65</f>
        <v>1</v>
      </c>
      <c r="BZ65" s="304" t="e">
        <f t="shared" si="1"/>
        <v>#REF!</v>
      </c>
    </row>
    <row r="66" spans="1:78" ht="15.75" customHeight="1">
      <c r="A66" s="422" t="str">
        <f>'dados agrupados'!C66</f>
        <v>3187</v>
      </c>
      <c r="B66" s="304">
        <f>'dados agrupados'!D66</f>
        <v>25</v>
      </c>
      <c r="C66" s="304">
        <f>'dados agrupados'!E66</f>
        <v>85</v>
      </c>
      <c r="D66" s="304">
        <f>'dados agrupados'!F66</f>
        <v>1</v>
      </c>
      <c r="E66" s="304">
        <f>'dados agrupados'!M66</f>
        <v>206</v>
      </c>
      <c r="F66" s="304">
        <f>'dados agrupados'!N66</f>
        <v>1593</v>
      </c>
      <c r="G66" s="304">
        <f>'dados agrupados'!O66</f>
        <v>3</v>
      </c>
      <c r="H66" s="304">
        <f>'dados agrupados'!P66</f>
        <v>22</v>
      </c>
      <c r="I66" s="304">
        <f>'dados agrupados'!Q66</f>
        <v>0.9</v>
      </c>
      <c r="J66" s="304">
        <f>'dados agrupados'!R66</f>
        <v>1.7</v>
      </c>
      <c r="K66" s="304">
        <f>'dados agrupados'!S66</f>
        <v>396</v>
      </c>
      <c r="L66" s="304">
        <f>'dados agrupados'!T66</f>
        <v>779</v>
      </c>
      <c r="M66" s="304">
        <f>'dados agrupados'!U66</f>
        <v>48</v>
      </c>
      <c r="N66" s="304">
        <f>'dados agrupados'!V66</f>
        <v>78</v>
      </c>
      <c r="O66" s="304">
        <f>'dados agrupados'!W66</f>
        <v>4.7</v>
      </c>
      <c r="P66" s="304">
        <f>'dados agrupados'!X66</f>
        <v>4.4000000000000004</v>
      </c>
      <c r="Q66" s="304">
        <f>'dados agrupados'!Y66</f>
        <v>48</v>
      </c>
      <c r="R66" s="304">
        <f>'dados agrupados'!Z66</f>
        <v>29</v>
      </c>
      <c r="S66" s="304">
        <f>'dados agrupados'!AA66</f>
        <v>32</v>
      </c>
      <c r="T66" s="304">
        <f>'dados agrupados'!AB66</f>
        <v>39</v>
      </c>
      <c r="U66" s="304">
        <f>'dados agrupados'!AC66</f>
        <v>4.5</v>
      </c>
      <c r="V66" s="304">
        <f>'dados agrupados'!AD66</f>
        <v>7</v>
      </c>
      <c r="W66" s="304" t="e">
        <f t="shared" ref="W66:X66" si="65">#REF!</f>
        <v>#REF!</v>
      </c>
      <c r="X66" s="304" t="e">
        <f t="shared" si="65"/>
        <v>#REF!</v>
      </c>
      <c r="Y66" s="304">
        <f>'dados agrupados'!AG66</f>
        <v>38</v>
      </c>
      <c r="Z66" s="304">
        <f>'dados agrupados'!AH66</f>
        <v>50</v>
      </c>
      <c r="AA66" s="304">
        <f>'dados agrupados'!AI66</f>
        <v>1</v>
      </c>
      <c r="AB66" s="304">
        <f>'dados agrupados'!AJ66</f>
        <v>1.1000000000000001</v>
      </c>
      <c r="AC66" s="304">
        <f>'dados agrupados'!AK66</f>
        <v>0.10000000000000009</v>
      </c>
      <c r="AD66" s="304">
        <f>'dados agrupados'!AR66</f>
        <v>9.1</v>
      </c>
      <c r="AE66" s="304">
        <f>'dados agrupados'!AS66</f>
        <v>10.4</v>
      </c>
      <c r="AF66" s="304">
        <f>'dados agrupados'!AN66</f>
        <v>8</v>
      </c>
      <c r="AG66" s="304">
        <f>'dados agrupados'!AO66</f>
        <v>7.5</v>
      </c>
      <c r="AH66" s="304">
        <f>'dados agrupados'!AT66</f>
        <v>4.9000000000000004</v>
      </c>
      <c r="AI66" s="304">
        <f>'dados agrupados'!AU66</f>
        <v>4.8</v>
      </c>
      <c r="AJ66" s="304">
        <f>'dados agrupados'!AX66</f>
        <v>146</v>
      </c>
      <c r="AK66" s="304">
        <f>'dados agrupados'!AY66</f>
        <v>143</v>
      </c>
      <c r="AL66" s="304">
        <f>'dados agrupados'!AL66</f>
        <v>4.5999999999999996</v>
      </c>
      <c r="AM66" s="304">
        <f>'dados agrupados'!AM66</f>
        <v>3.9</v>
      </c>
      <c r="AN66" s="304">
        <f>'dados agrupados'!AZ66</f>
        <v>2.1</v>
      </c>
      <c r="AO66" s="304">
        <f>'dados agrupados'!BA66</f>
        <v>2.5</v>
      </c>
      <c r="AP66" s="304">
        <f>'dados agrupados'!BB66</f>
        <v>103</v>
      </c>
      <c r="AQ66" s="304">
        <f>'dados agrupados'!BC66</f>
        <v>110</v>
      </c>
      <c r="AR66" s="304">
        <f>'dados agrupados'!AP66</f>
        <v>123</v>
      </c>
      <c r="AS66" s="304">
        <f>'dados agrupados'!AQ66</f>
        <v>0</v>
      </c>
      <c r="AT66" s="304">
        <f>'dados agrupados'!BF66</f>
        <v>4.93</v>
      </c>
      <c r="AU66" s="304">
        <f>'dados agrupados'!BG66</f>
        <v>4.34</v>
      </c>
      <c r="AV66" s="304">
        <f>'dados agrupados'!BH66</f>
        <v>14.2</v>
      </c>
      <c r="AW66" s="304">
        <f>'dados agrupados'!BI66</f>
        <v>13.1</v>
      </c>
      <c r="AX66" s="304">
        <f>'dados agrupados'!BJ66</f>
        <v>44.3</v>
      </c>
      <c r="AY66" s="304">
        <f>'dados agrupados'!BK66</f>
        <v>39.6</v>
      </c>
      <c r="AZ66" s="304">
        <f>'dados agrupados'!BL66</f>
        <v>89.9</v>
      </c>
      <c r="BA66" s="304">
        <f>'dados agrupados'!BM66</f>
        <v>91.2</v>
      </c>
      <c r="BB66" s="304">
        <f>'dados agrupados'!BN66</f>
        <v>28.8</v>
      </c>
      <c r="BC66" s="304">
        <f>'dados agrupados'!BO66</f>
        <v>30.2</v>
      </c>
      <c r="BD66" s="304">
        <f>'dados agrupados'!BP66</f>
        <v>32.1</v>
      </c>
      <c r="BE66" s="304">
        <f>'dados agrupados'!BQ66</f>
        <v>33.1</v>
      </c>
      <c r="BF66" s="304">
        <f>'dados agrupados'!BR66</f>
        <v>278</v>
      </c>
      <c r="BG66" s="304">
        <f>'dados agrupados'!BS66</f>
        <v>1243</v>
      </c>
      <c r="BH66" s="304">
        <f>'dados agrupados'!BT66</f>
        <v>13.1</v>
      </c>
      <c r="BI66" s="304">
        <f>'dados agrupados'!BU66</f>
        <v>12.7</v>
      </c>
      <c r="BJ66" s="304">
        <f>'dados agrupados'!BV66</f>
        <v>0.31</v>
      </c>
      <c r="BK66" s="304">
        <f>'dados agrupados'!BW66</f>
        <v>0</v>
      </c>
      <c r="BL66" s="304">
        <f>'dados agrupados'!BX66</f>
        <v>6.52</v>
      </c>
      <c r="BM66" s="304">
        <f>'dados agrupados'!BY66</f>
        <v>7.54</v>
      </c>
      <c r="BN66" s="304">
        <f>'dados agrupados'!BZ66</f>
        <v>55.6</v>
      </c>
      <c r="BO66" s="304">
        <f>'dados agrupados'!CA66</f>
        <v>55</v>
      </c>
      <c r="BP66" s="304">
        <f>'dados agrupados'!CB66</f>
        <v>30.2</v>
      </c>
      <c r="BQ66" s="304">
        <f>'dados agrupados'!CC66</f>
        <v>31</v>
      </c>
      <c r="BR66" s="304">
        <f>'dados agrupados'!CD66</f>
        <v>8.6999999999999993</v>
      </c>
      <c r="BS66" s="304">
        <f>'dados agrupados'!CE66</f>
        <v>9</v>
      </c>
      <c r="BT66" s="304">
        <f>'dados agrupados'!CF66</f>
        <v>5.2</v>
      </c>
      <c r="BU66" s="304">
        <f>'dados agrupados'!CG66</f>
        <v>4</v>
      </c>
      <c r="BV66" s="304">
        <f>'dados agrupados'!CH66</f>
        <v>0.3</v>
      </c>
      <c r="BW66" s="304">
        <f>'dados agrupados'!CI66</f>
        <v>1</v>
      </c>
      <c r="BX66" s="304" t="b">
        <f>'dados agrupados'!CJ66</f>
        <v>0</v>
      </c>
      <c r="BY66" s="304" t="b">
        <f>'dados agrupados'!CK66</f>
        <v>1</v>
      </c>
      <c r="BZ66" s="304" t="e">
        <f t="shared" si="1"/>
        <v>#REF!</v>
      </c>
    </row>
    <row r="67" spans="1:78" ht="15.75" customHeight="1">
      <c r="A67" s="422" t="str">
        <f>'dados agrupados'!C67</f>
        <v>3189</v>
      </c>
      <c r="B67" s="304">
        <f>'dados agrupados'!D67</f>
        <v>28</v>
      </c>
      <c r="C67" s="304">
        <f>'dados agrupados'!E67</f>
        <v>77</v>
      </c>
      <c r="D67" s="304">
        <f>'dados agrupados'!F67</f>
        <v>2</v>
      </c>
      <c r="E67" s="304">
        <f>'dados agrupados'!M67</f>
        <v>85</v>
      </c>
      <c r="F67" s="304">
        <f>'dados agrupados'!N67</f>
        <v>4520</v>
      </c>
      <c r="G67" s="304">
        <f>'dados agrupados'!O67</f>
        <v>3</v>
      </c>
      <c r="H67" s="304">
        <f>'dados agrupados'!P67</f>
        <v>3</v>
      </c>
      <c r="I67" s="304">
        <f>'dados agrupados'!Q67</f>
        <v>1.1000000000000001</v>
      </c>
      <c r="J67" s="304">
        <f>'dados agrupados'!R67</f>
        <v>2.2999999999999998</v>
      </c>
      <c r="K67" s="304">
        <f>'dados agrupados'!S67</f>
        <v>484</v>
      </c>
      <c r="L67" s="304">
        <f>'dados agrupados'!T67</f>
        <v>1430</v>
      </c>
      <c r="M67" s="304">
        <f>'dados agrupados'!U67</f>
        <v>38</v>
      </c>
      <c r="N67" s="304">
        <f>'dados agrupados'!V67</f>
        <v>121</v>
      </c>
      <c r="O67" s="304">
        <f>'dados agrupados'!W67</f>
        <v>4.7</v>
      </c>
      <c r="P67" s="304">
        <f>'dados agrupados'!X67</f>
        <v>4.5999999999999996</v>
      </c>
      <c r="Q67" s="304">
        <f>'dados agrupados'!Y67</f>
        <v>38</v>
      </c>
      <c r="R67" s="304">
        <f>'dados agrupados'!Z67</f>
        <v>33</v>
      </c>
      <c r="S67" s="304">
        <f>'dados agrupados'!AA67</f>
        <v>30</v>
      </c>
      <c r="T67" s="304">
        <f>'dados agrupados'!AB67</f>
        <v>37</v>
      </c>
      <c r="U67" s="304">
        <f>'dados agrupados'!AC67</f>
        <v>6.6</v>
      </c>
      <c r="V67" s="304">
        <f>'dados agrupados'!AD67</f>
        <v>9.1</v>
      </c>
      <c r="W67" s="304" t="e">
        <f t="shared" ref="W67:X67" si="66">#REF!</f>
        <v>#REF!</v>
      </c>
      <c r="X67" s="304" t="e">
        <f t="shared" si="66"/>
        <v>#REF!</v>
      </c>
      <c r="Y67" s="304">
        <f>'dados agrupados'!AG67</f>
        <v>23</v>
      </c>
      <c r="Z67" s="304">
        <f>'dados agrupados'!AH67</f>
        <v>59</v>
      </c>
      <c r="AA67" s="304">
        <f>'dados agrupados'!AI67</f>
        <v>1.1000000000000001</v>
      </c>
      <c r="AB67" s="304">
        <f>'dados agrupados'!AJ67</f>
        <v>1.2</v>
      </c>
      <c r="AC67" s="304">
        <f>'dados agrupados'!AK67</f>
        <v>9.9999999999999867E-2</v>
      </c>
      <c r="AD67" s="304">
        <f>'dados agrupados'!AR67</f>
        <v>9</v>
      </c>
      <c r="AE67" s="304">
        <f>'dados agrupados'!AS67</f>
        <v>10.4</v>
      </c>
      <c r="AF67" s="304">
        <f>'dados agrupados'!AN67</f>
        <v>7.3</v>
      </c>
      <c r="AG67" s="304">
        <f>'dados agrupados'!AO67</f>
        <v>7.1</v>
      </c>
      <c r="AH67" s="304">
        <f>'dados agrupados'!AT67</f>
        <v>4.8</v>
      </c>
      <c r="AI67" s="304">
        <f>'dados agrupados'!AU67</f>
        <v>5.3</v>
      </c>
      <c r="AJ67" s="304">
        <f>'dados agrupados'!AX67</f>
        <v>145</v>
      </c>
      <c r="AK67" s="304">
        <f>'dados agrupados'!AY67</f>
        <v>145</v>
      </c>
      <c r="AL67" s="304">
        <f>'dados agrupados'!AL67</f>
        <v>4.5</v>
      </c>
      <c r="AM67" s="304">
        <f>'dados agrupados'!AM67</f>
        <v>4.5</v>
      </c>
      <c r="AN67" s="304">
        <f>'dados agrupados'!AZ67</f>
        <v>2</v>
      </c>
      <c r="AO67" s="304">
        <f>'dados agrupados'!BA67</f>
        <v>2.4</v>
      </c>
      <c r="AP67" s="304">
        <f>'dados agrupados'!BB67</f>
        <v>102</v>
      </c>
      <c r="AQ67" s="304">
        <f>'dados agrupados'!BC67</f>
        <v>110</v>
      </c>
      <c r="AR67" s="304">
        <f>'dados agrupados'!AP67</f>
        <v>106</v>
      </c>
      <c r="AS67" s="304">
        <f>'dados agrupados'!AQ67</f>
        <v>0</v>
      </c>
      <c r="AT67" s="304">
        <f>'dados agrupados'!BF67</f>
        <v>4.76</v>
      </c>
      <c r="AU67" s="304">
        <f>'dados agrupados'!BG67</f>
        <v>4.0199999999999996</v>
      </c>
      <c r="AV67" s="304">
        <f>'dados agrupados'!BH67</f>
        <v>14.6</v>
      </c>
      <c r="AW67" s="304">
        <f>'dados agrupados'!BI67</f>
        <v>13.3</v>
      </c>
      <c r="AX67" s="304">
        <f>'dados agrupados'!BJ67</f>
        <v>44.6</v>
      </c>
      <c r="AY67" s="304">
        <f>'dados agrupados'!BK67</f>
        <v>39</v>
      </c>
      <c r="AZ67" s="304">
        <f>'dados agrupados'!BL67</f>
        <v>93.7</v>
      </c>
      <c r="BA67" s="304">
        <f>'dados agrupados'!BM67</f>
        <v>97</v>
      </c>
      <c r="BB67" s="304">
        <f>'dados agrupados'!BN67</f>
        <v>30.7</v>
      </c>
      <c r="BC67" s="304">
        <f>'dados agrupados'!BO67</f>
        <v>33.1</v>
      </c>
      <c r="BD67" s="304">
        <f>'dados agrupados'!BP67</f>
        <v>32.700000000000003</v>
      </c>
      <c r="BE67" s="304">
        <f>'dados agrupados'!BQ67</f>
        <v>34.1</v>
      </c>
      <c r="BF67" s="304">
        <f>'dados agrupados'!BR67</f>
        <v>200</v>
      </c>
      <c r="BG67" s="304">
        <f>'dados agrupados'!BS67</f>
        <v>153</v>
      </c>
      <c r="BH67" s="304">
        <f>'dados agrupados'!BT67</f>
        <v>12.6</v>
      </c>
      <c r="BI67" s="304">
        <f>'dados agrupados'!BU67</f>
        <v>12.3</v>
      </c>
      <c r="BJ67" s="304">
        <f>'dados agrupados'!BV67</f>
        <v>0.87</v>
      </c>
      <c r="BK67" s="304">
        <f>'dados agrupados'!BW67</f>
        <v>0</v>
      </c>
      <c r="BL67" s="304">
        <f>'dados agrupados'!BX67</f>
        <v>7.02</v>
      </c>
      <c r="BM67" s="304">
        <f>'dados agrupados'!BY67</f>
        <v>7.08</v>
      </c>
      <c r="BN67" s="304">
        <f>'dados agrupados'!BZ67</f>
        <v>62.4</v>
      </c>
      <c r="BO67" s="304">
        <f>'dados agrupados'!CA67</f>
        <v>54</v>
      </c>
      <c r="BP67" s="304">
        <f>'dados agrupados'!CB67</f>
        <v>29.5</v>
      </c>
      <c r="BQ67" s="304">
        <f>'dados agrupados'!CC67</f>
        <v>30</v>
      </c>
      <c r="BR67" s="304">
        <f>'dados agrupados'!CD67</f>
        <v>6.4</v>
      </c>
      <c r="BS67" s="304">
        <f>'dados agrupados'!CE67</f>
        <v>14</v>
      </c>
      <c r="BT67" s="304">
        <f>'dados agrupados'!CF67</f>
        <v>1.6</v>
      </c>
      <c r="BU67" s="304">
        <f>'dados agrupados'!CG67</f>
        <v>2</v>
      </c>
      <c r="BV67" s="304">
        <f>'dados agrupados'!CH67</f>
        <v>0.1</v>
      </c>
      <c r="BW67" s="304">
        <f>'dados agrupados'!CI67</f>
        <v>0</v>
      </c>
      <c r="BX67" s="304" t="b">
        <f>'dados agrupados'!CJ67</f>
        <v>0</v>
      </c>
      <c r="BY67" s="304" t="b">
        <f>'dados agrupados'!CK67</f>
        <v>1</v>
      </c>
      <c r="BZ67" s="304" t="e">
        <f t="shared" si="1"/>
        <v>#REF!</v>
      </c>
    </row>
    <row r="68" spans="1:78" ht="15.75" customHeight="1">
      <c r="A68" s="422" t="str">
        <f>'dados agrupados'!C68</f>
        <v>3190</v>
      </c>
      <c r="B68" s="304">
        <f>'dados agrupados'!D68</f>
        <v>29</v>
      </c>
      <c r="C68" s="304">
        <f>'dados agrupados'!E68</f>
        <v>80</v>
      </c>
      <c r="D68" s="304">
        <f>'dados agrupados'!F68</f>
        <v>1</v>
      </c>
      <c r="E68" s="304">
        <f>'dados agrupados'!M68</f>
        <v>603</v>
      </c>
      <c r="F68" s="304">
        <f>'dados agrupados'!N68</f>
        <v>6580</v>
      </c>
      <c r="G68" s="304">
        <f>'dados agrupados'!O68</f>
        <v>3</v>
      </c>
      <c r="H68" s="304">
        <f>'dados agrupados'!P68</f>
        <v>98</v>
      </c>
      <c r="I68" s="304">
        <f>'dados agrupados'!Q68</f>
        <v>0.5</v>
      </c>
      <c r="J68" s="304">
        <f>'dados agrupados'!R68</f>
        <v>1.4</v>
      </c>
      <c r="K68" s="304">
        <f>'dados agrupados'!S68</f>
        <v>796</v>
      </c>
      <c r="L68" s="304">
        <f>'dados agrupados'!T68</f>
        <v>1866</v>
      </c>
      <c r="M68" s="304">
        <f>'dados agrupados'!U68</f>
        <v>45</v>
      </c>
      <c r="N68" s="304">
        <f>'dados agrupados'!V68</f>
        <v>177</v>
      </c>
      <c r="O68" s="304">
        <f>'dados agrupados'!W68</f>
        <v>4.4000000000000004</v>
      </c>
      <c r="P68" s="304">
        <f>'dados agrupados'!X68</f>
        <v>4.3</v>
      </c>
      <c r="Q68" s="304">
        <f>'dados agrupados'!Y68</f>
        <v>45</v>
      </c>
      <c r="R68" s="304">
        <f>'dados agrupados'!Z68</f>
        <v>42</v>
      </c>
      <c r="S68" s="304">
        <f>'dados agrupados'!AA68</f>
        <v>21</v>
      </c>
      <c r="T68" s="304">
        <f>'dados agrupados'!AB68</f>
        <v>21</v>
      </c>
      <c r="U68" s="304">
        <f>'dados agrupados'!AC68</f>
        <v>4.0999999999999996</v>
      </c>
      <c r="V68" s="304">
        <f>'dados agrupados'!AD68</f>
        <v>6.6</v>
      </c>
      <c r="W68" s="304" t="e">
        <f t="shared" ref="W68:X68" si="67">#REF!</f>
        <v>#REF!</v>
      </c>
      <c r="X68" s="304" t="e">
        <f t="shared" si="67"/>
        <v>#REF!</v>
      </c>
      <c r="Y68" s="304">
        <f>'dados agrupados'!AG68</f>
        <v>43</v>
      </c>
      <c r="Z68" s="304">
        <f>'dados agrupados'!AH68</f>
        <v>54</v>
      </c>
      <c r="AA68" s="304">
        <f>'dados agrupados'!AI68</f>
        <v>1</v>
      </c>
      <c r="AB68" s="304">
        <f>'dados agrupados'!AJ68</f>
        <v>1</v>
      </c>
      <c r="AC68" s="304">
        <f>'dados agrupados'!AK68</f>
        <v>0</v>
      </c>
      <c r="AD68" s="304">
        <f>'dados agrupados'!AR68</f>
        <v>8.5</v>
      </c>
      <c r="AE68" s="304">
        <f>'dados agrupados'!AS68</f>
        <v>10.1</v>
      </c>
      <c r="AF68" s="304">
        <f>'dados agrupados'!AN68</f>
        <v>7.3</v>
      </c>
      <c r="AG68" s="304">
        <f>'dados agrupados'!AO68</f>
        <v>7.4</v>
      </c>
      <c r="AH68" s="304">
        <f>'dados agrupados'!AT68</f>
        <v>4.4000000000000004</v>
      </c>
      <c r="AI68" s="304">
        <f>'dados agrupados'!AU68</f>
        <v>5.3</v>
      </c>
      <c r="AJ68" s="304">
        <f>'dados agrupados'!AX68</f>
        <v>143</v>
      </c>
      <c r="AK68" s="304">
        <f>'dados agrupados'!AY68</f>
        <v>146</v>
      </c>
      <c r="AL68" s="304">
        <f>'dados agrupados'!AL68</f>
        <v>4.3</v>
      </c>
      <c r="AM68" s="304">
        <f>'dados agrupados'!AM68</f>
        <v>5.0999999999999996</v>
      </c>
      <c r="AN68" s="304">
        <f>'dados agrupados'!AZ68</f>
        <v>1.9</v>
      </c>
      <c r="AO68" s="304">
        <f>'dados agrupados'!BA68</f>
        <v>2.5</v>
      </c>
      <c r="AP68" s="304">
        <f>'dados agrupados'!BB68</f>
        <v>100</v>
      </c>
      <c r="AQ68" s="304">
        <f>'dados agrupados'!BC68</f>
        <v>112</v>
      </c>
      <c r="AR68" s="304">
        <f>'dados agrupados'!AP68</f>
        <v>68</v>
      </c>
      <c r="AS68" s="304">
        <f>'dados agrupados'!AQ68</f>
        <v>0</v>
      </c>
      <c r="AT68" s="304">
        <f>'dados agrupados'!BF68</f>
        <v>4.5199999999999996</v>
      </c>
      <c r="AU68" s="304">
        <f>'dados agrupados'!BG68</f>
        <v>4.1100000000000003</v>
      </c>
      <c r="AV68" s="304">
        <f>'dados agrupados'!BH68</f>
        <v>13.2</v>
      </c>
      <c r="AW68" s="304">
        <f>'dados agrupados'!BI68</f>
        <v>12.8</v>
      </c>
      <c r="AX68" s="304">
        <f>'dados agrupados'!BJ68</f>
        <v>42.2</v>
      </c>
      <c r="AY68" s="304">
        <f>'dados agrupados'!BK68</f>
        <v>38.1</v>
      </c>
      <c r="AZ68" s="304">
        <f>'dados agrupados'!BL68</f>
        <v>93.4</v>
      </c>
      <c r="BA68" s="304">
        <f>'dados agrupados'!BM68</f>
        <v>92.7</v>
      </c>
      <c r="BB68" s="304">
        <f>'dados agrupados'!BN68</f>
        <v>29.2</v>
      </c>
      <c r="BC68" s="304">
        <f>'dados agrupados'!BO68</f>
        <v>31.1</v>
      </c>
      <c r="BD68" s="304">
        <f>'dados agrupados'!BP68</f>
        <v>31.3</v>
      </c>
      <c r="BE68" s="304">
        <f>'dados agrupados'!BQ68</f>
        <v>33.6</v>
      </c>
      <c r="BF68" s="304">
        <f>'dados agrupados'!BR68</f>
        <v>244</v>
      </c>
      <c r="BG68" s="304">
        <f>'dados agrupados'!BS68</f>
        <v>201</v>
      </c>
      <c r="BH68" s="304">
        <f>'dados agrupados'!BT68</f>
        <v>13.2</v>
      </c>
      <c r="BI68" s="304">
        <f>'dados agrupados'!BU68</f>
        <v>11.3</v>
      </c>
      <c r="BJ68" s="304">
        <f>'dados agrupados'!BV68</f>
        <v>0.17</v>
      </c>
      <c r="BK68" s="304">
        <f>'dados agrupados'!BW68</f>
        <v>0</v>
      </c>
      <c r="BL68" s="304">
        <f>'dados agrupados'!BX68</f>
        <v>5.81</v>
      </c>
      <c r="BM68" s="304">
        <f>'dados agrupados'!BY68</f>
        <v>5.84</v>
      </c>
      <c r="BN68" s="304">
        <f>'dados agrupados'!BZ68</f>
        <v>63.9</v>
      </c>
      <c r="BO68" s="304">
        <f>'dados agrupados'!CA68</f>
        <v>67</v>
      </c>
      <c r="BP68" s="304">
        <f>'dados agrupados'!CB68</f>
        <v>27.9</v>
      </c>
      <c r="BQ68" s="304">
        <f>'dados agrupados'!CC68</f>
        <v>24</v>
      </c>
      <c r="BR68" s="304">
        <f>'dados agrupados'!CD68</f>
        <v>6.4</v>
      </c>
      <c r="BS68" s="304">
        <f>'dados agrupados'!CE68</f>
        <v>8</v>
      </c>
      <c r="BT68" s="304">
        <f>'dados agrupados'!CF68</f>
        <v>1.5</v>
      </c>
      <c r="BU68" s="304">
        <f>'dados agrupados'!CG68</f>
        <v>1</v>
      </c>
      <c r="BV68" s="304">
        <f>'dados agrupados'!CH68</f>
        <v>0.3</v>
      </c>
      <c r="BW68" s="304">
        <f>'dados agrupados'!CI68</f>
        <v>0</v>
      </c>
      <c r="BX68" s="304" t="b">
        <f>'dados agrupados'!CJ68</f>
        <v>0</v>
      </c>
      <c r="BY68" s="304" t="b">
        <f>'dados agrupados'!CK68</f>
        <v>1</v>
      </c>
      <c r="BZ68" s="304" t="e">
        <f t="shared" si="1"/>
        <v>#REF!</v>
      </c>
    </row>
    <row r="69" spans="1:78" ht="15.75" customHeight="1">
      <c r="A69" s="422" t="str">
        <f>'dados agrupados'!C69</f>
        <v>3193</v>
      </c>
      <c r="B69" s="304">
        <f>'dados agrupados'!D69</f>
        <v>29</v>
      </c>
      <c r="C69" s="304">
        <f>'dados agrupados'!E69</f>
        <v>83</v>
      </c>
      <c r="D69" s="304">
        <f>'dados agrupados'!F69</f>
        <v>0</v>
      </c>
      <c r="E69" s="304">
        <f>'dados agrupados'!M69</f>
        <v>83</v>
      </c>
      <c r="F69" s="304">
        <f>'dados agrupados'!N69</f>
        <v>916</v>
      </c>
      <c r="G69" s="304">
        <f>'dados agrupados'!O69</f>
        <v>3</v>
      </c>
      <c r="H69" s="304">
        <f>'dados agrupados'!P69</f>
        <v>8</v>
      </c>
      <c r="I69" s="304">
        <f>'dados agrupados'!Q69</f>
        <v>0</v>
      </c>
      <c r="J69" s="304">
        <f>'dados agrupados'!R69</f>
        <v>0</v>
      </c>
      <c r="K69" s="304">
        <f>'dados agrupados'!S69</f>
        <v>334</v>
      </c>
      <c r="L69" s="304">
        <f>'dados agrupados'!T69</f>
        <v>792</v>
      </c>
      <c r="M69" s="304">
        <f>'dados agrupados'!U69</f>
        <v>30</v>
      </c>
      <c r="N69" s="304">
        <f>'dados agrupados'!V69</f>
        <v>59</v>
      </c>
      <c r="O69" s="304">
        <f>'dados agrupados'!W69</f>
        <v>4.5</v>
      </c>
      <c r="P69" s="304">
        <f>'dados agrupados'!X69</f>
        <v>3.7</v>
      </c>
      <c r="Q69" s="304">
        <f>'dados agrupados'!Y69</f>
        <v>30</v>
      </c>
      <c r="R69" s="304">
        <f>'dados agrupados'!Z69</f>
        <v>28</v>
      </c>
      <c r="S69" s="304">
        <f>'dados agrupados'!AA69</f>
        <v>19</v>
      </c>
      <c r="T69" s="304">
        <f>'dados agrupados'!AB69</f>
        <v>18</v>
      </c>
      <c r="U69" s="304">
        <f>'dados agrupados'!AC69</f>
        <v>5.2</v>
      </c>
      <c r="V69" s="304">
        <f>'dados agrupados'!AD69</f>
        <v>6.4</v>
      </c>
      <c r="W69" s="304" t="e">
        <f t="shared" ref="W69:X69" si="68">#REF!</f>
        <v>#REF!</v>
      </c>
      <c r="X69" s="304" t="e">
        <f t="shared" si="68"/>
        <v>#REF!</v>
      </c>
      <c r="Y69" s="304">
        <f>'dados agrupados'!AG69</f>
        <v>33</v>
      </c>
      <c r="Z69" s="304">
        <f>'dados agrupados'!AH69</f>
        <v>32</v>
      </c>
      <c r="AA69" s="304">
        <f>'dados agrupados'!AI69</f>
        <v>1.2</v>
      </c>
      <c r="AB69" s="304">
        <f>'dados agrupados'!AJ69</f>
        <v>0.9</v>
      </c>
      <c r="AC69" s="304">
        <f>'dados agrupados'!AK69</f>
        <v>0</v>
      </c>
      <c r="AD69" s="304">
        <f>'dados agrupados'!AR69</f>
        <v>8.9</v>
      </c>
      <c r="AE69" s="304">
        <f>'dados agrupados'!AS69</f>
        <v>8.9</v>
      </c>
      <c r="AF69" s="304">
        <f>'dados agrupados'!AN69</f>
        <v>7.5</v>
      </c>
      <c r="AG69" s="304">
        <f>'dados agrupados'!AO69</f>
        <v>6.6</v>
      </c>
      <c r="AH69" s="304">
        <f>'dados agrupados'!AT69</f>
        <v>5.0999999999999996</v>
      </c>
      <c r="AI69" s="304">
        <f>'dados agrupados'!AU69</f>
        <v>4.3</v>
      </c>
      <c r="AJ69" s="304">
        <f>'dados agrupados'!AX69</f>
        <v>149</v>
      </c>
      <c r="AK69" s="304">
        <f>'dados agrupados'!AY69</f>
        <v>138</v>
      </c>
      <c r="AL69" s="304">
        <f>'dados agrupados'!AL69</f>
        <v>4.5999999999999996</v>
      </c>
      <c r="AM69" s="304">
        <f>'dados agrupados'!AM69</f>
        <v>4.5</v>
      </c>
      <c r="AN69" s="304">
        <f>'dados agrupados'!AZ69</f>
        <v>2.4</v>
      </c>
      <c r="AO69" s="304">
        <f>'dados agrupados'!BA69</f>
        <v>2.4</v>
      </c>
      <c r="AP69" s="304">
        <f>'dados agrupados'!BB69</f>
        <v>102</v>
      </c>
      <c r="AQ69" s="304">
        <f>'dados agrupados'!BC69</f>
        <v>104</v>
      </c>
      <c r="AR69" s="304">
        <f>'dados agrupados'!AP69</f>
        <v>108</v>
      </c>
      <c r="AS69" s="304">
        <f>'dados agrupados'!AQ69</f>
        <v>0</v>
      </c>
      <c r="AT69" s="304">
        <f>'dados agrupados'!BF69</f>
        <v>4.6399999999999997</v>
      </c>
      <c r="AU69" s="304">
        <f>'dados agrupados'!BG69</f>
        <v>3.88</v>
      </c>
      <c r="AV69" s="304">
        <f>'dados agrupados'!BH69</f>
        <v>13.7</v>
      </c>
      <c r="AW69" s="304">
        <f>'dados agrupados'!BI69</f>
        <v>12.2</v>
      </c>
      <c r="AX69" s="304">
        <f>'dados agrupados'!BJ69</f>
        <v>42.3</v>
      </c>
      <c r="AY69" s="304">
        <f>'dados agrupados'!BK69</f>
        <v>35.700000000000003</v>
      </c>
      <c r="AZ69" s="304">
        <f>'dados agrupados'!BL69</f>
        <v>91.2</v>
      </c>
      <c r="BA69" s="304">
        <f>'dados agrupados'!BM69</f>
        <v>92</v>
      </c>
      <c r="BB69" s="304">
        <f>'dados agrupados'!BN69</f>
        <v>29.5</v>
      </c>
      <c r="BC69" s="304">
        <f>'dados agrupados'!BO69</f>
        <v>31.4</v>
      </c>
      <c r="BD69" s="304">
        <f>'dados agrupados'!BP69</f>
        <v>32.4</v>
      </c>
      <c r="BE69" s="304">
        <f>'dados agrupados'!BQ69</f>
        <v>34.200000000000003</v>
      </c>
      <c r="BF69" s="304">
        <f>'dados agrupados'!BR69</f>
        <v>293</v>
      </c>
      <c r="BG69" s="304">
        <f>'dados agrupados'!BS69</f>
        <v>255</v>
      </c>
      <c r="BH69" s="304">
        <f>'dados agrupados'!BT69</f>
        <v>12.6</v>
      </c>
      <c r="BI69" s="304">
        <f>'dados agrupados'!BU69</f>
        <v>11.2</v>
      </c>
      <c r="BJ69" s="304">
        <f>'dados agrupados'!BV69</f>
        <v>0.19</v>
      </c>
      <c r="BK69" s="304">
        <f>'dados agrupados'!BW69</f>
        <v>0</v>
      </c>
      <c r="BL69" s="304">
        <f>'dados agrupados'!BX69</f>
        <v>6.95</v>
      </c>
      <c r="BM69" s="304">
        <f>'dados agrupados'!BY69</f>
        <v>7.4</v>
      </c>
      <c r="BN69" s="304">
        <f>'dados agrupados'!BZ69</f>
        <v>56.4</v>
      </c>
      <c r="BO69" s="304">
        <f>'dados agrupados'!CA69</f>
        <v>67</v>
      </c>
      <c r="BP69" s="304">
        <f>'dados agrupados'!CB69</f>
        <v>35.1</v>
      </c>
      <c r="BQ69" s="304">
        <f>'dados agrupados'!CC69</f>
        <v>18</v>
      </c>
      <c r="BR69" s="304">
        <f>'dados agrupados'!CD69</f>
        <v>7.2</v>
      </c>
      <c r="BS69" s="304">
        <f>'dados agrupados'!CE69</f>
        <v>12</v>
      </c>
      <c r="BT69" s="304">
        <f>'dados agrupados'!CF69</f>
        <v>1</v>
      </c>
      <c r="BU69" s="304">
        <f>'dados agrupados'!CG69</f>
        <v>2</v>
      </c>
      <c r="BV69" s="304">
        <f>'dados agrupados'!CH69</f>
        <v>0.3</v>
      </c>
      <c r="BW69" s="304">
        <f>'dados agrupados'!CI69</f>
        <v>1</v>
      </c>
      <c r="BX69" s="304" t="b">
        <f>'dados agrupados'!CJ69</f>
        <v>0</v>
      </c>
      <c r="BY69" s="304" t="b">
        <f>'dados agrupados'!CK69</f>
        <v>0</v>
      </c>
      <c r="BZ69" s="304" t="e">
        <f t="shared" si="1"/>
        <v>#REF!</v>
      </c>
    </row>
    <row r="70" spans="1:78" ht="15.75" customHeight="1">
      <c r="A70" s="422" t="str">
        <f>'dados agrupados'!C70</f>
        <v>3194</v>
      </c>
      <c r="B70" s="304">
        <f>'dados agrupados'!D70</f>
        <v>28</v>
      </c>
      <c r="C70" s="304">
        <f>'dados agrupados'!E70</f>
        <v>81</v>
      </c>
      <c r="D70" s="304">
        <f>'dados agrupados'!F70</f>
        <v>1</v>
      </c>
      <c r="E70" s="304">
        <f>'dados agrupados'!M70</f>
        <v>103</v>
      </c>
      <c r="F70" s="304">
        <f>'dados agrupados'!N70</f>
        <v>2961</v>
      </c>
      <c r="G70" s="304">
        <f>'dados agrupados'!O70</f>
        <v>3</v>
      </c>
      <c r="H70" s="304">
        <f>'dados agrupados'!P70</f>
        <v>46</v>
      </c>
      <c r="I70" s="304">
        <f>'dados agrupados'!Q70</f>
        <v>0</v>
      </c>
      <c r="J70" s="304">
        <f>'dados agrupados'!R70</f>
        <v>0</v>
      </c>
      <c r="K70" s="304">
        <f>'dados agrupados'!S70</f>
        <v>499</v>
      </c>
      <c r="L70" s="304">
        <f>'dados agrupados'!T70</f>
        <v>1023</v>
      </c>
      <c r="M70" s="304">
        <f>'dados agrupados'!U70</f>
        <v>21</v>
      </c>
      <c r="N70" s="304">
        <f>'dados agrupados'!V70</f>
        <v>110</v>
      </c>
      <c r="O70" s="304">
        <f>'dados agrupados'!W70</f>
        <v>4.7</v>
      </c>
      <c r="P70" s="304">
        <f>'dados agrupados'!X70</f>
        <v>3.7</v>
      </c>
      <c r="Q70" s="304">
        <f>'dados agrupados'!Y70</f>
        <v>21</v>
      </c>
      <c r="R70" s="304">
        <f>'dados agrupados'!Z70</f>
        <v>30</v>
      </c>
      <c r="S70" s="304">
        <f>'dados agrupados'!AA70</f>
        <v>14</v>
      </c>
      <c r="T70" s="304">
        <f>'dados agrupados'!AB70</f>
        <v>16</v>
      </c>
      <c r="U70" s="304">
        <f>'dados agrupados'!AC70</f>
        <v>4.0999999999999996</v>
      </c>
      <c r="V70" s="304">
        <f>'dados agrupados'!AD70</f>
        <v>6.3</v>
      </c>
      <c r="W70" s="304" t="e">
        <f t="shared" ref="W70:X70" si="69">#REF!</f>
        <v>#REF!</v>
      </c>
      <c r="X70" s="304" t="e">
        <f t="shared" si="69"/>
        <v>#REF!</v>
      </c>
      <c r="Y70" s="304">
        <f>'dados agrupados'!AG70</f>
        <v>33</v>
      </c>
      <c r="Z70" s="304">
        <f>'dados agrupados'!AH70</f>
        <v>38</v>
      </c>
      <c r="AA70" s="304">
        <f>'dados agrupados'!AI70</f>
        <v>1</v>
      </c>
      <c r="AB70" s="304">
        <f>'dados agrupados'!AJ70</f>
        <v>0.9</v>
      </c>
      <c r="AC70" s="304">
        <f>'dados agrupados'!AK70</f>
        <v>0</v>
      </c>
      <c r="AD70" s="304">
        <f>'dados agrupados'!AR70</f>
        <v>8.9</v>
      </c>
      <c r="AE70" s="304">
        <f>'dados agrupados'!AS70</f>
        <v>9.1999999999999993</v>
      </c>
      <c r="AF70" s="304">
        <f>'dados agrupados'!AN70</f>
        <v>8</v>
      </c>
      <c r="AG70" s="304">
        <f>'dados agrupados'!AO70</f>
        <v>6.8</v>
      </c>
      <c r="AH70" s="304">
        <f>'dados agrupados'!AT70</f>
        <v>4.8</v>
      </c>
      <c r="AI70" s="304">
        <f>'dados agrupados'!AU70</f>
        <v>4.7</v>
      </c>
      <c r="AJ70" s="304">
        <f>'dados agrupados'!AX70</f>
        <v>143</v>
      </c>
      <c r="AK70" s="304">
        <f>'dados agrupados'!AY70</f>
        <v>137</v>
      </c>
      <c r="AL70" s="304">
        <f>'dados agrupados'!AL70</f>
        <v>4.3</v>
      </c>
      <c r="AM70" s="304">
        <f>'dados agrupados'!AM70</f>
        <v>4</v>
      </c>
      <c r="AN70" s="304">
        <f>'dados agrupados'!AZ70</f>
        <v>2</v>
      </c>
      <c r="AO70" s="304">
        <f>'dados agrupados'!BA70</f>
        <v>2.2999999999999998</v>
      </c>
      <c r="AP70" s="304">
        <f>'dados agrupados'!BB70</f>
        <v>100</v>
      </c>
      <c r="AQ70" s="304">
        <f>'dados agrupados'!BC70</f>
        <v>103</v>
      </c>
      <c r="AR70" s="304">
        <f>'dados agrupados'!AP70</f>
        <v>99</v>
      </c>
      <c r="AS70" s="304">
        <f>'dados agrupados'!AQ70</f>
        <v>0</v>
      </c>
      <c r="AT70" s="304">
        <f>'dados agrupados'!BF70</f>
        <v>5.21</v>
      </c>
      <c r="AU70" s="304">
        <f>'dados agrupados'!BG70</f>
        <v>4.08</v>
      </c>
      <c r="AV70" s="304">
        <f>'dados agrupados'!BH70</f>
        <v>15.2</v>
      </c>
      <c r="AW70" s="304">
        <f>'dados agrupados'!BI70</f>
        <v>12.1</v>
      </c>
      <c r="AX70" s="304">
        <f>'dados agrupados'!BJ70</f>
        <v>46.1</v>
      </c>
      <c r="AY70" s="304">
        <f>'dados agrupados'!BK70</f>
        <v>36.6</v>
      </c>
      <c r="AZ70" s="304">
        <f>'dados agrupados'!BL70</f>
        <v>88.5</v>
      </c>
      <c r="BA70" s="304">
        <f>'dados agrupados'!BM70</f>
        <v>89.7</v>
      </c>
      <c r="BB70" s="304">
        <f>'dados agrupados'!BN70</f>
        <v>29.2</v>
      </c>
      <c r="BC70" s="304">
        <f>'dados agrupados'!BO70</f>
        <v>29.7</v>
      </c>
      <c r="BD70" s="304">
        <f>'dados agrupados'!BP70</f>
        <v>33</v>
      </c>
      <c r="BE70" s="304">
        <f>'dados agrupados'!BQ70</f>
        <v>33.1</v>
      </c>
      <c r="BF70" s="304">
        <f>'dados agrupados'!BR70</f>
        <v>236</v>
      </c>
      <c r="BG70" s="304">
        <f>'dados agrupados'!BS70</f>
        <v>319</v>
      </c>
      <c r="BH70" s="304">
        <f>'dados agrupados'!BT70</f>
        <v>12.8</v>
      </c>
      <c r="BI70" s="304">
        <f>'dados agrupados'!BU70</f>
        <v>12.7</v>
      </c>
      <c r="BJ70" s="304">
        <f>'dados agrupados'!BV70</f>
        <v>0.25</v>
      </c>
      <c r="BK70" s="304">
        <f>'dados agrupados'!BW70</f>
        <v>0</v>
      </c>
      <c r="BL70" s="304">
        <f>'dados agrupados'!BX70</f>
        <v>4.97</v>
      </c>
      <c r="BM70" s="304">
        <f>'dados agrupados'!BY70</f>
        <v>4.75</v>
      </c>
      <c r="BN70" s="304">
        <f>'dados agrupados'!BZ70</f>
        <v>56.5</v>
      </c>
      <c r="BO70" s="304">
        <f>'dados agrupados'!CA70</f>
        <v>54</v>
      </c>
      <c r="BP70" s="304">
        <f>'dados agrupados'!CB70</f>
        <v>32.799999999999997</v>
      </c>
      <c r="BQ70" s="304">
        <f>'dados agrupados'!CC70</f>
        <v>31</v>
      </c>
      <c r="BR70" s="304">
        <f>'dados agrupados'!CD70</f>
        <v>9.1</v>
      </c>
      <c r="BS70" s="304">
        <f>'dados agrupados'!CE70</f>
        <v>13</v>
      </c>
      <c r="BT70" s="304">
        <f>'dados agrupados'!CF70</f>
        <v>1.2</v>
      </c>
      <c r="BU70" s="304">
        <f>'dados agrupados'!CG70</f>
        <v>2</v>
      </c>
      <c r="BV70" s="304">
        <f>'dados agrupados'!CH70</f>
        <v>0.4</v>
      </c>
      <c r="BW70" s="304">
        <f>'dados agrupados'!CI70</f>
        <v>0</v>
      </c>
      <c r="BX70" s="304" t="b">
        <f>'dados agrupados'!CJ70</f>
        <v>0</v>
      </c>
      <c r="BY70" s="304" t="b">
        <f>'dados agrupados'!CK70</f>
        <v>1</v>
      </c>
      <c r="BZ70" s="304" t="e">
        <f t="shared" si="1"/>
        <v>#REF!</v>
      </c>
    </row>
    <row r="71" spans="1:78" ht="15.75" customHeight="1">
      <c r="A71" s="422" t="str">
        <f>'dados agrupados'!C71</f>
        <v>3195</v>
      </c>
      <c r="B71" s="304">
        <f>'dados agrupados'!D71</f>
        <v>26</v>
      </c>
      <c r="C71" s="304">
        <f>'dados agrupados'!E71</f>
        <v>68</v>
      </c>
      <c r="D71" s="304">
        <f>'dados agrupados'!F71</f>
        <v>1</v>
      </c>
      <c r="E71" s="304">
        <f>'dados agrupados'!M71</f>
        <v>100</v>
      </c>
      <c r="F71" s="304">
        <f>'dados agrupados'!N71</f>
        <v>1211</v>
      </c>
      <c r="G71" s="304">
        <f>'dados agrupados'!O71</f>
        <v>3</v>
      </c>
      <c r="H71" s="304">
        <f>'dados agrupados'!P71</f>
        <v>26</v>
      </c>
      <c r="I71" s="304">
        <f>'dados agrupados'!Q71</f>
        <v>0</v>
      </c>
      <c r="J71" s="304">
        <f>'dados agrupados'!R71</f>
        <v>0</v>
      </c>
      <c r="K71" s="304">
        <f>'dados agrupados'!S71</f>
        <v>441</v>
      </c>
      <c r="L71" s="304">
        <f>'dados agrupados'!T71</f>
        <v>1039</v>
      </c>
      <c r="M71" s="304">
        <f>'dados agrupados'!U71</f>
        <v>37</v>
      </c>
      <c r="N71" s="304">
        <f>'dados agrupados'!V71</f>
        <v>77</v>
      </c>
      <c r="O71" s="304">
        <f>'dados agrupados'!W71</f>
        <v>5.0999999999999996</v>
      </c>
      <c r="P71" s="304">
        <f>'dados agrupados'!X71</f>
        <v>4.5</v>
      </c>
      <c r="Q71" s="304">
        <f>'dados agrupados'!Y71</f>
        <v>37</v>
      </c>
      <c r="R71" s="304">
        <f>'dados agrupados'!Z71</f>
        <v>27</v>
      </c>
      <c r="S71" s="304">
        <f>'dados agrupados'!AA71</f>
        <v>19</v>
      </c>
      <c r="T71" s="304">
        <f>'dados agrupados'!AB71</f>
        <v>20</v>
      </c>
      <c r="U71" s="304">
        <f>'dados agrupados'!AC71</f>
        <v>4.2</v>
      </c>
      <c r="V71" s="304">
        <f>'dados agrupados'!AD71</f>
        <v>6.2</v>
      </c>
      <c r="W71" s="304" t="e">
        <f t="shared" ref="W71:X71" si="70">#REF!</f>
        <v>#REF!</v>
      </c>
      <c r="X71" s="304" t="e">
        <f t="shared" si="70"/>
        <v>#REF!</v>
      </c>
      <c r="Y71" s="304">
        <f>'dados agrupados'!AG71</f>
        <v>28</v>
      </c>
      <c r="Z71" s="304">
        <f>'dados agrupados'!AH71</f>
        <v>50</v>
      </c>
      <c r="AA71" s="304">
        <f>'dados agrupados'!AI71</f>
        <v>0.8</v>
      </c>
      <c r="AB71" s="304">
        <f>'dados agrupados'!AJ71</f>
        <v>0.8</v>
      </c>
      <c r="AC71" s="304">
        <f>'dados agrupados'!AK71</f>
        <v>0</v>
      </c>
      <c r="AD71" s="304">
        <f>'dados agrupados'!AR71</f>
        <v>9.1999999999999993</v>
      </c>
      <c r="AE71" s="304">
        <f>'dados agrupados'!AS71</f>
        <v>9.8000000000000007</v>
      </c>
      <c r="AF71" s="304">
        <f>'dados agrupados'!AN71</f>
        <v>8.1999999999999993</v>
      </c>
      <c r="AG71" s="304">
        <f>'dados agrupados'!AO71</f>
        <v>7.6</v>
      </c>
      <c r="AH71" s="304">
        <f>'dados agrupados'!AT71</f>
        <v>4.2</v>
      </c>
      <c r="AI71" s="304">
        <f>'dados agrupados'!AU71</f>
        <v>4.5999999999999996</v>
      </c>
      <c r="AJ71" s="304">
        <f>'dados agrupados'!AX71</f>
        <v>145</v>
      </c>
      <c r="AK71" s="304">
        <f>'dados agrupados'!AY71</f>
        <v>138</v>
      </c>
      <c r="AL71" s="304">
        <f>'dados agrupados'!AL71</f>
        <v>4.5</v>
      </c>
      <c r="AM71" s="304">
        <f>'dados agrupados'!AM71</f>
        <v>4.4000000000000004</v>
      </c>
      <c r="AN71" s="304">
        <f>'dados agrupados'!AZ71</f>
        <v>2.1</v>
      </c>
      <c r="AO71" s="304">
        <f>'dados agrupados'!BA71</f>
        <v>2.4</v>
      </c>
      <c r="AP71" s="304">
        <f>'dados agrupados'!BB71</f>
        <v>98</v>
      </c>
      <c r="AQ71" s="304">
        <f>'dados agrupados'!BC71</f>
        <v>102</v>
      </c>
      <c r="AR71" s="304">
        <f>'dados agrupados'!AP71</f>
        <v>110</v>
      </c>
      <c r="AS71" s="304">
        <f>'dados agrupados'!AQ71</f>
        <v>0</v>
      </c>
      <c r="AT71" s="304">
        <f>'dados agrupados'!BF71</f>
        <v>5.1100000000000003</v>
      </c>
      <c r="AU71" s="304">
        <f>'dados agrupados'!BG71</f>
        <v>4.22</v>
      </c>
      <c r="AV71" s="304">
        <f>'dados agrupados'!BH71</f>
        <v>15.5</v>
      </c>
      <c r="AW71" s="304">
        <f>'dados agrupados'!BI71</f>
        <v>13.8</v>
      </c>
      <c r="AX71" s="304">
        <f>'dados agrupados'!BJ71</f>
        <v>48.1</v>
      </c>
      <c r="AY71" s="304">
        <f>'dados agrupados'!BK71</f>
        <v>39.5</v>
      </c>
      <c r="AZ71" s="304">
        <f>'dados agrupados'!BL71</f>
        <v>94.1</v>
      </c>
      <c r="BA71" s="304">
        <f>'dados agrupados'!BM71</f>
        <v>93.6</v>
      </c>
      <c r="BB71" s="304">
        <f>'dados agrupados'!BN71</f>
        <v>30.3</v>
      </c>
      <c r="BC71" s="304">
        <f>'dados agrupados'!BO71</f>
        <v>32.700000000000003</v>
      </c>
      <c r="BD71" s="304">
        <f>'dados agrupados'!BP71</f>
        <v>32.200000000000003</v>
      </c>
      <c r="BE71" s="304">
        <f>'dados agrupados'!BQ71</f>
        <v>34.9</v>
      </c>
      <c r="BF71" s="304">
        <f>'dados agrupados'!BR71</f>
        <v>222</v>
      </c>
      <c r="BG71" s="304">
        <f>'dados agrupados'!BS71</f>
        <v>240</v>
      </c>
      <c r="BH71" s="304">
        <f>'dados agrupados'!BT71</f>
        <v>12.7</v>
      </c>
      <c r="BI71" s="304">
        <f>'dados agrupados'!BU71</f>
        <v>13</v>
      </c>
      <c r="BJ71" s="304">
        <f>'dados agrupados'!BV71</f>
        <v>0.37</v>
      </c>
      <c r="BK71" s="304">
        <f>'dados agrupados'!BW71</f>
        <v>0</v>
      </c>
      <c r="BL71" s="304">
        <f>'dados agrupados'!BX71</f>
        <v>7</v>
      </c>
      <c r="BM71" s="304">
        <f>'dados agrupados'!BY71</f>
        <v>6.99</v>
      </c>
      <c r="BN71" s="304">
        <f>'dados agrupados'!BZ71</f>
        <v>57.3</v>
      </c>
      <c r="BO71" s="304">
        <f>'dados agrupados'!CA71</f>
        <v>59</v>
      </c>
      <c r="BP71" s="304">
        <f>'dados agrupados'!CB71</f>
        <v>30.1</v>
      </c>
      <c r="BQ71" s="304">
        <f>'dados agrupados'!CC71</f>
        <v>26</v>
      </c>
      <c r="BR71" s="304">
        <f>'dados agrupados'!CD71</f>
        <v>10.6</v>
      </c>
      <c r="BS71" s="304">
        <f>'dados agrupados'!CE71</f>
        <v>12</v>
      </c>
      <c r="BT71" s="304">
        <f>'dados agrupados'!CF71</f>
        <v>1.6</v>
      </c>
      <c r="BU71" s="304">
        <f>'dados agrupados'!CG71</f>
        <v>2</v>
      </c>
      <c r="BV71" s="304">
        <f>'dados agrupados'!CH71</f>
        <v>0.4</v>
      </c>
      <c r="BW71" s="304">
        <f>'dados agrupados'!CI71</f>
        <v>1</v>
      </c>
      <c r="BX71" s="304" t="b">
        <f>'dados agrupados'!CJ71</f>
        <v>0</v>
      </c>
      <c r="BY71" s="304" t="b">
        <f>'dados agrupados'!CK71</f>
        <v>1</v>
      </c>
      <c r="BZ71" s="304" t="e">
        <f t="shared" si="1"/>
        <v>#REF!</v>
      </c>
    </row>
    <row r="72" spans="1:78" ht="15.75" customHeight="1">
      <c r="A72" s="422" t="str">
        <f>'dados agrupados'!C72</f>
        <v>3196</v>
      </c>
      <c r="B72" s="304">
        <f>'dados agrupados'!D72</f>
        <v>27</v>
      </c>
      <c r="C72" s="304">
        <f>'dados agrupados'!E72</f>
        <v>80</v>
      </c>
      <c r="D72" s="304">
        <f>'dados agrupados'!F72</f>
        <v>1</v>
      </c>
      <c r="E72" s="304">
        <f>'dados agrupados'!M72</f>
        <v>215</v>
      </c>
      <c r="F72" s="304">
        <f>'dados agrupados'!N72</f>
        <v>6479</v>
      </c>
      <c r="G72" s="304">
        <f>'dados agrupados'!O72</f>
        <v>3</v>
      </c>
      <c r="H72" s="304">
        <f>'dados agrupados'!P72</f>
        <v>23</v>
      </c>
      <c r="I72" s="304">
        <f>'dados agrupados'!Q72</f>
        <v>0</v>
      </c>
      <c r="J72" s="304">
        <f>'dados agrupados'!R72</f>
        <v>0</v>
      </c>
      <c r="K72" s="304">
        <f>'dados agrupados'!S72</f>
        <v>607</v>
      </c>
      <c r="L72" s="304">
        <f>'dados agrupados'!T72</f>
        <v>862</v>
      </c>
      <c r="M72" s="304">
        <f>'dados agrupados'!U72</f>
        <v>27</v>
      </c>
      <c r="N72" s="304">
        <f>'dados agrupados'!V72</f>
        <v>82</v>
      </c>
      <c r="O72" s="304">
        <f>'dados agrupados'!W72</f>
        <v>4.5999999999999996</v>
      </c>
      <c r="P72" s="304">
        <f>'dados agrupados'!X72</f>
        <v>3.8</v>
      </c>
      <c r="Q72" s="304">
        <f>'dados agrupados'!Y72</f>
        <v>27</v>
      </c>
      <c r="R72" s="304">
        <f>'dados agrupados'!Z72</f>
        <v>29</v>
      </c>
      <c r="S72" s="304">
        <f>'dados agrupados'!AA72</f>
        <v>25</v>
      </c>
      <c r="T72" s="304">
        <f>'dados agrupados'!AB72</f>
        <v>21</v>
      </c>
      <c r="U72" s="304">
        <f>'dados agrupados'!AC72</f>
        <v>5.7</v>
      </c>
      <c r="V72" s="304">
        <f>'dados agrupados'!AD72</f>
        <v>7.9</v>
      </c>
      <c r="W72" s="304" t="e">
        <f t="shared" ref="W72:X72" si="71">#REF!</f>
        <v>#REF!</v>
      </c>
      <c r="X72" s="304" t="e">
        <f t="shared" si="71"/>
        <v>#REF!</v>
      </c>
      <c r="Y72" s="304">
        <f>'dados agrupados'!AG72</f>
        <v>31</v>
      </c>
      <c r="Z72" s="304">
        <f>'dados agrupados'!AH72</f>
        <v>51</v>
      </c>
      <c r="AA72" s="304">
        <f>'dados agrupados'!AI72</f>
        <v>1.1000000000000001</v>
      </c>
      <c r="AB72" s="304">
        <f>'dados agrupados'!AJ72</f>
        <v>1.1000000000000001</v>
      </c>
      <c r="AC72" s="304">
        <f>'dados agrupados'!AK72</f>
        <v>0</v>
      </c>
      <c r="AD72" s="304">
        <f>'dados agrupados'!AR72</f>
        <v>8.4</v>
      </c>
      <c r="AE72" s="304">
        <f>'dados agrupados'!AS72</f>
        <v>9.1999999999999993</v>
      </c>
      <c r="AF72" s="304">
        <f>'dados agrupados'!AN72</f>
        <v>7.8</v>
      </c>
      <c r="AG72" s="304">
        <f>'dados agrupados'!AO72</f>
        <v>6.8</v>
      </c>
      <c r="AH72" s="304">
        <f>'dados agrupados'!AT72</f>
        <v>4.5</v>
      </c>
      <c r="AI72" s="304">
        <f>'dados agrupados'!AU72</f>
        <v>4.5</v>
      </c>
      <c r="AJ72" s="304">
        <f>'dados agrupados'!AX72</f>
        <v>144</v>
      </c>
      <c r="AK72" s="304">
        <f>'dados agrupados'!AY72</f>
        <v>137</v>
      </c>
      <c r="AL72" s="304">
        <f>'dados agrupados'!AL72</f>
        <v>4.0999999999999996</v>
      </c>
      <c r="AM72" s="304">
        <f>'dados agrupados'!AM72</f>
        <v>3.9</v>
      </c>
      <c r="AN72" s="304">
        <f>'dados agrupados'!AZ72</f>
        <v>2.1</v>
      </c>
      <c r="AO72" s="304">
        <f>'dados agrupados'!BA72</f>
        <v>2.2000000000000002</v>
      </c>
      <c r="AP72" s="304">
        <f>'dados agrupados'!BB72</f>
        <v>101</v>
      </c>
      <c r="AQ72" s="304">
        <f>'dados agrupados'!BC72</f>
        <v>103</v>
      </c>
      <c r="AR72" s="304">
        <f>'dados agrupados'!AP72</f>
        <v>82</v>
      </c>
      <c r="AS72" s="304">
        <f>'dados agrupados'!AQ72</f>
        <v>0</v>
      </c>
      <c r="AT72" s="304">
        <f>'dados agrupados'!BF72</f>
        <v>5.43</v>
      </c>
      <c r="AU72" s="304">
        <f>'dados agrupados'!BG72</f>
        <v>4.5599999999999996</v>
      </c>
      <c r="AV72" s="304">
        <f>'dados agrupados'!BH72</f>
        <v>14.8</v>
      </c>
      <c r="AW72" s="304">
        <f>'dados agrupados'!BI72</f>
        <v>13.1</v>
      </c>
      <c r="AX72" s="304">
        <f>'dados agrupados'!BJ72</f>
        <v>45.7</v>
      </c>
      <c r="AY72" s="304">
        <f>'dados agrupados'!BK72</f>
        <v>38.9</v>
      </c>
      <c r="AZ72" s="304">
        <f>'dados agrupados'!BL72</f>
        <v>84.2</v>
      </c>
      <c r="BA72" s="304">
        <f>'dados agrupados'!BM72</f>
        <v>85.3</v>
      </c>
      <c r="BB72" s="304">
        <f>'dados agrupados'!BN72</f>
        <v>27.3</v>
      </c>
      <c r="BC72" s="304">
        <f>'dados agrupados'!BO72</f>
        <v>28.7</v>
      </c>
      <c r="BD72" s="304">
        <f>'dados agrupados'!BP72</f>
        <v>32.4</v>
      </c>
      <c r="BE72" s="304">
        <f>'dados agrupados'!BQ72</f>
        <v>33.700000000000003</v>
      </c>
      <c r="BF72" s="304">
        <f>'dados agrupados'!BR72</f>
        <v>262</v>
      </c>
      <c r="BG72" s="304">
        <f>'dados agrupados'!BS72</f>
        <v>225</v>
      </c>
      <c r="BH72" s="304">
        <f>'dados agrupados'!BT72</f>
        <v>12.7</v>
      </c>
      <c r="BI72" s="304">
        <f>'dados agrupados'!BU72</f>
        <v>12.1</v>
      </c>
      <c r="BJ72" s="304">
        <f>'dados agrupados'!BV72</f>
        <v>1.22</v>
      </c>
      <c r="BK72" s="304">
        <f>'dados agrupados'!BW72</f>
        <v>0</v>
      </c>
      <c r="BL72" s="304">
        <f>'dados agrupados'!BX72</f>
        <v>6.29</v>
      </c>
      <c r="BM72" s="304">
        <f>'dados agrupados'!BY72</f>
        <v>7.47</v>
      </c>
      <c r="BN72" s="304">
        <f>'dados agrupados'!BZ72</f>
        <v>49.1</v>
      </c>
      <c r="BO72" s="304">
        <f>'dados agrupados'!CA72</f>
        <v>56</v>
      </c>
      <c r="BP72" s="304">
        <f>'dados agrupados'!CB72</f>
        <v>42.6</v>
      </c>
      <c r="BQ72" s="304">
        <f>'dados agrupados'!CC72</f>
        <v>34</v>
      </c>
      <c r="BR72" s="304">
        <f>'dados agrupados'!CD72</f>
        <v>5.9</v>
      </c>
      <c r="BS72" s="304">
        <f>'dados agrupados'!CE72</f>
        <v>8</v>
      </c>
      <c r="BT72" s="304">
        <f>'dados agrupados'!CF72</f>
        <v>1.9</v>
      </c>
      <c r="BU72" s="304">
        <f>'dados agrupados'!CG72</f>
        <v>2</v>
      </c>
      <c r="BV72" s="304">
        <f>'dados agrupados'!CH72</f>
        <v>0.5</v>
      </c>
      <c r="BW72" s="304">
        <f>'dados agrupados'!CI72</f>
        <v>0</v>
      </c>
      <c r="BX72" s="304" t="b">
        <f>'dados agrupados'!CJ72</f>
        <v>0</v>
      </c>
      <c r="BY72" s="304" t="b">
        <f>'dados agrupados'!CK72</f>
        <v>1</v>
      </c>
      <c r="BZ72" s="304" t="e">
        <f t="shared" si="1"/>
        <v>#REF!</v>
      </c>
    </row>
    <row r="73" spans="1:78" ht="15.75" customHeight="1">
      <c r="A73" s="422" t="str">
        <f>'dados agrupados'!C73</f>
        <v>3155</v>
      </c>
      <c r="B73" s="304">
        <f>'dados agrupados'!D73</f>
        <v>26</v>
      </c>
      <c r="C73" s="304">
        <f>'dados agrupados'!E73</f>
        <v>70</v>
      </c>
      <c r="D73" s="304">
        <f>'dados agrupados'!F73</f>
        <v>1</v>
      </c>
      <c r="E73" s="304">
        <f>'dados agrupados'!M73</f>
        <v>681</v>
      </c>
      <c r="F73" s="304">
        <f>'dados agrupados'!N73</f>
        <v>429</v>
      </c>
      <c r="G73" s="304">
        <f>'dados agrupados'!O73</f>
        <v>0</v>
      </c>
      <c r="H73" s="304">
        <f>'dados agrupados'!P73</f>
        <v>0</v>
      </c>
      <c r="I73" s="304">
        <f>'dados agrupados'!Q73</f>
        <v>0</v>
      </c>
      <c r="J73" s="304">
        <f>'dados agrupados'!R73</f>
        <v>0</v>
      </c>
      <c r="K73" s="304">
        <f>'dados agrupados'!S73</f>
        <v>0</v>
      </c>
      <c r="L73" s="304">
        <f>'dados agrupados'!T73</f>
        <v>0</v>
      </c>
      <c r="M73" s="304">
        <f>'dados agrupados'!U73</f>
        <v>0</v>
      </c>
      <c r="N73" s="304">
        <f>'dados agrupados'!V73</f>
        <v>0</v>
      </c>
      <c r="O73" s="304">
        <f>'dados agrupados'!W73</f>
        <v>3.94</v>
      </c>
      <c r="P73" s="304">
        <f>'dados agrupados'!X73</f>
        <v>4</v>
      </c>
      <c r="Q73" s="304">
        <f>'dados agrupados'!Y73</f>
        <v>0</v>
      </c>
      <c r="R73" s="304">
        <f>'dados agrupados'!Z73</f>
        <v>0</v>
      </c>
      <c r="S73" s="304">
        <f>'dados agrupados'!AA73</f>
        <v>0</v>
      </c>
      <c r="T73" s="304">
        <f>'dados agrupados'!AB73</f>
        <v>0</v>
      </c>
      <c r="U73" s="304">
        <f>'dados agrupados'!AC73</f>
        <v>4.8</v>
      </c>
      <c r="V73" s="304">
        <f>'dados agrupados'!AD73</f>
        <v>6.2</v>
      </c>
      <c r="W73" s="304" t="e">
        <f t="shared" ref="W73:X73" si="72">#REF!</f>
        <v>#REF!</v>
      </c>
      <c r="X73" s="304" t="e">
        <f t="shared" si="72"/>
        <v>#REF!</v>
      </c>
      <c r="Y73" s="304">
        <f>'dados agrupados'!AG73</f>
        <v>46</v>
      </c>
      <c r="Z73" s="304">
        <f>'dados agrupados'!AH73</f>
        <v>39</v>
      </c>
      <c r="AA73" s="304">
        <f>'dados agrupados'!AI73</f>
        <v>0.8</v>
      </c>
      <c r="AB73" s="304">
        <f>'dados agrupados'!AJ73</f>
        <v>1.3</v>
      </c>
      <c r="AC73" s="304">
        <f>'dados agrupados'!AK73</f>
        <v>0.5</v>
      </c>
      <c r="AD73" s="304">
        <f>'dados agrupados'!AR73</f>
        <v>9.4</v>
      </c>
      <c r="AE73" s="304">
        <f>'dados agrupados'!AS73</f>
        <v>9.5</v>
      </c>
      <c r="AF73" s="304">
        <f>'dados agrupados'!AN73</f>
        <v>0</v>
      </c>
      <c r="AG73" s="304">
        <f>'dados agrupados'!AO73</f>
        <v>0</v>
      </c>
      <c r="AH73" s="304">
        <f>'dados agrupados'!AT73</f>
        <v>0</v>
      </c>
      <c r="AI73" s="304">
        <f>'dados agrupados'!AU73</f>
        <v>0</v>
      </c>
      <c r="AJ73" s="304">
        <f>'dados agrupados'!AX73</f>
        <v>0</v>
      </c>
      <c r="AK73" s="304">
        <f>'dados agrupados'!AY73</f>
        <v>0</v>
      </c>
      <c r="AL73" s="304">
        <f>'dados agrupados'!AL73</f>
        <v>4.3</v>
      </c>
      <c r="AM73" s="304">
        <f>'dados agrupados'!AM73</f>
        <v>5.6</v>
      </c>
      <c r="AN73" s="304">
        <f>'dados agrupados'!AZ73</f>
        <v>0</v>
      </c>
      <c r="AO73" s="304">
        <f>'dados agrupados'!BA73</f>
        <v>0</v>
      </c>
      <c r="AP73" s="304">
        <f>'dados agrupados'!BB73</f>
        <v>0</v>
      </c>
      <c r="AQ73" s="304">
        <f>'dados agrupados'!BC73</f>
        <v>0</v>
      </c>
      <c r="AR73" s="304">
        <f>'dados agrupados'!AP73</f>
        <v>0</v>
      </c>
      <c r="AS73" s="304">
        <f>'dados agrupados'!AQ73</f>
        <v>0</v>
      </c>
      <c r="AT73" s="304">
        <f>'dados agrupados'!BF73</f>
        <v>4</v>
      </c>
      <c r="AU73" s="304">
        <f>'dados agrupados'!BG73</f>
        <v>4.2</v>
      </c>
      <c r="AV73" s="304">
        <f>'dados agrupados'!BH73</f>
        <v>12</v>
      </c>
      <c r="AW73" s="304">
        <f>'dados agrupados'!BI73</f>
        <v>12.4</v>
      </c>
      <c r="AX73" s="304">
        <f>'dados agrupados'!BJ73</f>
        <v>36.6</v>
      </c>
      <c r="AY73" s="304">
        <f>'dados agrupados'!BK73</f>
        <v>37.700000000000003</v>
      </c>
      <c r="AZ73" s="304">
        <f>'dados agrupados'!BL73</f>
        <v>90.4</v>
      </c>
      <c r="BA73" s="304">
        <f>'dados agrupados'!BM73</f>
        <v>0</v>
      </c>
      <c r="BB73" s="304">
        <f>'dados agrupados'!BN73</f>
        <v>29.6</v>
      </c>
      <c r="BC73" s="304">
        <f>'dados agrupados'!BO73</f>
        <v>0</v>
      </c>
      <c r="BD73" s="304">
        <f>'dados agrupados'!BP73</f>
        <v>32.799999999999997</v>
      </c>
      <c r="BE73" s="304">
        <f>'dados agrupados'!BQ73</f>
        <v>0</v>
      </c>
      <c r="BF73" s="304">
        <f>'dados agrupados'!BR73</f>
        <v>338</v>
      </c>
      <c r="BG73" s="304">
        <f>'dados agrupados'!BS73</f>
        <v>0</v>
      </c>
      <c r="BH73" s="304">
        <f>'dados agrupados'!BT73</f>
        <v>13.9</v>
      </c>
      <c r="BI73" s="304">
        <f>'dados agrupados'!BU73</f>
        <v>0</v>
      </c>
      <c r="BJ73" s="304">
        <f>'dados agrupados'!BV73</f>
        <v>0</v>
      </c>
      <c r="BK73" s="304">
        <f>'dados agrupados'!BW73</f>
        <v>0</v>
      </c>
      <c r="BL73" s="304">
        <f>'dados agrupados'!BX73</f>
        <v>10.06</v>
      </c>
      <c r="BM73" s="304">
        <f>'dados agrupados'!BY73</f>
        <v>0</v>
      </c>
      <c r="BN73" s="304">
        <f>'dados agrupados'!BZ73</f>
        <v>74</v>
      </c>
      <c r="BO73" s="304">
        <f>'dados agrupados'!CA73</f>
        <v>0</v>
      </c>
      <c r="BP73" s="304">
        <f>'dados agrupados'!CB73</f>
        <v>13</v>
      </c>
      <c r="BQ73" s="304">
        <f>'dados agrupados'!CC73</f>
        <v>0</v>
      </c>
      <c r="BR73" s="304">
        <f>'dados agrupados'!CD73</f>
        <v>8</v>
      </c>
      <c r="BS73" s="304">
        <f>'dados agrupados'!CE73</f>
        <v>0</v>
      </c>
      <c r="BT73" s="304">
        <f>'dados agrupados'!CF73</f>
        <v>2</v>
      </c>
      <c r="BU73" s="304">
        <f>'dados agrupados'!CG73</f>
        <v>0</v>
      </c>
      <c r="BV73" s="304">
        <f>'dados agrupados'!CH73</f>
        <v>0</v>
      </c>
      <c r="BW73" s="304">
        <f>'dados agrupados'!CI73</f>
        <v>0</v>
      </c>
      <c r="BX73" s="304" t="b">
        <f>'dados agrupados'!CJ73</f>
        <v>1</v>
      </c>
      <c r="BY73" s="304" t="b">
        <f>'dados agrupados'!CK73</f>
        <v>0</v>
      </c>
      <c r="BZ73" s="304" t="e">
        <f t="shared" si="1"/>
        <v>#REF!</v>
      </c>
    </row>
    <row r="74" spans="1:78" ht="15.75" customHeight="1">
      <c r="A74" s="422" t="str">
        <f>'dados agrupados'!C74</f>
        <v>3156</v>
      </c>
      <c r="B74" s="304">
        <f>'dados agrupados'!D74</f>
        <v>26</v>
      </c>
      <c r="C74" s="304">
        <f>'dados agrupados'!E74</f>
        <v>74</v>
      </c>
      <c r="D74" s="304">
        <f>'dados agrupados'!F74</f>
        <v>1</v>
      </c>
      <c r="E74" s="304">
        <f>'dados agrupados'!M74</f>
        <v>408</v>
      </c>
      <c r="F74" s="304">
        <f>'dados agrupados'!N74</f>
        <v>356</v>
      </c>
      <c r="G74" s="304">
        <f>'dados agrupados'!O74</f>
        <v>0</v>
      </c>
      <c r="H74" s="304">
        <f>'dados agrupados'!P74</f>
        <v>0</v>
      </c>
      <c r="I74" s="304">
        <f>'dados agrupados'!Q74</f>
        <v>0</v>
      </c>
      <c r="J74" s="304">
        <f>'dados agrupados'!R74</f>
        <v>0</v>
      </c>
      <c r="K74" s="304">
        <f>'dados agrupados'!S74</f>
        <v>0</v>
      </c>
      <c r="L74" s="304">
        <f>'dados agrupados'!T74</f>
        <v>0</v>
      </c>
      <c r="M74" s="304">
        <f>'dados agrupados'!U74</f>
        <v>0</v>
      </c>
      <c r="N74" s="304">
        <f>'dados agrupados'!V74</f>
        <v>0</v>
      </c>
      <c r="O74" s="304">
        <f>'dados agrupados'!W74</f>
        <v>4.3499999999999996</v>
      </c>
      <c r="P74" s="304">
        <f>'dados agrupados'!X74</f>
        <v>3.7</v>
      </c>
      <c r="Q74" s="304">
        <f>'dados agrupados'!Y74</f>
        <v>0</v>
      </c>
      <c r="R74" s="304">
        <f>'dados agrupados'!Z74</f>
        <v>0</v>
      </c>
      <c r="S74" s="304">
        <f>'dados agrupados'!AA74</f>
        <v>0</v>
      </c>
      <c r="T74" s="304">
        <f>'dados agrupados'!AB74</f>
        <v>0</v>
      </c>
      <c r="U74" s="304">
        <f>'dados agrupados'!AC74</f>
        <v>4</v>
      </c>
      <c r="V74" s="304">
        <f>'dados agrupados'!AD74</f>
        <v>3.5</v>
      </c>
      <c r="W74" s="304" t="e">
        <f t="shared" ref="W74:X74" si="73">#REF!</f>
        <v>#REF!</v>
      </c>
      <c r="X74" s="304" t="e">
        <f t="shared" si="73"/>
        <v>#REF!</v>
      </c>
      <c r="Y74" s="304">
        <f>'dados agrupados'!AG74</f>
        <v>37</v>
      </c>
      <c r="Z74" s="304">
        <f>'dados agrupados'!AH74</f>
        <v>43</v>
      </c>
      <c r="AA74" s="424">
        <f>'dados agrupados'!AI74</f>
        <v>1.02</v>
      </c>
      <c r="AB74" s="304">
        <f>'dados agrupados'!AJ74</f>
        <v>1.3</v>
      </c>
      <c r="AC74" s="424">
        <f>'dados agrupados'!AK74</f>
        <v>0.28000000000000003</v>
      </c>
      <c r="AD74" s="304">
        <f>'dados agrupados'!AR74</f>
        <v>8.5</v>
      </c>
      <c r="AE74" s="304">
        <f>'dados agrupados'!AS74</f>
        <v>9</v>
      </c>
      <c r="AF74" s="304">
        <f>'dados agrupados'!AN74</f>
        <v>0</v>
      </c>
      <c r="AG74" s="304">
        <f>'dados agrupados'!AO74</f>
        <v>0</v>
      </c>
      <c r="AH74" s="304">
        <f>'dados agrupados'!AT74</f>
        <v>0</v>
      </c>
      <c r="AI74" s="304">
        <f>'dados agrupados'!AU74</f>
        <v>0</v>
      </c>
      <c r="AJ74" s="304">
        <f>'dados agrupados'!AX74</f>
        <v>0</v>
      </c>
      <c r="AK74" s="304">
        <f>'dados agrupados'!AY74</f>
        <v>0</v>
      </c>
      <c r="AL74" s="304">
        <f>'dados agrupados'!AL74</f>
        <v>3.01</v>
      </c>
      <c r="AM74" s="304">
        <f>'dados agrupados'!AM74</f>
        <v>4.4000000000000004</v>
      </c>
      <c r="AN74" s="304">
        <f>'dados agrupados'!AZ74</f>
        <v>0</v>
      </c>
      <c r="AO74" s="304">
        <f>'dados agrupados'!BA74</f>
        <v>0</v>
      </c>
      <c r="AP74" s="304">
        <f>'dados agrupados'!BB74</f>
        <v>0</v>
      </c>
      <c r="AQ74" s="304">
        <f>'dados agrupados'!BC74</f>
        <v>0</v>
      </c>
      <c r="AR74" s="304">
        <f>'dados agrupados'!AP74</f>
        <v>0</v>
      </c>
      <c r="AS74" s="304">
        <f>'dados agrupados'!AQ74</f>
        <v>0</v>
      </c>
      <c r="AT74" s="304">
        <f>'dados agrupados'!BF74</f>
        <v>4.5</v>
      </c>
      <c r="AU74" s="304">
        <f>'dados agrupados'!BG74</f>
        <v>4.5999999999999996</v>
      </c>
      <c r="AV74" s="304">
        <f>'dados agrupados'!BH74</f>
        <v>13.7</v>
      </c>
      <c r="AW74" s="304">
        <f>'dados agrupados'!BI74</f>
        <v>14.1</v>
      </c>
      <c r="AX74" s="304">
        <f>'dados agrupados'!BJ74</f>
        <v>41.5</v>
      </c>
      <c r="AY74" s="304">
        <f>'dados agrupados'!BK74</f>
        <v>42.2</v>
      </c>
      <c r="AZ74" s="304">
        <f>'dados agrupados'!BL74</f>
        <v>92.6</v>
      </c>
      <c r="BA74" s="304">
        <f>'dados agrupados'!BM74</f>
        <v>91.5</v>
      </c>
      <c r="BB74" s="304">
        <f>'dados agrupados'!BN74</f>
        <v>30.6</v>
      </c>
      <c r="BC74" s="304">
        <f>'dados agrupados'!BO74</f>
        <v>30.6</v>
      </c>
      <c r="BD74" s="304">
        <f>'dados agrupados'!BP74</f>
        <v>33</v>
      </c>
      <c r="BE74" s="304">
        <f>'dados agrupados'!BQ74</f>
        <v>33.4</v>
      </c>
      <c r="BF74" s="304">
        <f>'dados agrupados'!BR74</f>
        <v>226</v>
      </c>
      <c r="BG74" s="304">
        <f>'dados agrupados'!BS74</f>
        <v>287</v>
      </c>
      <c r="BH74" s="304">
        <f>'dados agrupados'!BT74</f>
        <v>13.1</v>
      </c>
      <c r="BI74" s="304">
        <f>'dados agrupados'!BU74</f>
        <v>12.4</v>
      </c>
      <c r="BJ74" s="304">
        <f>'dados agrupados'!BV74</f>
        <v>0</v>
      </c>
      <c r="BK74" s="304">
        <f>'dados agrupados'!BW74</f>
        <v>0</v>
      </c>
      <c r="BL74" s="304">
        <f>'dados agrupados'!BX74</f>
        <v>7.46</v>
      </c>
      <c r="BM74" s="304">
        <f>'dados agrupados'!BY74</f>
        <v>6.97</v>
      </c>
      <c r="BN74" s="304">
        <f>'dados agrupados'!BZ74</f>
        <v>76</v>
      </c>
      <c r="BO74" s="304">
        <f>'dados agrupados'!CA74</f>
        <v>69</v>
      </c>
      <c r="BP74" s="304">
        <f>'dados agrupados'!CB74</f>
        <v>15</v>
      </c>
      <c r="BQ74" s="304">
        <f>'dados agrupados'!CC74</f>
        <v>23</v>
      </c>
      <c r="BR74" s="304">
        <f>'dados agrupados'!CD74</f>
        <v>8</v>
      </c>
      <c r="BS74" s="304">
        <f>'dados agrupados'!CE74</f>
        <v>7</v>
      </c>
      <c r="BT74" s="304">
        <f>'dados agrupados'!CF74</f>
        <v>0</v>
      </c>
      <c r="BU74" s="304">
        <f>'dados agrupados'!CG74</f>
        <v>0</v>
      </c>
      <c r="BV74" s="304">
        <f>'dados agrupados'!CH74</f>
        <v>0</v>
      </c>
      <c r="BW74" s="304">
        <f>'dados agrupados'!CI74</f>
        <v>0</v>
      </c>
      <c r="BX74" s="304" t="b">
        <f>'dados agrupados'!CJ74</f>
        <v>0</v>
      </c>
      <c r="BY74" s="304" t="b">
        <f>'dados agrupados'!CK74</f>
        <v>0</v>
      </c>
      <c r="BZ74" s="304" t="e">
        <f t="shared" si="1"/>
        <v>#REF!</v>
      </c>
    </row>
    <row r="75" spans="1:78" ht="15.75" customHeight="1">
      <c r="A75" s="422" t="str">
        <f>'dados agrupados'!C75</f>
        <v>3159</v>
      </c>
      <c r="B75" s="304">
        <f>'dados agrupados'!D75</f>
        <v>25</v>
      </c>
      <c r="C75" s="304">
        <f>'dados agrupados'!E75</f>
        <v>84</v>
      </c>
      <c r="D75" s="304">
        <f>'dados agrupados'!F75</f>
        <v>1</v>
      </c>
      <c r="E75" s="304">
        <f>'dados agrupados'!M75</f>
        <v>286</v>
      </c>
      <c r="F75" s="304">
        <f>'dados agrupados'!N75</f>
        <v>356</v>
      </c>
      <c r="G75" s="304">
        <f>'dados agrupados'!O75</f>
        <v>0</v>
      </c>
      <c r="H75" s="304">
        <f>'dados agrupados'!P75</f>
        <v>0</v>
      </c>
      <c r="I75" s="304">
        <f>'dados agrupados'!Q75</f>
        <v>0</v>
      </c>
      <c r="J75" s="304">
        <f>'dados agrupados'!R75</f>
        <v>0</v>
      </c>
      <c r="K75" s="304">
        <f>'dados agrupados'!S75</f>
        <v>0</v>
      </c>
      <c r="L75" s="304">
        <f>'dados agrupados'!T75</f>
        <v>0</v>
      </c>
      <c r="M75" s="304">
        <f>'dados agrupados'!U75</f>
        <v>0</v>
      </c>
      <c r="N75" s="304">
        <f>'dados agrupados'!V75</f>
        <v>0</v>
      </c>
      <c r="O75" s="304">
        <f>'dados agrupados'!W75</f>
        <v>4.1399999999999997</v>
      </c>
      <c r="P75" s="304">
        <f>'dados agrupados'!X75</f>
        <v>4.0999999999999996</v>
      </c>
      <c r="Q75" s="304">
        <f>'dados agrupados'!Y75</f>
        <v>0</v>
      </c>
      <c r="R75" s="304">
        <f>'dados agrupados'!Z75</f>
        <v>0</v>
      </c>
      <c r="S75" s="304">
        <f>'dados agrupados'!AA75</f>
        <v>0</v>
      </c>
      <c r="T75" s="304">
        <f>'dados agrupados'!AB75</f>
        <v>0</v>
      </c>
      <c r="U75" s="304">
        <f>'dados agrupados'!AC75</f>
        <v>5.3</v>
      </c>
      <c r="V75" s="304">
        <f>'dados agrupados'!AD75</f>
        <v>5.4</v>
      </c>
      <c r="W75" s="304" t="e">
        <f t="shared" ref="W75:X75" si="74">#REF!</f>
        <v>#REF!</v>
      </c>
      <c r="X75" s="304" t="e">
        <f t="shared" si="74"/>
        <v>#REF!</v>
      </c>
      <c r="Y75" s="304">
        <f>'dados agrupados'!AG75</f>
        <v>40</v>
      </c>
      <c r="Z75" s="304">
        <f>'dados agrupados'!AH75</f>
        <v>37</v>
      </c>
      <c r="AA75" s="424">
        <f>'dados agrupados'!AI75</f>
        <v>1.0900000000000001</v>
      </c>
      <c r="AB75" s="304">
        <f>'dados agrupados'!AJ75</f>
        <v>1.2</v>
      </c>
      <c r="AC75" s="424">
        <f>'dados agrupados'!AK75</f>
        <v>0.10999999999999988</v>
      </c>
      <c r="AD75" s="304">
        <f>'dados agrupados'!AR75</f>
        <v>9.1999999999999993</v>
      </c>
      <c r="AE75" s="304">
        <f>'dados agrupados'!AS75</f>
        <v>10</v>
      </c>
      <c r="AF75" s="304">
        <f>'dados agrupados'!AN75</f>
        <v>0</v>
      </c>
      <c r="AG75" s="304">
        <f>'dados agrupados'!AO75</f>
        <v>0</v>
      </c>
      <c r="AH75" s="304">
        <f>'dados agrupados'!AT75</f>
        <v>0</v>
      </c>
      <c r="AI75" s="304">
        <f>'dados agrupados'!AU75</f>
        <v>0</v>
      </c>
      <c r="AJ75" s="304">
        <f>'dados agrupados'!AX75</f>
        <v>0</v>
      </c>
      <c r="AK75" s="304">
        <f>'dados agrupados'!AY75</f>
        <v>0</v>
      </c>
      <c r="AL75" s="304">
        <f>'dados agrupados'!AL75</f>
        <v>3.68</v>
      </c>
      <c r="AM75" s="304">
        <f>'dados agrupados'!AM75</f>
        <v>4.5999999999999996</v>
      </c>
      <c r="AN75" s="304">
        <f>'dados agrupados'!AZ75</f>
        <v>0</v>
      </c>
      <c r="AO75" s="304">
        <f>'dados agrupados'!BA75</f>
        <v>0</v>
      </c>
      <c r="AP75" s="304">
        <f>'dados agrupados'!BB75</f>
        <v>0</v>
      </c>
      <c r="AQ75" s="304">
        <f>'dados agrupados'!BC75</f>
        <v>0</v>
      </c>
      <c r="AR75" s="304">
        <f>'dados agrupados'!AP75</f>
        <v>0</v>
      </c>
      <c r="AS75" s="304">
        <f>'dados agrupados'!AQ75</f>
        <v>0</v>
      </c>
      <c r="AT75" s="304">
        <f>'dados agrupados'!BF75</f>
        <v>4.7</v>
      </c>
      <c r="AU75" s="304">
        <f>'dados agrupados'!BG75</f>
        <v>4.7</v>
      </c>
      <c r="AV75" s="304">
        <f>'dados agrupados'!BH75</f>
        <v>13.6</v>
      </c>
      <c r="AW75" s="304">
        <f>'dados agrupados'!BI75</f>
        <v>13.4</v>
      </c>
      <c r="AX75" s="304">
        <f>'dados agrupados'!BJ75</f>
        <v>41.8</v>
      </c>
      <c r="AY75" s="304">
        <f>'dados agrupados'!BK75</f>
        <v>41</v>
      </c>
      <c r="AZ75" s="304">
        <f>'dados agrupados'!BL75</f>
        <v>88.2</v>
      </c>
      <c r="BA75" s="304">
        <f>'dados agrupados'!BM75</f>
        <v>87.2</v>
      </c>
      <c r="BB75" s="304">
        <f>'dados agrupados'!BN75</f>
        <v>28.7</v>
      </c>
      <c r="BC75" s="304">
        <f>'dados agrupados'!BO75</f>
        <v>28.5</v>
      </c>
      <c r="BD75" s="304">
        <f>'dados agrupados'!BP75</f>
        <v>32.5</v>
      </c>
      <c r="BE75" s="304">
        <f>'dados agrupados'!BQ75</f>
        <v>32.700000000000003</v>
      </c>
      <c r="BF75" s="304">
        <f>'dados agrupados'!BR75</f>
        <v>249</v>
      </c>
      <c r="BG75" s="304">
        <f>'dados agrupados'!BS75</f>
        <v>246</v>
      </c>
      <c r="BH75" s="304">
        <f>'dados agrupados'!BT75</f>
        <v>13.2</v>
      </c>
      <c r="BI75" s="304">
        <f>'dados agrupados'!BU75</f>
        <v>12.9</v>
      </c>
      <c r="BJ75" s="304">
        <f>'dados agrupados'!BV75</f>
        <v>0</v>
      </c>
      <c r="BK75" s="304">
        <f>'dados agrupados'!BW75</f>
        <v>0</v>
      </c>
      <c r="BL75" s="304">
        <f>'dados agrupados'!BX75</f>
        <v>5.27</v>
      </c>
      <c r="BM75" s="304">
        <f>'dados agrupados'!BY75</f>
        <v>5.38</v>
      </c>
      <c r="BN75" s="304">
        <f>'dados agrupados'!BZ75</f>
        <v>58</v>
      </c>
      <c r="BO75" s="304">
        <f>'dados agrupados'!CA75</f>
        <v>55</v>
      </c>
      <c r="BP75" s="304">
        <f>'dados agrupados'!CB75</f>
        <v>32</v>
      </c>
      <c r="BQ75" s="304">
        <f>'dados agrupados'!CC75</f>
        <v>36</v>
      </c>
      <c r="BR75" s="304">
        <f>'dados agrupados'!CD75</f>
        <v>7</v>
      </c>
      <c r="BS75" s="304">
        <f>'dados agrupados'!CE75</f>
        <v>7</v>
      </c>
      <c r="BT75" s="304">
        <f>'dados agrupados'!CF75</f>
        <v>0</v>
      </c>
      <c r="BU75" s="304">
        <f>'dados agrupados'!CG75</f>
        <v>0</v>
      </c>
      <c r="BV75" s="304">
        <f>'dados agrupados'!CH75</f>
        <v>0</v>
      </c>
      <c r="BW75" s="304">
        <f>'dados agrupados'!CI75</f>
        <v>0</v>
      </c>
      <c r="BX75" s="304" t="b">
        <f>'dados agrupados'!CJ75</f>
        <v>0</v>
      </c>
      <c r="BY75" s="304" t="b">
        <f>'dados agrupados'!CK75</f>
        <v>0</v>
      </c>
      <c r="BZ75" s="304" t="e">
        <f t="shared" si="1"/>
        <v>#REF!</v>
      </c>
    </row>
    <row r="76" spans="1:78" ht="15.75" customHeight="1">
      <c r="A76" s="422" t="str">
        <f>'dados agrupados'!C76</f>
        <v>3165</v>
      </c>
      <c r="B76" s="304">
        <f>'dados agrupados'!D76</f>
        <v>33</v>
      </c>
      <c r="C76" s="304">
        <f>'dados agrupados'!E76</f>
        <v>79</v>
      </c>
      <c r="D76" s="304">
        <f>'dados agrupados'!F76</f>
        <v>1</v>
      </c>
      <c r="E76" s="304">
        <f>'dados agrupados'!M76</f>
        <v>206</v>
      </c>
      <c r="F76" s="304">
        <f>'dados agrupados'!N76</f>
        <v>0</v>
      </c>
      <c r="G76" s="304">
        <f>'dados agrupados'!O76</f>
        <v>0</v>
      </c>
      <c r="H76" s="304">
        <f>'dados agrupados'!P76</f>
        <v>0</v>
      </c>
      <c r="I76" s="304">
        <f>'dados agrupados'!Q76</f>
        <v>0</v>
      </c>
      <c r="J76" s="304">
        <f>'dados agrupados'!R76</f>
        <v>0</v>
      </c>
      <c r="K76" s="304">
        <f>'dados agrupados'!S76</f>
        <v>0</v>
      </c>
      <c r="L76" s="304">
        <f>'dados agrupados'!T76</f>
        <v>0</v>
      </c>
      <c r="M76" s="304">
        <f>'dados agrupados'!U76</f>
        <v>0</v>
      </c>
      <c r="N76" s="304">
        <f>'dados agrupados'!V76</f>
        <v>0</v>
      </c>
      <c r="O76" s="304">
        <f>'dados agrupados'!W76</f>
        <v>4.32</v>
      </c>
      <c r="P76" s="304">
        <f>'dados agrupados'!X76</f>
        <v>0</v>
      </c>
      <c r="Q76" s="304">
        <f>'dados agrupados'!Y76</f>
        <v>0</v>
      </c>
      <c r="R76" s="304">
        <f>'dados agrupados'!Z76</f>
        <v>0</v>
      </c>
      <c r="S76" s="304">
        <f>'dados agrupados'!AA76</f>
        <v>0</v>
      </c>
      <c r="T76" s="304">
        <f>'dados agrupados'!AB76</f>
        <v>0</v>
      </c>
      <c r="U76" s="304">
        <f>'dados agrupados'!AC76</f>
        <v>5.2</v>
      </c>
      <c r="V76" s="304">
        <f>'dados agrupados'!AD76</f>
        <v>0</v>
      </c>
      <c r="W76" s="304" t="e">
        <f t="shared" ref="W76:X76" si="75">#REF!</f>
        <v>#REF!</v>
      </c>
      <c r="X76" s="304" t="e">
        <f t="shared" si="75"/>
        <v>#REF!</v>
      </c>
      <c r="Y76" s="304">
        <f>'dados agrupados'!AG76</f>
        <v>50</v>
      </c>
      <c r="Z76" s="304">
        <f>'dados agrupados'!AH76</f>
        <v>0</v>
      </c>
      <c r="AA76" s="424">
        <f>'dados agrupados'!AI76</f>
        <v>0.93</v>
      </c>
      <c r="AB76" s="304">
        <f>'dados agrupados'!AJ76</f>
        <v>0</v>
      </c>
      <c r="AC76" s="424">
        <f>'dados agrupados'!AK76</f>
        <v>0</v>
      </c>
      <c r="AD76" s="304">
        <f>'dados agrupados'!AR76</f>
        <v>8.6999999999999993</v>
      </c>
      <c r="AE76" s="304">
        <f>'dados agrupados'!AS76</f>
        <v>0</v>
      </c>
      <c r="AF76" s="304">
        <f>'dados agrupados'!AN76</f>
        <v>0</v>
      </c>
      <c r="AG76" s="304">
        <f>'dados agrupados'!AO76</f>
        <v>0</v>
      </c>
      <c r="AH76" s="304">
        <f>'dados agrupados'!AT76</f>
        <v>0</v>
      </c>
      <c r="AI76" s="304">
        <f>'dados agrupados'!AU76</f>
        <v>0</v>
      </c>
      <c r="AJ76" s="304">
        <f>'dados agrupados'!AX76</f>
        <v>0</v>
      </c>
      <c r="AK76" s="304">
        <f>'dados agrupados'!AY76</f>
        <v>0</v>
      </c>
      <c r="AL76" s="304">
        <f>'dados agrupados'!AL76</f>
        <v>3.7</v>
      </c>
      <c r="AM76" s="304">
        <f>'dados agrupados'!AM76</f>
        <v>0</v>
      </c>
      <c r="AN76" s="304">
        <f>'dados agrupados'!AZ76</f>
        <v>0</v>
      </c>
      <c r="AO76" s="304">
        <f>'dados agrupados'!BA76</f>
        <v>0</v>
      </c>
      <c r="AP76" s="304">
        <f>'dados agrupados'!BB76</f>
        <v>0</v>
      </c>
      <c r="AQ76" s="304">
        <f>'dados agrupados'!BC76</f>
        <v>0</v>
      </c>
      <c r="AR76" s="304">
        <f>'dados agrupados'!AP76</f>
        <v>0</v>
      </c>
      <c r="AS76" s="304">
        <f>'dados agrupados'!AQ76</f>
        <v>0</v>
      </c>
      <c r="AT76" s="304">
        <f>'dados agrupados'!BF76</f>
        <v>3.5</v>
      </c>
      <c r="AU76" s="304">
        <f>'dados agrupados'!BG76</f>
        <v>0</v>
      </c>
      <c r="AV76" s="304">
        <f>'dados agrupados'!BH76</f>
        <v>10.9</v>
      </c>
      <c r="AW76" s="304">
        <f>'dados agrupados'!BI76</f>
        <v>0</v>
      </c>
      <c r="AX76" s="304">
        <f>'dados agrupados'!BJ76</f>
        <v>34.299999999999997</v>
      </c>
      <c r="AY76" s="304">
        <f>'dados agrupados'!BK76</f>
        <v>0</v>
      </c>
      <c r="AZ76" s="304">
        <f>'dados agrupados'!BL76</f>
        <v>99.1</v>
      </c>
      <c r="BA76" s="304">
        <f>'dados agrupados'!BM76</f>
        <v>0</v>
      </c>
      <c r="BB76" s="304">
        <f>'dados agrupados'!BN76</f>
        <v>31.5</v>
      </c>
      <c r="BC76" s="304">
        <f>'dados agrupados'!BO76</f>
        <v>0</v>
      </c>
      <c r="BD76" s="304">
        <f>'dados agrupados'!BP76</f>
        <v>31.8</v>
      </c>
      <c r="BE76" s="304">
        <f>'dados agrupados'!BQ76</f>
        <v>0</v>
      </c>
      <c r="BF76" s="304">
        <f>'dados agrupados'!BR76</f>
        <v>237</v>
      </c>
      <c r="BG76" s="304">
        <f>'dados agrupados'!BS76</f>
        <v>0</v>
      </c>
      <c r="BH76" s="304">
        <f>'dados agrupados'!BT76</f>
        <v>13.5</v>
      </c>
      <c r="BI76" s="304">
        <f>'dados agrupados'!BU76</f>
        <v>0</v>
      </c>
      <c r="BJ76" s="304">
        <f>'dados agrupados'!BV76</f>
        <v>0</v>
      </c>
      <c r="BK76" s="304">
        <f>'dados agrupados'!BW76</f>
        <v>0</v>
      </c>
      <c r="BL76" s="304">
        <f>'dados agrupados'!BX76</f>
        <v>8.91</v>
      </c>
      <c r="BM76" s="304">
        <f>'dados agrupados'!BY76</f>
        <v>0</v>
      </c>
      <c r="BN76" s="304">
        <f>'dados agrupados'!BZ76</f>
        <v>80</v>
      </c>
      <c r="BO76" s="304">
        <f>'dados agrupados'!CA76</f>
        <v>0</v>
      </c>
      <c r="BP76" s="304">
        <f>'dados agrupados'!CB76</f>
        <v>13</v>
      </c>
      <c r="BQ76" s="304">
        <f>'dados agrupados'!CC76</f>
        <v>0</v>
      </c>
      <c r="BR76" s="304">
        <f>'dados agrupados'!CD76</f>
        <v>6</v>
      </c>
      <c r="BS76" s="304">
        <f>'dados agrupados'!CE76</f>
        <v>0</v>
      </c>
      <c r="BT76" s="304">
        <f>'dados agrupados'!CF76</f>
        <v>0</v>
      </c>
      <c r="BU76" s="304">
        <f>'dados agrupados'!CG76</f>
        <v>0</v>
      </c>
      <c r="BV76" s="304">
        <f>'dados agrupados'!CH76</f>
        <v>0</v>
      </c>
      <c r="BW76" s="304">
        <f>'dados agrupados'!CI76</f>
        <v>0</v>
      </c>
      <c r="BX76" s="304" t="b">
        <f>'dados agrupados'!CJ76</f>
        <v>0</v>
      </c>
      <c r="BY76" s="304" t="b">
        <f>'dados agrupados'!CK76</f>
        <v>0</v>
      </c>
      <c r="BZ76" s="304" t="e">
        <f t="shared" si="1"/>
        <v>#REF!</v>
      </c>
    </row>
    <row r="77" spans="1:78" ht="15.75" customHeight="1">
      <c r="A77" s="422" t="str">
        <f>'dados agrupados'!C77</f>
        <v>3175</v>
      </c>
      <c r="B77" s="304">
        <f>'dados agrupados'!D77</f>
        <v>32</v>
      </c>
      <c r="C77" s="304">
        <f>'dados agrupados'!E77</f>
        <v>96</v>
      </c>
      <c r="D77" s="304">
        <f>'dados agrupados'!F77</f>
        <v>2</v>
      </c>
      <c r="E77" s="304">
        <f>'dados agrupados'!M77</f>
        <v>473</v>
      </c>
      <c r="F77" s="304">
        <f>'dados agrupados'!N77</f>
        <v>1239</v>
      </c>
      <c r="G77" s="304">
        <f>'dados agrupados'!O77</f>
        <v>0</v>
      </c>
      <c r="H77" s="304">
        <f>'dados agrupados'!P77</f>
        <v>0</v>
      </c>
      <c r="I77" s="304">
        <f>'dados agrupados'!Q77</f>
        <v>0</v>
      </c>
      <c r="J77" s="304">
        <f>'dados agrupados'!R77</f>
        <v>0</v>
      </c>
      <c r="K77" s="304">
        <f>'dados agrupados'!S77</f>
        <v>0</v>
      </c>
      <c r="L77" s="304">
        <f>'dados agrupados'!T77</f>
        <v>0</v>
      </c>
      <c r="M77" s="304">
        <f>'dados agrupados'!U77</f>
        <v>0</v>
      </c>
      <c r="N77" s="304">
        <f>'dados agrupados'!V77</f>
        <v>0</v>
      </c>
      <c r="O77" s="304">
        <f>'dados agrupados'!W77</f>
        <v>4.09</v>
      </c>
      <c r="P77" s="304">
        <f>'dados agrupados'!X77</f>
        <v>4.2</v>
      </c>
      <c r="Q77" s="304">
        <f>'dados agrupados'!Y77</f>
        <v>0</v>
      </c>
      <c r="R77" s="304">
        <f>'dados agrupados'!Z77</f>
        <v>0</v>
      </c>
      <c r="S77" s="304">
        <f>'dados agrupados'!AA77</f>
        <v>0</v>
      </c>
      <c r="T77" s="304">
        <f>'dados agrupados'!AB77</f>
        <v>0</v>
      </c>
      <c r="U77" s="304">
        <f>'dados agrupados'!AC77</f>
        <v>4.9000000000000004</v>
      </c>
      <c r="V77" s="304">
        <f>'dados agrupados'!AD77</f>
        <v>5.4</v>
      </c>
      <c r="W77" s="304" t="e">
        <f t="shared" ref="W77:X77" si="76">#REF!</f>
        <v>#REF!</v>
      </c>
      <c r="X77" s="304" t="e">
        <f t="shared" si="76"/>
        <v>#REF!</v>
      </c>
      <c r="Y77" s="304">
        <f>'dados agrupados'!AG77</f>
        <v>40</v>
      </c>
      <c r="Z77" s="304">
        <f>'dados agrupados'!AH77</f>
        <v>40</v>
      </c>
      <c r="AA77" s="424">
        <f>'dados agrupados'!AI77</f>
        <v>0.95</v>
      </c>
      <c r="AB77" s="304">
        <f>'dados agrupados'!AJ77</f>
        <v>0</v>
      </c>
      <c r="AC77" s="424">
        <f>'dados agrupados'!AK77</f>
        <v>0</v>
      </c>
      <c r="AD77" s="304">
        <f>'dados agrupados'!AR77</f>
        <v>8.8000000000000007</v>
      </c>
      <c r="AE77" s="304">
        <f>'dados agrupados'!AS77</f>
        <v>10.3</v>
      </c>
      <c r="AF77" s="304">
        <f>'dados agrupados'!AN77</f>
        <v>0</v>
      </c>
      <c r="AG77" s="304">
        <f>'dados agrupados'!AO77</f>
        <v>0</v>
      </c>
      <c r="AH77" s="304">
        <f>'dados agrupados'!AT77</f>
        <v>0</v>
      </c>
      <c r="AI77" s="304">
        <f>'dados agrupados'!AU77</f>
        <v>0</v>
      </c>
      <c r="AJ77" s="304">
        <f>'dados agrupados'!AX77</f>
        <v>0</v>
      </c>
      <c r="AK77" s="304">
        <f>'dados agrupados'!AY77</f>
        <v>0</v>
      </c>
      <c r="AL77" s="304">
        <f>'dados agrupados'!AL77</f>
        <v>3.95</v>
      </c>
      <c r="AM77" s="304">
        <f>'dados agrupados'!AM77</f>
        <v>3.7</v>
      </c>
      <c r="AN77" s="304">
        <f>'dados agrupados'!AZ77</f>
        <v>0</v>
      </c>
      <c r="AO77" s="304">
        <f>'dados agrupados'!BA77</f>
        <v>0</v>
      </c>
      <c r="AP77" s="304">
        <f>'dados agrupados'!BB77</f>
        <v>0</v>
      </c>
      <c r="AQ77" s="304">
        <f>'dados agrupados'!BC77</f>
        <v>0</v>
      </c>
      <c r="AR77" s="304">
        <f>'dados agrupados'!AP77</f>
        <v>0</v>
      </c>
      <c r="AS77" s="304">
        <f>'dados agrupados'!AQ77</f>
        <v>0</v>
      </c>
      <c r="AT77" s="304">
        <f>'dados agrupados'!BF77</f>
        <v>4.5</v>
      </c>
      <c r="AU77" s="304">
        <f>'dados agrupados'!BG77</f>
        <v>4.4000000000000004</v>
      </c>
      <c r="AV77" s="304">
        <f>'dados agrupados'!BH77</f>
        <v>13.3</v>
      </c>
      <c r="AW77" s="304">
        <f>'dados agrupados'!BI77</f>
        <v>13.2</v>
      </c>
      <c r="AX77" s="304">
        <f>'dados agrupados'!BJ77</f>
        <v>41.4</v>
      </c>
      <c r="AY77" s="304">
        <f>'dados agrupados'!BK77</f>
        <v>40.700000000000003</v>
      </c>
      <c r="AZ77" s="304">
        <f>'dados agrupados'!BL77</f>
        <v>92</v>
      </c>
      <c r="BA77" s="304">
        <f>'dados agrupados'!BM77</f>
        <v>91.7</v>
      </c>
      <c r="BB77" s="304">
        <f>'dados agrupados'!BN77</f>
        <v>29.6</v>
      </c>
      <c r="BC77" s="304">
        <f>'dados agrupados'!BO77</f>
        <v>29.7</v>
      </c>
      <c r="BD77" s="304">
        <f>'dados agrupados'!BP77</f>
        <v>32.1</v>
      </c>
      <c r="BE77" s="304">
        <f>'dados agrupados'!BQ77</f>
        <v>32.4</v>
      </c>
      <c r="BF77" s="304">
        <f>'dados agrupados'!BR77</f>
        <v>193</v>
      </c>
      <c r="BG77" s="304">
        <f>'dados agrupados'!BS77</f>
        <v>179</v>
      </c>
      <c r="BH77" s="304">
        <f>'dados agrupados'!BT77</f>
        <v>13.3</v>
      </c>
      <c r="BI77" s="304">
        <f>'dados agrupados'!BU77</f>
        <v>13</v>
      </c>
      <c r="BJ77" s="304">
        <f>'dados agrupados'!BV77</f>
        <v>0</v>
      </c>
      <c r="BK77" s="304">
        <f>'dados agrupados'!BW77</f>
        <v>0</v>
      </c>
      <c r="BL77" s="304">
        <f>'dados agrupados'!BX77</f>
        <v>6.22</v>
      </c>
      <c r="BM77" s="304">
        <f>'dados agrupados'!BY77</f>
        <v>6.35</v>
      </c>
      <c r="BN77" s="304">
        <f>'dados agrupados'!BZ77</f>
        <v>60</v>
      </c>
      <c r="BO77" s="304">
        <f>'dados agrupados'!CA77</f>
        <v>52</v>
      </c>
      <c r="BP77" s="304">
        <f>'dados agrupados'!CB77</f>
        <v>29</v>
      </c>
      <c r="BQ77" s="304">
        <f>'dados agrupados'!CC77</f>
        <v>37</v>
      </c>
      <c r="BR77" s="304">
        <f>'dados agrupados'!CD77</f>
        <v>8</v>
      </c>
      <c r="BS77" s="304">
        <f>'dados agrupados'!CE77</f>
        <v>8</v>
      </c>
      <c r="BT77" s="304">
        <f>'dados agrupados'!CF77</f>
        <v>0</v>
      </c>
      <c r="BU77" s="304">
        <f>'dados agrupados'!CG77</f>
        <v>0</v>
      </c>
      <c r="BV77" s="304">
        <f>'dados agrupados'!CH77</f>
        <v>0</v>
      </c>
      <c r="BW77" s="304">
        <f>'dados agrupados'!CI77</f>
        <v>0</v>
      </c>
      <c r="BX77" s="304" t="b">
        <f>'dados agrupados'!CJ77</f>
        <v>0</v>
      </c>
      <c r="BY77" s="304" t="b">
        <f>'dados agrupados'!CK77</f>
        <v>1</v>
      </c>
      <c r="BZ77" s="304" t="e">
        <f t="shared" si="1"/>
        <v>#REF!</v>
      </c>
    </row>
    <row r="78" spans="1:78" ht="15.75" customHeight="1">
      <c r="A78" s="422" t="str">
        <f>'dados agrupados'!C78</f>
        <v>3181</v>
      </c>
      <c r="B78" s="304">
        <f>'dados agrupados'!D78</f>
        <v>28</v>
      </c>
      <c r="C78" s="304">
        <f>'dados agrupados'!E78</f>
        <v>82</v>
      </c>
      <c r="D78" s="304">
        <f>'dados agrupados'!F78</f>
        <v>1</v>
      </c>
      <c r="E78" s="304">
        <f>'dados agrupados'!M78</f>
        <v>433</v>
      </c>
      <c r="F78" s="304">
        <f>'dados agrupados'!N78</f>
        <v>1125</v>
      </c>
      <c r="G78" s="304">
        <f>'dados agrupados'!O78</f>
        <v>0</v>
      </c>
      <c r="H78" s="304">
        <f>'dados agrupados'!P78</f>
        <v>0</v>
      </c>
      <c r="I78" s="304">
        <f>'dados agrupados'!Q78</f>
        <v>0</v>
      </c>
      <c r="J78" s="304">
        <f>'dados agrupados'!R78</f>
        <v>0</v>
      </c>
      <c r="K78" s="304">
        <f>'dados agrupados'!S78</f>
        <v>0</v>
      </c>
      <c r="L78" s="304">
        <f>'dados agrupados'!T78</f>
        <v>0</v>
      </c>
      <c r="M78" s="304">
        <f>'dados agrupados'!U78</f>
        <v>0</v>
      </c>
      <c r="N78" s="304">
        <f>'dados agrupados'!V78</f>
        <v>0</v>
      </c>
      <c r="O78" s="304">
        <f>'dados agrupados'!W78</f>
        <v>4.0199999999999996</v>
      </c>
      <c r="P78" s="304">
        <f>'dados agrupados'!X78</f>
        <v>3.5</v>
      </c>
      <c r="Q78" s="304">
        <f>'dados agrupados'!Y78</f>
        <v>0</v>
      </c>
      <c r="R78" s="304">
        <f>'dados agrupados'!Z78</f>
        <v>0</v>
      </c>
      <c r="S78" s="304">
        <f>'dados agrupados'!AA78</f>
        <v>0</v>
      </c>
      <c r="T78" s="304">
        <f>'dados agrupados'!AB78</f>
        <v>0</v>
      </c>
      <c r="U78" s="304">
        <f>'dados agrupados'!AC78</f>
        <v>4.5</v>
      </c>
      <c r="V78" s="304">
        <f>'dados agrupados'!AD78</f>
        <v>5.0999999999999996</v>
      </c>
      <c r="W78" s="304" t="e">
        <f t="shared" ref="W78:X78" si="77">#REF!</f>
        <v>#REF!</v>
      </c>
      <c r="X78" s="304" t="e">
        <f t="shared" si="77"/>
        <v>#REF!</v>
      </c>
      <c r="Y78" s="304">
        <f>'dados agrupados'!AG78</f>
        <v>41</v>
      </c>
      <c r="Z78" s="304">
        <f>'dados agrupados'!AH78</f>
        <v>43</v>
      </c>
      <c r="AA78" s="424">
        <f>'dados agrupados'!AI78</f>
        <v>1.04</v>
      </c>
      <c r="AB78" s="304">
        <f>'dados agrupados'!AJ78</f>
        <v>0</v>
      </c>
      <c r="AC78" s="424">
        <f>'dados agrupados'!AK78</f>
        <v>0</v>
      </c>
      <c r="AD78" s="304">
        <f>'dados agrupados'!AR78</f>
        <v>9.1999999999999993</v>
      </c>
      <c r="AE78" s="304">
        <f>'dados agrupados'!AS78</f>
        <v>10.1</v>
      </c>
      <c r="AF78" s="304">
        <f>'dados agrupados'!AN78</f>
        <v>0</v>
      </c>
      <c r="AG78" s="304">
        <f>'dados agrupados'!AO78</f>
        <v>0</v>
      </c>
      <c r="AH78" s="304">
        <f>'dados agrupados'!AT78</f>
        <v>0</v>
      </c>
      <c r="AI78" s="304">
        <f>'dados agrupados'!AU78</f>
        <v>0</v>
      </c>
      <c r="AJ78" s="304">
        <f>'dados agrupados'!AX78</f>
        <v>0</v>
      </c>
      <c r="AK78" s="304">
        <f>'dados agrupados'!AY78</f>
        <v>0</v>
      </c>
      <c r="AL78" s="304">
        <f>'dados agrupados'!AL78</f>
        <v>4.38</v>
      </c>
      <c r="AM78" s="304">
        <f>'dados agrupados'!AM78</f>
        <v>2.6</v>
      </c>
      <c r="AN78" s="304">
        <f>'dados agrupados'!AZ78</f>
        <v>0</v>
      </c>
      <c r="AO78" s="304">
        <f>'dados agrupados'!BA78</f>
        <v>0</v>
      </c>
      <c r="AP78" s="304">
        <f>'dados agrupados'!BB78</f>
        <v>0</v>
      </c>
      <c r="AQ78" s="304">
        <f>'dados agrupados'!BC78</f>
        <v>0</v>
      </c>
      <c r="AR78" s="304">
        <f>'dados agrupados'!AP78</f>
        <v>0</v>
      </c>
      <c r="AS78" s="304">
        <f>'dados agrupados'!AQ78</f>
        <v>0</v>
      </c>
      <c r="AT78" s="304">
        <f>'dados agrupados'!BF78</f>
        <v>4.5</v>
      </c>
      <c r="AU78" s="304">
        <f>'dados agrupados'!BG78</f>
        <v>4.7</v>
      </c>
      <c r="AV78" s="304">
        <f>'dados agrupados'!BH78</f>
        <v>13.8</v>
      </c>
      <c r="AW78" s="304">
        <f>'dados agrupados'!BI78</f>
        <v>14.4</v>
      </c>
      <c r="AX78" s="304">
        <f>'dados agrupados'!BJ78</f>
        <v>41.6</v>
      </c>
      <c r="AY78" s="304">
        <f>'dados agrupados'!BK78</f>
        <v>43.6</v>
      </c>
      <c r="AZ78" s="304">
        <f>'dados agrupados'!BL78</f>
        <v>93.5</v>
      </c>
      <c r="BA78" s="304">
        <f>'dados agrupados'!BM78</f>
        <v>93.6</v>
      </c>
      <c r="BB78" s="304">
        <f>'dados agrupados'!BN78</f>
        <v>31</v>
      </c>
      <c r="BC78" s="304">
        <f>'dados agrupados'!BO78</f>
        <v>30.9</v>
      </c>
      <c r="BD78" s="304">
        <f>'dados agrupados'!BP78</f>
        <v>33.200000000000003</v>
      </c>
      <c r="BE78" s="304">
        <f>'dados agrupados'!BQ78</f>
        <v>33</v>
      </c>
      <c r="BF78" s="304">
        <f>'dados agrupados'!BR78</f>
        <v>242</v>
      </c>
      <c r="BG78" s="304">
        <f>'dados agrupados'!BS78</f>
        <v>273</v>
      </c>
      <c r="BH78" s="304">
        <f>'dados agrupados'!BT78</f>
        <v>12.7</v>
      </c>
      <c r="BI78" s="304">
        <f>'dados agrupados'!BU78</f>
        <v>12.7</v>
      </c>
      <c r="BJ78" s="304">
        <f>'dados agrupados'!BV78</f>
        <v>0</v>
      </c>
      <c r="BK78" s="304">
        <f>'dados agrupados'!BW78</f>
        <v>0</v>
      </c>
      <c r="BL78" s="304">
        <f>'dados agrupados'!BX78</f>
        <v>10.199999999999999</v>
      </c>
      <c r="BM78" s="304">
        <f>'dados agrupados'!BY78</f>
        <v>8.43</v>
      </c>
      <c r="BN78" s="304">
        <f>'dados agrupados'!BZ78</f>
        <v>78</v>
      </c>
      <c r="BO78" s="304">
        <f>'dados agrupados'!CA78</f>
        <v>67</v>
      </c>
      <c r="BP78" s="304">
        <f>'dados agrupados'!CB78</f>
        <v>13</v>
      </c>
      <c r="BQ78" s="304">
        <f>'dados agrupados'!CC78</f>
        <v>22</v>
      </c>
      <c r="BR78" s="304">
        <f>'dados agrupados'!CD78</f>
        <v>7</v>
      </c>
      <c r="BS78" s="304">
        <f>'dados agrupados'!CE78</f>
        <v>9</v>
      </c>
      <c r="BT78" s="304">
        <f>'dados agrupados'!CF78</f>
        <v>0</v>
      </c>
      <c r="BU78" s="304">
        <f>'dados agrupados'!CG78</f>
        <v>0</v>
      </c>
      <c r="BV78" s="304">
        <f>'dados agrupados'!CH78</f>
        <v>0</v>
      </c>
      <c r="BW78" s="304">
        <f>'dados agrupados'!CI78</f>
        <v>0</v>
      </c>
      <c r="BX78" s="304" t="b">
        <f>'dados agrupados'!CJ78</f>
        <v>0</v>
      </c>
      <c r="BY78" s="304" t="b">
        <f>'dados agrupados'!CK78</f>
        <v>1</v>
      </c>
      <c r="BZ78" s="304" t="e">
        <f t="shared" si="1"/>
        <v>#REF!</v>
      </c>
    </row>
    <row r="79" spans="1:78" ht="15.75" customHeight="1">
      <c r="A79" s="422" t="str">
        <f>'dados agrupados'!C79</f>
        <v>3183</v>
      </c>
      <c r="B79" s="304">
        <f>'dados agrupados'!D79</f>
        <v>26</v>
      </c>
      <c r="C79" s="304">
        <f>'dados agrupados'!E79</f>
        <v>90</v>
      </c>
      <c r="D79" s="304">
        <f>'dados agrupados'!F79</f>
        <v>1</v>
      </c>
      <c r="E79" s="304">
        <f>'dados agrupados'!M79</f>
        <v>285</v>
      </c>
      <c r="F79" s="304">
        <f>'dados agrupados'!N79</f>
        <v>971</v>
      </c>
      <c r="G79" s="304">
        <f>'dados agrupados'!O79</f>
        <v>0</v>
      </c>
      <c r="H79" s="304">
        <f>'dados agrupados'!P79</f>
        <v>0</v>
      </c>
      <c r="I79" s="304">
        <f>'dados agrupados'!Q79</f>
        <v>0</v>
      </c>
      <c r="J79" s="304">
        <f>'dados agrupados'!R79</f>
        <v>0</v>
      </c>
      <c r="K79" s="304">
        <f>'dados agrupados'!S79</f>
        <v>0</v>
      </c>
      <c r="L79" s="304">
        <f>'dados agrupados'!T79</f>
        <v>0</v>
      </c>
      <c r="M79" s="304">
        <f>'dados agrupados'!U79</f>
        <v>0</v>
      </c>
      <c r="N79" s="304">
        <f>'dados agrupados'!V79</f>
        <v>0</v>
      </c>
      <c r="O79" s="304">
        <f>'dados agrupados'!W79</f>
        <v>4.1100000000000003</v>
      </c>
      <c r="P79" s="304">
        <f>'dados agrupados'!X79</f>
        <v>3.7</v>
      </c>
      <c r="Q79" s="304">
        <f>'dados agrupados'!Y79</f>
        <v>0</v>
      </c>
      <c r="R79" s="304">
        <f>'dados agrupados'!Z79</f>
        <v>0</v>
      </c>
      <c r="S79" s="304">
        <f>'dados agrupados'!AA79</f>
        <v>0</v>
      </c>
      <c r="T79" s="304">
        <f>'dados agrupados'!AB79</f>
        <v>0</v>
      </c>
      <c r="U79" s="304">
        <f>'dados agrupados'!AC79</f>
        <v>5.6</v>
      </c>
      <c r="V79" s="304">
        <f>'dados agrupados'!AD79</f>
        <v>6.1</v>
      </c>
      <c r="W79" s="304" t="e">
        <f t="shared" ref="W79:X79" si="78">#REF!</f>
        <v>#REF!</v>
      </c>
      <c r="X79" s="304" t="e">
        <f t="shared" si="78"/>
        <v>#REF!</v>
      </c>
      <c r="Y79" s="304">
        <f>'dados agrupados'!AG79</f>
        <v>20</v>
      </c>
      <c r="Z79" s="304">
        <f>'dados agrupados'!AH79</f>
        <v>29</v>
      </c>
      <c r="AA79" s="424">
        <f>'dados agrupados'!AI79</f>
        <v>0.9</v>
      </c>
      <c r="AB79" s="304">
        <f>'dados agrupados'!AJ79</f>
        <v>0.8</v>
      </c>
      <c r="AC79" s="424">
        <f>'dados agrupados'!AK79</f>
        <v>0</v>
      </c>
      <c r="AD79" s="304">
        <f>'dados agrupados'!AR79</f>
        <v>10</v>
      </c>
      <c r="AE79" s="304">
        <f>'dados agrupados'!AS79</f>
        <v>9.6</v>
      </c>
      <c r="AF79" s="304">
        <f>'dados agrupados'!AN79</f>
        <v>0</v>
      </c>
      <c r="AG79" s="304">
        <f>'dados agrupados'!AO79</f>
        <v>0</v>
      </c>
      <c r="AH79" s="304">
        <f>'dados agrupados'!AT79</f>
        <v>0</v>
      </c>
      <c r="AI79" s="304">
        <f>'dados agrupados'!AU79</f>
        <v>0</v>
      </c>
      <c r="AJ79" s="304">
        <f>'dados agrupados'!AX79</f>
        <v>0</v>
      </c>
      <c r="AK79" s="304">
        <f>'dados agrupados'!AY79</f>
        <v>0</v>
      </c>
      <c r="AL79" s="304">
        <f>'dados agrupados'!AL79</f>
        <v>3.98</v>
      </c>
      <c r="AM79" s="304">
        <f>'dados agrupados'!AM79</f>
        <v>5</v>
      </c>
      <c r="AN79" s="304">
        <f>'dados agrupados'!AZ79</f>
        <v>0</v>
      </c>
      <c r="AO79" s="304">
        <f>'dados agrupados'!BA79</f>
        <v>0</v>
      </c>
      <c r="AP79" s="304">
        <f>'dados agrupados'!BB79</f>
        <v>0</v>
      </c>
      <c r="AQ79" s="304">
        <f>'dados agrupados'!BC79</f>
        <v>0</v>
      </c>
      <c r="AR79" s="304">
        <f>'dados agrupados'!AP79</f>
        <v>0</v>
      </c>
      <c r="AS79" s="304">
        <f>'dados agrupados'!AQ79</f>
        <v>0</v>
      </c>
      <c r="AT79" s="304">
        <f>'dados agrupados'!BF79</f>
        <v>4.4000000000000004</v>
      </c>
      <c r="AU79" s="304">
        <f>'dados agrupados'!BG79</f>
        <v>4.3</v>
      </c>
      <c r="AV79" s="304">
        <f>'dados agrupados'!BH79</f>
        <v>13.1</v>
      </c>
      <c r="AW79" s="304">
        <f>'dados agrupados'!BI79</f>
        <v>12.8</v>
      </c>
      <c r="AX79" s="304">
        <f>'dados agrupados'!BJ79</f>
        <v>39.6</v>
      </c>
      <c r="AY79" s="304">
        <f>'dados agrupados'!BK79</f>
        <v>38.4</v>
      </c>
      <c r="AZ79" s="304">
        <f>'dados agrupados'!BL79</f>
        <v>89.8</v>
      </c>
      <c r="BA79" s="304">
        <f>'dados agrupados'!BM79</f>
        <v>89.1</v>
      </c>
      <c r="BB79" s="304">
        <f>'dados agrupados'!BN79</f>
        <v>29.7</v>
      </c>
      <c r="BC79" s="304">
        <f>'dados agrupados'!BO79</f>
        <v>29.7</v>
      </c>
      <c r="BD79" s="304">
        <f>'dados agrupados'!BP79</f>
        <v>33.1</v>
      </c>
      <c r="BE79" s="304">
        <f>'dados agrupados'!BQ79</f>
        <v>33.299999999999997</v>
      </c>
      <c r="BF79" s="304">
        <f>'dados agrupados'!BR79</f>
        <v>316</v>
      </c>
      <c r="BG79" s="304">
        <f>'dados agrupados'!BS79</f>
        <v>329</v>
      </c>
      <c r="BH79" s="304">
        <f>'dados agrupados'!BT79</f>
        <v>13.5</v>
      </c>
      <c r="BI79" s="304">
        <f>'dados agrupados'!BU79</f>
        <v>13.3</v>
      </c>
      <c r="BJ79" s="304">
        <f>'dados agrupados'!BV79</f>
        <v>0</v>
      </c>
      <c r="BK79" s="304">
        <f>'dados agrupados'!BW79</f>
        <v>0</v>
      </c>
      <c r="BL79" s="304">
        <f>'dados agrupados'!BX79</f>
        <v>10.26</v>
      </c>
      <c r="BM79" s="304">
        <f>'dados agrupados'!BY79</f>
        <v>61</v>
      </c>
      <c r="BN79" s="304">
        <f>'dados agrupados'!BZ79</f>
        <v>66</v>
      </c>
      <c r="BO79" s="304">
        <f>'dados agrupados'!CA79</f>
        <v>28</v>
      </c>
      <c r="BP79" s="304">
        <f>'dados agrupados'!CB79</f>
        <v>19</v>
      </c>
      <c r="BQ79" s="304">
        <f>'dados agrupados'!CC79</f>
        <v>8</v>
      </c>
      <c r="BR79" s="304">
        <f>'dados agrupados'!CD79</f>
        <v>7</v>
      </c>
      <c r="BS79" s="304">
        <f>'dados agrupados'!CE79</f>
        <v>0</v>
      </c>
      <c r="BT79" s="304">
        <f>'dados agrupados'!CF79</f>
        <v>1</v>
      </c>
      <c r="BU79" s="304">
        <f>'dados agrupados'!CG79</f>
        <v>0</v>
      </c>
      <c r="BV79" s="304">
        <f>'dados agrupados'!CH79</f>
        <v>0</v>
      </c>
      <c r="BW79" s="304">
        <f>'dados agrupados'!CI79</f>
        <v>0</v>
      </c>
      <c r="BX79" s="304" t="b">
        <f>'dados agrupados'!CJ79</f>
        <v>0</v>
      </c>
      <c r="BY79" s="304" t="b">
        <f>'dados agrupados'!CK79</f>
        <v>0</v>
      </c>
      <c r="BZ79" s="304" t="e">
        <f t="shared" si="1"/>
        <v>#REF!</v>
      </c>
    </row>
    <row r="80" spans="1:78" ht="15.75" customHeight="1">
      <c r="A80" s="422" t="str">
        <f>'dados agrupados'!C80</f>
        <v>3187</v>
      </c>
      <c r="B80" s="304">
        <f>'dados agrupados'!D80</f>
        <v>25</v>
      </c>
      <c r="C80" s="304">
        <f>'dados agrupados'!E80</f>
        <v>85</v>
      </c>
      <c r="D80" s="304">
        <f>'dados agrupados'!F80</f>
        <v>1</v>
      </c>
      <c r="E80" s="304">
        <f>'dados agrupados'!M80</f>
        <v>348</v>
      </c>
      <c r="F80" s="304">
        <f>'dados agrupados'!N80</f>
        <v>3538</v>
      </c>
      <c r="G80" s="304">
        <f>'dados agrupados'!O80</f>
        <v>0</v>
      </c>
      <c r="H80" s="304">
        <f>'dados agrupados'!P80</f>
        <v>0</v>
      </c>
      <c r="I80" s="304">
        <f>'dados agrupados'!Q80</f>
        <v>0</v>
      </c>
      <c r="J80" s="304">
        <f>'dados agrupados'!R80</f>
        <v>0</v>
      </c>
      <c r="K80" s="304">
        <f>'dados agrupados'!S80</f>
        <v>0</v>
      </c>
      <c r="L80" s="304">
        <f>'dados agrupados'!T80</f>
        <v>0</v>
      </c>
      <c r="M80" s="304">
        <f>'dados agrupados'!U80</f>
        <v>0</v>
      </c>
      <c r="N80" s="304">
        <f>'dados agrupados'!V80</f>
        <v>0</v>
      </c>
      <c r="O80" s="304">
        <f>'dados agrupados'!W80</f>
        <v>3.97</v>
      </c>
      <c r="P80" s="304">
        <f>'dados agrupados'!X80</f>
        <v>4.0999999999999996</v>
      </c>
      <c r="Q80" s="304">
        <f>'dados agrupados'!Y80</f>
        <v>0</v>
      </c>
      <c r="R80" s="304">
        <f>'dados agrupados'!Z80</f>
        <v>0</v>
      </c>
      <c r="S80" s="304">
        <f>'dados agrupados'!AA80</f>
        <v>0</v>
      </c>
      <c r="T80" s="304">
        <f>'dados agrupados'!AB80</f>
        <v>0</v>
      </c>
      <c r="U80" s="304">
        <f>'dados agrupados'!AC80</f>
        <v>5.0999999999999996</v>
      </c>
      <c r="V80" s="304">
        <f>'dados agrupados'!AD80</f>
        <v>6.6</v>
      </c>
      <c r="W80" s="304" t="e">
        <f t="shared" ref="W80:X80" si="79">#REF!</f>
        <v>#REF!</v>
      </c>
      <c r="X80" s="304" t="e">
        <f t="shared" si="79"/>
        <v>#REF!</v>
      </c>
      <c r="Y80" s="304">
        <f>'dados agrupados'!AG80</f>
        <v>39</v>
      </c>
      <c r="Z80" s="304">
        <f>'dados agrupados'!AH80</f>
        <v>37</v>
      </c>
      <c r="AA80" s="424">
        <f>'dados agrupados'!AI80</f>
        <v>0.84</v>
      </c>
      <c r="AB80" s="304">
        <f>'dados agrupados'!AJ80</f>
        <v>1</v>
      </c>
      <c r="AC80" s="424">
        <f>'dados agrupados'!AK80</f>
        <v>0.16000000000000003</v>
      </c>
      <c r="AD80" s="304">
        <f>'dados agrupados'!AR80</f>
        <v>10</v>
      </c>
      <c r="AE80" s="304">
        <f>'dados agrupados'!AS80</f>
        <v>9.6</v>
      </c>
      <c r="AF80" s="304">
        <f>'dados agrupados'!AN80</f>
        <v>0</v>
      </c>
      <c r="AG80" s="304">
        <f>'dados agrupados'!AO80</f>
        <v>0</v>
      </c>
      <c r="AH80" s="304">
        <f>'dados agrupados'!AT80</f>
        <v>0</v>
      </c>
      <c r="AI80" s="304">
        <f>'dados agrupados'!AU80</f>
        <v>0</v>
      </c>
      <c r="AJ80" s="304">
        <f>'dados agrupados'!AX80</f>
        <v>0</v>
      </c>
      <c r="AK80" s="304">
        <f>'dados agrupados'!AY80</f>
        <v>0</v>
      </c>
      <c r="AL80" s="304">
        <f>'dados agrupados'!AL80</f>
        <v>4.13</v>
      </c>
      <c r="AM80" s="304">
        <f>'dados agrupados'!AM80</f>
        <v>2.8</v>
      </c>
      <c r="AN80" s="304">
        <f>'dados agrupados'!AZ80</f>
        <v>0</v>
      </c>
      <c r="AO80" s="304">
        <f>'dados agrupados'!BA80</f>
        <v>0</v>
      </c>
      <c r="AP80" s="304">
        <f>'dados agrupados'!BB80</f>
        <v>0</v>
      </c>
      <c r="AQ80" s="304">
        <f>'dados agrupados'!BC80</f>
        <v>0</v>
      </c>
      <c r="AR80" s="304">
        <f>'dados agrupados'!AP80</f>
        <v>0</v>
      </c>
      <c r="AS80" s="304">
        <f>'dados agrupados'!AQ80</f>
        <v>0</v>
      </c>
      <c r="AT80" s="304">
        <f>'dados agrupados'!BF80</f>
        <v>4.0999999999999996</v>
      </c>
      <c r="AU80" s="304">
        <f>'dados agrupados'!BG80</f>
        <v>4.0999999999999996</v>
      </c>
      <c r="AV80" s="304">
        <f>'dados agrupados'!BH80</f>
        <v>12.3</v>
      </c>
      <c r="AW80" s="304">
        <f>'dados agrupados'!BI80</f>
        <v>12</v>
      </c>
      <c r="AX80" s="304">
        <f>'dados agrupados'!BJ80</f>
        <v>37</v>
      </c>
      <c r="AY80" s="304">
        <f>'dados agrupados'!BK80</f>
        <v>36.299999999999997</v>
      </c>
      <c r="AZ80" s="304">
        <f>'dados agrupados'!BL80</f>
        <v>89.4</v>
      </c>
      <c r="BA80" s="304">
        <f>'dados agrupados'!BM80</f>
        <v>88.8</v>
      </c>
      <c r="BB80" s="304">
        <f>'dados agrupados'!BN80</f>
        <v>29.7</v>
      </c>
      <c r="BC80" s="304">
        <f>'dados agrupados'!BO80</f>
        <v>29.3</v>
      </c>
      <c r="BD80" s="304">
        <f>'dados agrupados'!BP80</f>
        <v>33.200000000000003</v>
      </c>
      <c r="BE80" s="304">
        <f>'dados agrupados'!BQ80</f>
        <v>33.1</v>
      </c>
      <c r="BF80" s="304">
        <f>'dados agrupados'!BR80</f>
        <v>229</v>
      </c>
      <c r="BG80" s="304">
        <f>'dados agrupados'!BS80</f>
        <v>250</v>
      </c>
      <c r="BH80" s="304">
        <f>'dados agrupados'!BT80</f>
        <v>13.4</v>
      </c>
      <c r="BI80" s="304">
        <f>'dados agrupados'!BU80</f>
        <v>13.4</v>
      </c>
      <c r="BJ80" s="304">
        <f>'dados agrupados'!BV80</f>
        <v>0</v>
      </c>
      <c r="BK80" s="304">
        <f>'dados agrupados'!BW80</f>
        <v>0</v>
      </c>
      <c r="BL80" s="304">
        <f>'dados agrupados'!BX80</f>
        <v>7.26</v>
      </c>
      <c r="BM80" s="304">
        <f>'dados agrupados'!BY80</f>
        <v>7.67</v>
      </c>
      <c r="BN80" s="304">
        <f>'dados agrupados'!BZ80</f>
        <v>67</v>
      </c>
      <c r="BO80" s="304">
        <f>'dados agrupados'!CA80</f>
        <v>64</v>
      </c>
      <c r="BP80" s="304">
        <f>'dados agrupados'!CB80</f>
        <v>20</v>
      </c>
      <c r="BQ80" s="304">
        <f>'dados agrupados'!CC80</f>
        <v>23</v>
      </c>
      <c r="BR80" s="304">
        <f>'dados agrupados'!CD80</f>
        <v>8</v>
      </c>
      <c r="BS80" s="304">
        <f>'dados agrupados'!CE80</f>
        <v>7</v>
      </c>
      <c r="BT80" s="304">
        <f>'dados agrupados'!CF80</f>
        <v>0</v>
      </c>
      <c r="BU80" s="304">
        <f>'dados agrupados'!CG80</f>
        <v>3</v>
      </c>
      <c r="BV80" s="304">
        <f>'dados agrupados'!CH80</f>
        <v>0</v>
      </c>
      <c r="BW80" s="304">
        <f>'dados agrupados'!CI80</f>
        <v>0</v>
      </c>
      <c r="BX80" s="304" t="b">
        <f>'dados agrupados'!CJ80</f>
        <v>0</v>
      </c>
      <c r="BY80" s="304" t="b">
        <f>'dados agrupados'!CK80</f>
        <v>1</v>
      </c>
      <c r="BZ80" s="304" t="e">
        <f t="shared" si="1"/>
        <v>#REF!</v>
      </c>
    </row>
    <row r="81" spans="1:78" ht="15.75" customHeight="1">
      <c r="A81" s="422" t="str">
        <f>'dados agrupados'!C81</f>
        <v>3189</v>
      </c>
      <c r="B81" s="304">
        <f>'dados agrupados'!D81</f>
        <v>28</v>
      </c>
      <c r="C81" s="304">
        <f>'dados agrupados'!E81</f>
        <v>77</v>
      </c>
      <c r="D81" s="304">
        <f>'dados agrupados'!F81</f>
        <v>2</v>
      </c>
      <c r="E81" s="304">
        <f>'dados agrupados'!M81</f>
        <v>239</v>
      </c>
      <c r="F81" s="304">
        <f>'dados agrupados'!N81</f>
        <v>275</v>
      </c>
      <c r="G81" s="304">
        <f>'dados agrupados'!O81</f>
        <v>0</v>
      </c>
      <c r="H81" s="304">
        <f>'dados agrupados'!P81</f>
        <v>0</v>
      </c>
      <c r="I81" s="304">
        <f>'dados agrupados'!Q81</f>
        <v>0</v>
      </c>
      <c r="J81" s="304">
        <f>'dados agrupados'!R81</f>
        <v>0</v>
      </c>
      <c r="K81" s="304">
        <f>'dados agrupados'!S81</f>
        <v>0</v>
      </c>
      <c r="L81" s="304">
        <f>'dados agrupados'!T81</f>
        <v>0</v>
      </c>
      <c r="M81" s="304">
        <f>'dados agrupados'!U81</f>
        <v>0</v>
      </c>
      <c r="N81" s="304">
        <f>'dados agrupados'!V81</f>
        <v>0</v>
      </c>
      <c r="O81" s="304">
        <f>'dados agrupados'!W81</f>
        <v>5.05</v>
      </c>
      <c r="P81" s="304">
        <f>'dados agrupados'!X81</f>
        <v>4</v>
      </c>
      <c r="Q81" s="304">
        <f>'dados agrupados'!Y81</f>
        <v>0</v>
      </c>
      <c r="R81" s="304">
        <f>'dados agrupados'!Z81</f>
        <v>0</v>
      </c>
      <c r="S81" s="304">
        <f>'dados agrupados'!AA81</f>
        <v>0</v>
      </c>
      <c r="T81" s="304">
        <f>'dados agrupados'!AB81</f>
        <v>0</v>
      </c>
      <c r="U81" s="304">
        <f>'dados agrupados'!AC81</f>
        <v>5.9</v>
      </c>
      <c r="V81" s="304">
        <f>'dados agrupados'!AD81</f>
        <v>7.3</v>
      </c>
      <c r="W81" s="304" t="e">
        <f t="shared" ref="W81:X81" si="80">#REF!</f>
        <v>#REF!</v>
      </c>
      <c r="X81" s="304" t="e">
        <f t="shared" si="80"/>
        <v>#REF!</v>
      </c>
      <c r="Y81" s="304">
        <f>'dados agrupados'!AG81</f>
        <v>36</v>
      </c>
      <c r="Z81" s="304">
        <f>'dados agrupados'!AH81</f>
        <v>37</v>
      </c>
      <c r="AA81" s="424">
        <f>'dados agrupados'!AI81</f>
        <v>0.87</v>
      </c>
      <c r="AB81" s="304">
        <f>'dados agrupados'!AJ81</f>
        <v>1.1000000000000001</v>
      </c>
      <c r="AC81" s="424">
        <f>'dados agrupados'!AK81</f>
        <v>0.23000000000000009</v>
      </c>
      <c r="AD81" s="304">
        <f>'dados agrupados'!AR81</f>
        <v>10.4</v>
      </c>
      <c r="AE81" s="304">
        <f>'dados agrupados'!AS81</f>
        <v>10</v>
      </c>
      <c r="AF81" s="304">
        <f>'dados agrupados'!AN81</f>
        <v>0</v>
      </c>
      <c r="AG81" s="304">
        <f>'dados agrupados'!AO81</f>
        <v>0</v>
      </c>
      <c r="AH81" s="304">
        <f>'dados agrupados'!AT81</f>
        <v>0</v>
      </c>
      <c r="AI81" s="304">
        <f>'dados agrupados'!AU81</f>
        <v>0</v>
      </c>
      <c r="AJ81" s="304">
        <f>'dados agrupados'!AX81</f>
        <v>0</v>
      </c>
      <c r="AK81" s="304">
        <f>'dados agrupados'!AY81</f>
        <v>0</v>
      </c>
      <c r="AL81" s="304">
        <f>'dados agrupados'!AL81</f>
        <v>4.54</v>
      </c>
      <c r="AM81" s="304">
        <f>'dados agrupados'!AM81</f>
        <v>4.4000000000000004</v>
      </c>
      <c r="AN81" s="304">
        <f>'dados agrupados'!AZ81</f>
        <v>0</v>
      </c>
      <c r="AO81" s="304">
        <f>'dados agrupados'!BA81</f>
        <v>0</v>
      </c>
      <c r="AP81" s="304">
        <f>'dados agrupados'!BB81</f>
        <v>0</v>
      </c>
      <c r="AQ81" s="304">
        <f>'dados agrupados'!BC81</f>
        <v>0</v>
      </c>
      <c r="AR81" s="304">
        <f>'dados agrupados'!AP81</f>
        <v>0</v>
      </c>
      <c r="AS81" s="304">
        <f>'dados agrupados'!AQ81</f>
        <v>0</v>
      </c>
      <c r="AT81" s="304">
        <f>'dados agrupados'!BF81</f>
        <v>4.5999999999999996</v>
      </c>
      <c r="AU81" s="304">
        <f>'dados agrupados'!BG81</f>
        <v>4.5</v>
      </c>
      <c r="AV81" s="304">
        <f>'dados agrupados'!BH81</f>
        <v>14.5</v>
      </c>
      <c r="AW81" s="304">
        <f>'dados agrupados'!BI81</f>
        <v>14.3</v>
      </c>
      <c r="AX81" s="304">
        <f>'dados agrupados'!BJ81</f>
        <v>43.2</v>
      </c>
      <c r="AY81" s="304">
        <f>'dados agrupados'!BK81</f>
        <v>42.4</v>
      </c>
      <c r="AZ81" s="304">
        <f>'dados agrupados'!BL81</f>
        <v>94.1</v>
      </c>
      <c r="BA81" s="304">
        <f>'dados agrupados'!BM81</f>
        <v>93.6</v>
      </c>
      <c r="BB81" s="304">
        <f>'dados agrupados'!BN81</f>
        <v>31.6</v>
      </c>
      <c r="BC81" s="304">
        <f>'dados agrupados'!BO81</f>
        <v>31.6</v>
      </c>
      <c r="BD81" s="304">
        <f>'dados agrupados'!BP81</f>
        <v>33.6</v>
      </c>
      <c r="BE81" s="304">
        <f>'dados agrupados'!BQ81</f>
        <v>33.700000000000003</v>
      </c>
      <c r="BF81" s="304">
        <f>'dados agrupados'!BR81</f>
        <v>187</v>
      </c>
      <c r="BG81" s="304">
        <f>'dados agrupados'!BS81</f>
        <v>192</v>
      </c>
      <c r="BH81" s="304">
        <f>'dados agrupados'!BT81</f>
        <v>13.8</v>
      </c>
      <c r="BI81" s="304">
        <f>'dados agrupados'!BU81</f>
        <v>13.7</v>
      </c>
      <c r="BJ81" s="304">
        <f>'dados agrupados'!BV81</f>
        <v>0</v>
      </c>
      <c r="BK81" s="304">
        <f>'dados agrupados'!BW81</f>
        <v>0</v>
      </c>
      <c r="BL81" s="304">
        <f>'dados agrupados'!BX81</f>
        <v>17.809999999999999</v>
      </c>
      <c r="BM81" s="304">
        <f>'dados agrupados'!BY81</f>
        <v>9.15</v>
      </c>
      <c r="BN81" s="304">
        <f>'dados agrupados'!BZ81</f>
        <v>89</v>
      </c>
      <c r="BO81" s="304">
        <f>'dados agrupados'!CA81</f>
        <v>73</v>
      </c>
      <c r="BP81" s="304">
        <f>'dados agrupados'!CB81</f>
        <v>2</v>
      </c>
      <c r="BQ81" s="304">
        <f>'dados agrupados'!CC81</f>
        <v>18</v>
      </c>
      <c r="BR81" s="304">
        <f>'dados agrupados'!CD81</f>
        <v>4</v>
      </c>
      <c r="BS81" s="304">
        <f>'dados agrupados'!CE81</f>
        <v>8</v>
      </c>
      <c r="BT81" s="304">
        <f>'dados agrupados'!CF81</f>
        <v>0</v>
      </c>
      <c r="BU81" s="304">
        <f>'dados agrupados'!CG81</f>
        <v>0</v>
      </c>
      <c r="BV81" s="304">
        <f>'dados agrupados'!CH81</f>
        <v>0</v>
      </c>
      <c r="BW81" s="304">
        <f>'dados agrupados'!CI81</f>
        <v>0</v>
      </c>
      <c r="BX81" s="304" t="b">
        <f>'dados agrupados'!CJ81</f>
        <v>0</v>
      </c>
      <c r="BY81" s="304" t="b">
        <f>'dados agrupados'!CK81</f>
        <v>0</v>
      </c>
      <c r="BZ81" s="304" t="e">
        <f t="shared" si="1"/>
        <v>#REF!</v>
      </c>
    </row>
    <row r="82" spans="1:78" ht="15.75" customHeight="1">
      <c r="A82" s="422" t="str">
        <f>'dados agrupados'!C82</f>
        <v>3190</v>
      </c>
      <c r="B82" s="304">
        <f>'dados agrupados'!D82</f>
        <v>29</v>
      </c>
      <c r="C82" s="304">
        <f>'dados agrupados'!E82</f>
        <v>80</v>
      </c>
      <c r="D82" s="304">
        <f>'dados agrupados'!F82</f>
        <v>1</v>
      </c>
      <c r="E82" s="304">
        <f>'dados agrupados'!M82</f>
        <v>594</v>
      </c>
      <c r="F82" s="304">
        <f>'dados agrupados'!N82</f>
        <v>752</v>
      </c>
      <c r="G82" s="304">
        <f>'dados agrupados'!O82</f>
        <v>0</v>
      </c>
      <c r="H82" s="304">
        <f>'dados agrupados'!P82</f>
        <v>0</v>
      </c>
      <c r="I82" s="304">
        <f>'dados agrupados'!Q82</f>
        <v>0</v>
      </c>
      <c r="J82" s="304">
        <f>'dados agrupados'!R82</f>
        <v>0</v>
      </c>
      <c r="K82" s="304">
        <f>'dados agrupados'!S82</f>
        <v>0</v>
      </c>
      <c r="L82" s="304">
        <f>'dados agrupados'!T82</f>
        <v>0</v>
      </c>
      <c r="M82" s="304">
        <f>'dados agrupados'!U82</f>
        <v>0</v>
      </c>
      <c r="N82" s="304">
        <f>'dados agrupados'!V82</f>
        <v>0</v>
      </c>
      <c r="O82" s="304">
        <f>'dados agrupados'!W82</f>
        <v>4.1900000000000004</v>
      </c>
      <c r="P82" s="304">
        <f>'dados agrupados'!X82</f>
        <v>3.9</v>
      </c>
      <c r="Q82" s="304">
        <f>'dados agrupados'!Y82</f>
        <v>0</v>
      </c>
      <c r="R82" s="304">
        <f>'dados agrupados'!Z82</f>
        <v>0</v>
      </c>
      <c r="S82" s="304">
        <f>'dados agrupados'!AA82</f>
        <v>0</v>
      </c>
      <c r="T82" s="304">
        <f>'dados agrupados'!AB82</f>
        <v>0</v>
      </c>
      <c r="U82" s="304">
        <f>'dados agrupados'!AC82</f>
        <v>4.5</v>
      </c>
      <c r="V82" s="304">
        <f>'dados agrupados'!AD82</f>
        <v>5.7</v>
      </c>
      <c r="W82" s="304" t="e">
        <f t="shared" ref="W82:X82" si="81">#REF!</f>
        <v>#REF!</v>
      </c>
      <c r="X82" s="304" t="e">
        <f t="shared" si="81"/>
        <v>#REF!</v>
      </c>
      <c r="Y82" s="304">
        <f>'dados agrupados'!AG82</f>
        <v>36</v>
      </c>
      <c r="Z82" s="304">
        <f>'dados agrupados'!AH82</f>
        <v>39</v>
      </c>
      <c r="AA82" s="424">
        <f>'dados agrupados'!AI82</f>
        <v>0.77</v>
      </c>
      <c r="AB82" s="304">
        <f>'dados agrupados'!AJ82</f>
        <v>0</v>
      </c>
      <c r="AC82" s="304">
        <f>'dados agrupados'!AK82</f>
        <v>0</v>
      </c>
      <c r="AD82" s="304">
        <f>'dados agrupados'!AR82</f>
        <v>8.6</v>
      </c>
      <c r="AE82" s="304">
        <f>'dados agrupados'!AS82</f>
        <v>10.199999999999999</v>
      </c>
      <c r="AF82" s="304">
        <f>'dados agrupados'!AN82</f>
        <v>0</v>
      </c>
      <c r="AG82" s="304">
        <f>'dados agrupados'!AO82</f>
        <v>0</v>
      </c>
      <c r="AH82" s="304">
        <f>'dados agrupados'!AT82</f>
        <v>0</v>
      </c>
      <c r="AI82" s="304">
        <f>'dados agrupados'!AU82</f>
        <v>0</v>
      </c>
      <c r="AJ82" s="304">
        <f>'dados agrupados'!AX82</f>
        <v>0</v>
      </c>
      <c r="AK82" s="304">
        <f>'dados agrupados'!AY82</f>
        <v>0</v>
      </c>
      <c r="AL82" s="304">
        <f>'dados agrupados'!AL82</f>
        <v>3.46</v>
      </c>
      <c r="AM82" s="304">
        <f>'dados agrupados'!AM82</f>
        <v>3.4</v>
      </c>
      <c r="AN82" s="304">
        <f>'dados agrupados'!AZ82</f>
        <v>0</v>
      </c>
      <c r="AO82" s="304">
        <f>'dados agrupados'!BA82</f>
        <v>0</v>
      </c>
      <c r="AP82" s="304">
        <f>'dados agrupados'!BB82</f>
        <v>0</v>
      </c>
      <c r="AQ82" s="304">
        <f>'dados agrupados'!BC82</f>
        <v>0</v>
      </c>
      <c r="AR82" s="304">
        <f>'dados agrupados'!AP82</f>
        <v>0</v>
      </c>
      <c r="AS82" s="304">
        <f>'dados agrupados'!AQ82</f>
        <v>0</v>
      </c>
      <c r="AT82" s="304">
        <f>'dados agrupados'!BF82</f>
        <v>4.3</v>
      </c>
      <c r="AU82" s="304">
        <f>'dados agrupados'!BG82</f>
        <v>4.2</v>
      </c>
      <c r="AV82" s="304">
        <f>'dados agrupados'!BH82</f>
        <v>13</v>
      </c>
      <c r="AW82" s="304">
        <f>'dados agrupados'!BI82</f>
        <v>12.5</v>
      </c>
      <c r="AX82" s="304">
        <f>'dados agrupados'!BJ82</f>
        <v>40.5</v>
      </c>
      <c r="AY82" s="304">
        <f>'dados agrupados'!BK82</f>
        <v>38.9</v>
      </c>
      <c r="AZ82" s="304">
        <f>'dados agrupados'!BL82</f>
        <v>94.2</v>
      </c>
      <c r="BA82" s="304">
        <f>'dados agrupados'!BM82</f>
        <v>93.5</v>
      </c>
      <c r="BB82" s="304">
        <f>'dados agrupados'!BN82</f>
        <v>30.2</v>
      </c>
      <c r="BC82" s="304">
        <f>'dados agrupados'!BO82</f>
        <v>30</v>
      </c>
      <c r="BD82" s="304">
        <f>'dados agrupados'!BP82</f>
        <v>32.1</v>
      </c>
      <c r="BE82" s="304">
        <f>'dados agrupados'!BQ82</f>
        <v>32.1</v>
      </c>
      <c r="BF82" s="304">
        <f>'dados agrupados'!BR82</f>
        <v>236</v>
      </c>
      <c r="BG82" s="304">
        <f>'dados agrupados'!BS82</f>
        <v>241</v>
      </c>
      <c r="BH82" s="304">
        <f>'dados agrupados'!BT82</f>
        <v>14.4</v>
      </c>
      <c r="BI82" s="304">
        <f>'dados agrupados'!BU82</f>
        <v>14</v>
      </c>
      <c r="BJ82" s="304">
        <f>'dados agrupados'!BV82</f>
        <v>0</v>
      </c>
      <c r="BK82" s="304">
        <f>'dados agrupados'!BW82</f>
        <v>0</v>
      </c>
      <c r="BL82" s="304">
        <f>'dados agrupados'!BX82</f>
        <v>5.45</v>
      </c>
      <c r="BM82" s="304">
        <f>'dados agrupados'!BY82</f>
        <v>6.33</v>
      </c>
      <c r="BN82" s="304">
        <f>'dados agrupados'!BZ82</f>
        <v>73</v>
      </c>
      <c r="BO82" s="304">
        <f>'dados agrupados'!CA82</f>
        <v>69</v>
      </c>
      <c r="BP82" s="304">
        <f>'dados agrupados'!CB82</f>
        <v>18</v>
      </c>
      <c r="BQ82" s="304">
        <f>'dados agrupados'!CC82</f>
        <v>24</v>
      </c>
      <c r="BR82" s="304">
        <f>'dados agrupados'!CD82</f>
        <v>7</v>
      </c>
      <c r="BS82" s="304">
        <f>'dados agrupados'!CE82</f>
        <v>6</v>
      </c>
      <c r="BT82" s="304">
        <f>'dados agrupados'!CF82</f>
        <v>0</v>
      </c>
      <c r="BU82" s="304">
        <f>'dados agrupados'!CG82</f>
        <v>0</v>
      </c>
      <c r="BV82" s="304">
        <f>'dados agrupados'!CH82</f>
        <v>0</v>
      </c>
      <c r="BW82" s="304">
        <f>'dados agrupados'!CI82</f>
        <v>0</v>
      </c>
      <c r="BX82" s="304" t="b">
        <f>'dados agrupados'!CJ82</f>
        <v>0</v>
      </c>
      <c r="BY82" s="304" t="b">
        <f>'dados agrupados'!CK82</f>
        <v>0</v>
      </c>
      <c r="BZ82" s="304" t="e">
        <f t="shared" si="1"/>
        <v>#REF!</v>
      </c>
    </row>
    <row r="83" spans="1:78" ht="15.75" customHeight="1">
      <c r="A83" s="422" t="str">
        <f>'dados agrupados'!C83</f>
        <v>3193</v>
      </c>
      <c r="B83" s="304">
        <f>'dados agrupados'!D83</f>
        <v>29</v>
      </c>
      <c r="C83" s="304">
        <f>'dados agrupados'!E83</f>
        <v>83</v>
      </c>
      <c r="D83" s="304">
        <f>'dados agrupados'!F83</f>
        <v>0</v>
      </c>
      <c r="E83" s="304">
        <f>'dados agrupados'!M83</f>
        <v>189</v>
      </c>
      <c r="F83" s="304">
        <f>'dados agrupados'!N83</f>
        <v>242</v>
      </c>
      <c r="G83" s="304">
        <f>'dados agrupados'!O83</f>
        <v>0</v>
      </c>
      <c r="H83" s="304">
        <f>'dados agrupados'!P83</f>
        <v>0</v>
      </c>
      <c r="I83" s="304">
        <f>'dados agrupados'!Q83</f>
        <v>0</v>
      </c>
      <c r="J83" s="304">
        <f>'dados agrupados'!R83</f>
        <v>0</v>
      </c>
      <c r="K83" s="304">
        <f>'dados agrupados'!S83</f>
        <v>0</v>
      </c>
      <c r="L83" s="304">
        <f>'dados agrupados'!T83</f>
        <v>0</v>
      </c>
      <c r="M83" s="304">
        <f>'dados agrupados'!U83</f>
        <v>0</v>
      </c>
      <c r="N83" s="304">
        <f>'dados agrupados'!V83</f>
        <v>0</v>
      </c>
      <c r="O83" s="304">
        <f>'dados agrupados'!W83</f>
        <v>4.0599999999999996</v>
      </c>
      <c r="P83" s="304">
        <f>'dados agrupados'!X83</f>
        <v>3.8</v>
      </c>
      <c r="Q83" s="304">
        <f>'dados agrupados'!Y83</f>
        <v>0</v>
      </c>
      <c r="R83" s="304">
        <f>'dados agrupados'!Z83</f>
        <v>0</v>
      </c>
      <c r="S83" s="304">
        <f>'dados agrupados'!AA83</f>
        <v>0</v>
      </c>
      <c r="T83" s="304">
        <f>'dados agrupados'!AB83</f>
        <v>0</v>
      </c>
      <c r="U83" s="304">
        <f>'dados agrupados'!AC83</f>
        <v>5.3</v>
      </c>
      <c r="V83" s="304">
        <f>'dados agrupados'!AD83</f>
        <v>6</v>
      </c>
      <c r="W83" s="304" t="e">
        <f t="shared" ref="W83:X83" si="82">#REF!</f>
        <v>#REF!</v>
      </c>
      <c r="X83" s="304" t="e">
        <f t="shared" si="82"/>
        <v>#REF!</v>
      </c>
      <c r="Y83" s="304">
        <f>'dados agrupados'!AG83</f>
        <v>32</v>
      </c>
      <c r="Z83" s="304">
        <f>'dados agrupados'!AH83</f>
        <v>38</v>
      </c>
      <c r="AA83" s="424">
        <f>'dados agrupados'!AI83</f>
        <v>0.82</v>
      </c>
      <c r="AB83" s="304">
        <f>'dados agrupados'!AJ83</f>
        <v>1.2</v>
      </c>
      <c r="AC83" s="424">
        <f>'dados agrupados'!AK83</f>
        <v>0.38</v>
      </c>
      <c r="AD83" s="304">
        <f>'dados agrupados'!AR83</f>
        <v>8.6999999999999993</v>
      </c>
      <c r="AE83" s="304">
        <f>'dados agrupados'!AS83</f>
        <v>9.5</v>
      </c>
      <c r="AF83" s="304">
        <f>'dados agrupados'!AN83</f>
        <v>0</v>
      </c>
      <c r="AG83" s="304">
        <f>'dados agrupados'!AO83</f>
        <v>0</v>
      </c>
      <c r="AH83" s="304">
        <f>'dados agrupados'!AT83</f>
        <v>0</v>
      </c>
      <c r="AI83" s="304">
        <f>'dados agrupados'!AU83</f>
        <v>0</v>
      </c>
      <c r="AJ83" s="304">
        <f>'dados agrupados'!AX83</f>
        <v>0</v>
      </c>
      <c r="AK83" s="304">
        <f>'dados agrupados'!AY83</f>
        <v>0</v>
      </c>
      <c r="AL83" s="304">
        <f>'dados agrupados'!AL83</f>
        <v>2.5099999999999998</v>
      </c>
      <c r="AM83" s="304">
        <f>'dados agrupados'!AM83</f>
        <v>5</v>
      </c>
      <c r="AN83" s="304">
        <f>'dados agrupados'!AZ83</f>
        <v>0</v>
      </c>
      <c r="AO83" s="304">
        <f>'dados agrupados'!BA83</f>
        <v>0</v>
      </c>
      <c r="AP83" s="304">
        <f>'dados agrupados'!BB83</f>
        <v>0</v>
      </c>
      <c r="AQ83" s="304">
        <f>'dados agrupados'!BC83</f>
        <v>0</v>
      </c>
      <c r="AR83" s="304">
        <f>'dados agrupados'!AP83</f>
        <v>0</v>
      </c>
      <c r="AS83" s="304">
        <f>'dados agrupados'!AQ83</f>
        <v>0</v>
      </c>
      <c r="AT83" s="304">
        <f>'dados agrupados'!BF83</f>
        <v>4.0999999999999996</v>
      </c>
      <c r="AU83" s="304">
        <f>'dados agrupados'!BG83</f>
        <v>4.0999999999999996</v>
      </c>
      <c r="AV83" s="304">
        <f>'dados agrupados'!BH83</f>
        <v>12.2</v>
      </c>
      <c r="AW83" s="304">
        <f>'dados agrupados'!BI83</f>
        <v>12.5</v>
      </c>
      <c r="AX83" s="304">
        <f>'dados agrupados'!BJ83</f>
        <v>37.200000000000003</v>
      </c>
      <c r="AY83" s="304">
        <f>'dados agrupados'!BK83</f>
        <v>37.4</v>
      </c>
      <c r="AZ83" s="304">
        <f>'dados agrupados'!BL83</f>
        <v>91.4</v>
      </c>
      <c r="BA83" s="304">
        <f>'dados agrupados'!BM83</f>
        <v>90.8</v>
      </c>
      <c r="BB83" s="304">
        <f>'dados agrupados'!BN83</f>
        <v>30</v>
      </c>
      <c r="BC83" s="304">
        <f>'dados agrupados'!BO83</f>
        <v>30.3</v>
      </c>
      <c r="BD83" s="304">
        <f>'dados agrupados'!BP83</f>
        <v>32.799999999999997</v>
      </c>
      <c r="BE83" s="304">
        <f>'dados agrupados'!BQ83</f>
        <v>33.4</v>
      </c>
      <c r="BF83" s="304">
        <f>'dados agrupados'!BR83</f>
        <v>296</v>
      </c>
      <c r="BG83" s="304">
        <f>'dados agrupados'!BS83</f>
        <v>279</v>
      </c>
      <c r="BH83" s="304">
        <f>'dados agrupados'!BT83</f>
        <v>13.3</v>
      </c>
      <c r="BI83" s="304">
        <f>'dados agrupados'!BU83</f>
        <v>13.2</v>
      </c>
      <c r="BJ83" s="304">
        <f>'dados agrupados'!BV83</f>
        <v>0</v>
      </c>
      <c r="BK83" s="304">
        <f>'dados agrupados'!BW83</f>
        <v>0</v>
      </c>
      <c r="BL83" s="304">
        <f>'dados agrupados'!BX83</f>
        <v>8.66</v>
      </c>
      <c r="BM83" s="304">
        <f>'dados agrupados'!BY83</f>
        <v>8.3000000000000007</v>
      </c>
      <c r="BN83" s="304">
        <f>'dados agrupados'!BZ83</f>
        <v>72</v>
      </c>
      <c r="BO83" s="304">
        <f>'dados agrupados'!CA83</f>
        <v>72</v>
      </c>
      <c r="BP83" s="304">
        <f>'dados agrupados'!CB83</f>
        <v>19</v>
      </c>
      <c r="BQ83" s="304">
        <f>'dados agrupados'!CC83</f>
        <v>20</v>
      </c>
      <c r="BR83" s="304">
        <f>'dados agrupados'!CD83</f>
        <v>7</v>
      </c>
      <c r="BS83" s="304">
        <f>'dados agrupados'!CE83</f>
        <v>7</v>
      </c>
      <c r="BT83" s="304">
        <f>'dados agrupados'!CF83</f>
        <v>0</v>
      </c>
      <c r="BU83" s="304">
        <f>'dados agrupados'!CG83</f>
        <v>0</v>
      </c>
      <c r="BV83" s="304">
        <f>'dados agrupados'!CH83</f>
        <v>0</v>
      </c>
      <c r="BW83" s="304">
        <f>'dados agrupados'!CI83</f>
        <v>0</v>
      </c>
      <c r="BX83" s="304" t="b">
        <f>'dados agrupados'!CJ83</f>
        <v>1</v>
      </c>
      <c r="BY83" s="304" t="b">
        <f>'dados agrupados'!CK83</f>
        <v>0</v>
      </c>
      <c r="BZ83" s="304" t="e">
        <f t="shared" si="1"/>
        <v>#REF!</v>
      </c>
    </row>
    <row r="84" spans="1:78" ht="15.75" customHeight="1">
      <c r="A84" s="422" t="str">
        <f>'dados agrupados'!C84</f>
        <v>3194</v>
      </c>
      <c r="B84" s="304">
        <f>'dados agrupados'!D84</f>
        <v>28</v>
      </c>
      <c r="C84" s="304">
        <f>'dados agrupados'!E84</f>
        <v>81</v>
      </c>
      <c r="D84" s="304">
        <f>'dados agrupados'!F84</f>
        <v>1</v>
      </c>
      <c r="E84" s="304">
        <f>'dados agrupados'!M84</f>
        <v>363</v>
      </c>
      <c r="F84" s="304">
        <f>'dados agrupados'!N84</f>
        <v>396</v>
      </c>
      <c r="G84" s="304">
        <f>'dados agrupados'!O84</f>
        <v>0</v>
      </c>
      <c r="H84" s="304">
        <f>'dados agrupados'!P84</f>
        <v>0</v>
      </c>
      <c r="I84" s="304">
        <f>'dados agrupados'!Q84</f>
        <v>0</v>
      </c>
      <c r="J84" s="304">
        <f>'dados agrupados'!R84</f>
        <v>0</v>
      </c>
      <c r="K84" s="304">
        <f>'dados agrupados'!S84</f>
        <v>0</v>
      </c>
      <c r="L84" s="304">
        <f>'dados agrupados'!T84</f>
        <v>0</v>
      </c>
      <c r="M84" s="304">
        <f>'dados agrupados'!U84</f>
        <v>0</v>
      </c>
      <c r="N84" s="304">
        <f>'dados agrupados'!V84</f>
        <v>0</v>
      </c>
      <c r="O84" s="304">
        <f>'dados agrupados'!W84</f>
        <v>4.8499999999999996</v>
      </c>
      <c r="P84" s="304">
        <f>'dados agrupados'!X84</f>
        <v>3.5</v>
      </c>
      <c r="Q84" s="304">
        <f>'dados agrupados'!Y84</f>
        <v>0</v>
      </c>
      <c r="R84" s="304">
        <f>'dados agrupados'!Z84</f>
        <v>0</v>
      </c>
      <c r="S84" s="304">
        <f>'dados agrupados'!AA84</f>
        <v>0</v>
      </c>
      <c r="T84" s="304">
        <f>'dados agrupados'!AB84</f>
        <v>0</v>
      </c>
      <c r="U84" s="304">
        <f>'dados agrupados'!AC84</f>
        <v>4.3</v>
      </c>
      <c r="V84" s="304">
        <f>'dados agrupados'!AD84</f>
        <v>6.5</v>
      </c>
      <c r="W84" s="304" t="e">
        <f t="shared" ref="W84:X84" si="83">#REF!</f>
        <v>#REF!</v>
      </c>
      <c r="X84" s="304" t="e">
        <f t="shared" si="83"/>
        <v>#REF!</v>
      </c>
      <c r="Y84" s="304">
        <f>'dados agrupados'!AG84</f>
        <v>30</v>
      </c>
      <c r="Z84" s="304">
        <f>'dados agrupados'!AH84</f>
        <v>25</v>
      </c>
      <c r="AA84" s="424">
        <f>'dados agrupados'!AI84</f>
        <v>0.69</v>
      </c>
      <c r="AB84" s="304">
        <f>'dados agrupados'!AJ84</f>
        <v>0.8</v>
      </c>
      <c r="AC84" s="424">
        <f>'dados agrupados'!AK84</f>
        <v>0.1100000000000001</v>
      </c>
      <c r="AD84" s="304">
        <f>'dados agrupados'!AR84</f>
        <v>10.1</v>
      </c>
      <c r="AE84" s="304">
        <f>'dados agrupados'!AS84</f>
        <v>10</v>
      </c>
      <c r="AF84" s="304">
        <f>'dados agrupados'!AN84</f>
        <v>0</v>
      </c>
      <c r="AG84" s="304">
        <f>'dados agrupados'!AO84</f>
        <v>0</v>
      </c>
      <c r="AH84" s="304">
        <f>'dados agrupados'!AT84</f>
        <v>0</v>
      </c>
      <c r="AI84" s="304">
        <f>'dados agrupados'!AU84</f>
        <v>0</v>
      </c>
      <c r="AJ84" s="304">
        <f>'dados agrupados'!AX84</f>
        <v>0</v>
      </c>
      <c r="AK84" s="304">
        <f>'dados agrupados'!AY84</f>
        <v>0</v>
      </c>
      <c r="AL84" s="304">
        <f>'dados agrupados'!AL84</f>
        <v>3.35</v>
      </c>
      <c r="AM84" s="304">
        <f>'dados agrupados'!AM84</f>
        <v>10.5</v>
      </c>
      <c r="AN84" s="304">
        <f>'dados agrupados'!AZ84</f>
        <v>0</v>
      </c>
      <c r="AO84" s="304">
        <f>'dados agrupados'!BA84</f>
        <v>0</v>
      </c>
      <c r="AP84" s="304">
        <f>'dados agrupados'!BB84</f>
        <v>0</v>
      </c>
      <c r="AQ84" s="304">
        <f>'dados agrupados'!BC84</f>
        <v>0</v>
      </c>
      <c r="AR84" s="304">
        <f>'dados agrupados'!AP84</f>
        <v>0</v>
      </c>
      <c r="AS84" s="304">
        <f>'dados agrupados'!AQ84</f>
        <v>0</v>
      </c>
      <c r="AT84" s="304">
        <f>'dados agrupados'!BF84</f>
        <v>4.5</v>
      </c>
      <c r="AU84" s="304">
        <f>'dados agrupados'!BG84</f>
        <v>4.0999999999999996</v>
      </c>
      <c r="AV84" s="304">
        <f>'dados agrupados'!BH84</f>
        <v>14.2</v>
      </c>
      <c r="AW84" s="304">
        <f>'dados agrupados'!BI84</f>
        <v>11.9</v>
      </c>
      <c r="AX84" s="304">
        <f>'dados agrupados'!BJ84</f>
        <v>43.7</v>
      </c>
      <c r="AY84" s="304">
        <f>'dados agrupados'!BK84</f>
        <v>36.700000000000003</v>
      </c>
      <c r="AZ84" s="304">
        <f>'dados agrupados'!BL84</f>
        <v>96.3</v>
      </c>
      <c r="BA84" s="304">
        <f>'dados agrupados'!BM84</f>
        <v>90</v>
      </c>
      <c r="BB84" s="304">
        <f>'dados agrupados'!BN84</f>
        <v>31.3</v>
      </c>
      <c r="BC84" s="304">
        <f>'dados agrupados'!BO84</f>
        <v>29.2</v>
      </c>
      <c r="BD84" s="304">
        <f>'dados agrupados'!BP84</f>
        <v>32.5</v>
      </c>
      <c r="BE84" s="304">
        <f>'dados agrupados'!BQ84</f>
        <v>32.4</v>
      </c>
      <c r="BF84" s="304">
        <f>'dados agrupados'!BR84</f>
        <v>272</v>
      </c>
      <c r="BG84" s="304">
        <f>'dados agrupados'!BS84</f>
        <v>273</v>
      </c>
      <c r="BH84" s="304">
        <f>'dados agrupados'!BT84</f>
        <v>13.4</v>
      </c>
      <c r="BI84" s="304">
        <f>'dados agrupados'!BU84</f>
        <v>13.9</v>
      </c>
      <c r="BJ84" s="304">
        <f>'dados agrupados'!BV84</f>
        <v>0</v>
      </c>
      <c r="BK84" s="304">
        <f>'dados agrupados'!BW84</f>
        <v>0</v>
      </c>
      <c r="BL84" s="304">
        <f>'dados agrupados'!BX84</f>
        <v>8.64</v>
      </c>
      <c r="BM84" s="304">
        <f>'dados agrupados'!BY84</f>
        <v>5.82</v>
      </c>
      <c r="BN84" s="304">
        <f>'dados agrupados'!BZ84</f>
        <v>73</v>
      </c>
      <c r="BO84" s="304">
        <f>'dados agrupados'!CA84</f>
        <v>65</v>
      </c>
      <c r="BP84" s="304">
        <f>'dados agrupados'!CB84</f>
        <v>17</v>
      </c>
      <c r="BQ84" s="304">
        <f>'dados agrupados'!CC84</f>
        <v>25</v>
      </c>
      <c r="BR84" s="304">
        <f>'dados agrupados'!CD84</f>
        <v>8</v>
      </c>
      <c r="BS84" s="304">
        <f>'dados agrupados'!CE84</f>
        <v>9</v>
      </c>
      <c r="BT84" s="304">
        <f>'dados agrupados'!CF84</f>
        <v>0</v>
      </c>
      <c r="BU84" s="304">
        <f>'dados agrupados'!CG84</f>
        <v>0</v>
      </c>
      <c r="BV84" s="304">
        <f>'dados agrupados'!CH84</f>
        <v>0</v>
      </c>
      <c r="BW84" s="304">
        <f>'dados agrupados'!CI84</f>
        <v>0</v>
      </c>
      <c r="BX84" s="304" t="b">
        <f>'dados agrupados'!CJ84</f>
        <v>0</v>
      </c>
      <c r="BY84" s="304" t="b">
        <f>'dados agrupados'!CK84</f>
        <v>0</v>
      </c>
      <c r="BZ84" s="304" t="e">
        <f t="shared" si="1"/>
        <v>#REF!</v>
      </c>
    </row>
    <row r="85" spans="1:78" ht="15.75" customHeight="1">
      <c r="A85" s="422" t="str">
        <f>'dados agrupados'!C85</f>
        <v>3195</v>
      </c>
      <c r="B85" s="304">
        <f>'dados agrupados'!D85</f>
        <v>26</v>
      </c>
      <c r="C85" s="304">
        <f>'dados agrupados'!E85</f>
        <v>68</v>
      </c>
      <c r="D85" s="304">
        <f>'dados agrupados'!F85</f>
        <v>1</v>
      </c>
      <c r="E85" s="304">
        <f>'dados agrupados'!M85</f>
        <v>300</v>
      </c>
      <c r="F85" s="304">
        <f>'dados agrupados'!N85</f>
        <v>291</v>
      </c>
      <c r="G85" s="304">
        <f>'dados agrupados'!O85</f>
        <v>0</v>
      </c>
      <c r="H85" s="304">
        <f>'dados agrupados'!P85</f>
        <v>0</v>
      </c>
      <c r="I85" s="304">
        <f>'dados agrupados'!Q85</f>
        <v>0</v>
      </c>
      <c r="J85" s="304">
        <f>'dados agrupados'!R85</f>
        <v>0</v>
      </c>
      <c r="K85" s="304">
        <f>'dados agrupados'!S85</f>
        <v>0</v>
      </c>
      <c r="L85" s="304">
        <f>'dados agrupados'!T85</f>
        <v>0</v>
      </c>
      <c r="M85" s="304">
        <f>'dados agrupados'!U85</f>
        <v>0</v>
      </c>
      <c r="N85" s="304">
        <f>'dados agrupados'!V85</f>
        <v>0</v>
      </c>
      <c r="O85" s="304">
        <f>'dados agrupados'!W85</f>
        <v>4.17</v>
      </c>
      <c r="P85" s="304">
        <f>'dados agrupados'!X85</f>
        <v>4.8</v>
      </c>
      <c r="Q85" s="304">
        <f>'dados agrupados'!Y85</f>
        <v>0</v>
      </c>
      <c r="R85" s="304">
        <f>'dados agrupados'!Z85</f>
        <v>0</v>
      </c>
      <c r="S85" s="304">
        <f>'dados agrupados'!AA85</f>
        <v>0</v>
      </c>
      <c r="T85" s="304">
        <f>'dados agrupados'!AB85</f>
        <v>0</v>
      </c>
      <c r="U85" s="304">
        <f>'dados agrupados'!AC85</f>
        <v>5.6</v>
      </c>
      <c r="V85" s="304">
        <f>'dados agrupados'!AD85</f>
        <v>6.2</v>
      </c>
      <c r="W85" s="304" t="e">
        <f t="shared" ref="W85:X85" si="84">#REF!</f>
        <v>#REF!</v>
      </c>
      <c r="X85" s="304" t="e">
        <f t="shared" si="84"/>
        <v>#REF!</v>
      </c>
      <c r="Y85" s="304">
        <f>'dados agrupados'!AG85</f>
        <v>27</v>
      </c>
      <c r="Z85" s="304">
        <f>'dados agrupados'!AH85</f>
        <v>46</v>
      </c>
      <c r="AA85" s="424">
        <f>'dados agrupados'!AI85</f>
        <v>0.89</v>
      </c>
      <c r="AB85" s="304">
        <f>'dados agrupados'!AJ85</f>
        <v>1.2</v>
      </c>
      <c r="AC85" s="424">
        <f>'dados agrupados'!AK85</f>
        <v>0.30999999999999994</v>
      </c>
      <c r="AD85" s="304">
        <f>'dados agrupados'!AR85</f>
        <v>9.1</v>
      </c>
      <c r="AE85" s="304">
        <f>'dados agrupados'!AS85</f>
        <v>10.3</v>
      </c>
      <c r="AF85" s="304">
        <f>'dados agrupados'!AN85</f>
        <v>0</v>
      </c>
      <c r="AG85" s="304">
        <f>'dados agrupados'!AO85</f>
        <v>0</v>
      </c>
      <c r="AH85" s="304">
        <f>'dados agrupados'!AT85</f>
        <v>0</v>
      </c>
      <c r="AI85" s="304">
        <f>'dados agrupados'!AU85</f>
        <v>0</v>
      </c>
      <c r="AJ85" s="304">
        <f>'dados agrupados'!AX85</f>
        <v>0</v>
      </c>
      <c r="AK85" s="304">
        <f>'dados agrupados'!AY85</f>
        <v>0</v>
      </c>
      <c r="AL85" s="304">
        <f>'dados agrupados'!AL85</f>
        <v>2.9</v>
      </c>
      <c r="AM85" s="304">
        <f>'dados agrupados'!AM85</f>
        <v>3.8</v>
      </c>
      <c r="AN85" s="304">
        <f>'dados agrupados'!AZ85</f>
        <v>0</v>
      </c>
      <c r="AO85" s="304">
        <f>'dados agrupados'!BA85</f>
        <v>0</v>
      </c>
      <c r="AP85" s="304">
        <f>'dados agrupados'!BB85</f>
        <v>0</v>
      </c>
      <c r="AQ85" s="304">
        <f>'dados agrupados'!BC85</f>
        <v>0</v>
      </c>
      <c r="AR85" s="304">
        <f>'dados agrupados'!AP85</f>
        <v>0</v>
      </c>
      <c r="AS85" s="304">
        <f>'dados agrupados'!AQ85</f>
        <v>0</v>
      </c>
      <c r="AT85" s="304">
        <f>'dados agrupados'!BF85</f>
        <v>4.3</v>
      </c>
      <c r="AU85" s="304">
        <f>'dados agrupados'!BG85</f>
        <v>4.5999999999999996</v>
      </c>
      <c r="AV85" s="304">
        <f>'dados agrupados'!BH85</f>
        <v>12.6</v>
      </c>
      <c r="AW85" s="304">
        <f>'dados agrupados'!BI85</f>
        <v>14.3</v>
      </c>
      <c r="AX85" s="304">
        <f>'dados agrupados'!BJ85</f>
        <v>39.200000000000003</v>
      </c>
      <c r="AY85" s="304">
        <f>'dados agrupados'!BK85</f>
        <v>43.4</v>
      </c>
      <c r="AZ85" s="304">
        <f>'dados agrupados'!BL85</f>
        <v>90.5</v>
      </c>
      <c r="BA85" s="304">
        <f>'dados agrupados'!BM85</f>
        <v>95.2</v>
      </c>
      <c r="BB85" s="304">
        <f>'dados agrupados'!BN85</f>
        <v>29.1</v>
      </c>
      <c r="BC85" s="304">
        <f>'dados agrupados'!BO85</f>
        <v>31.4</v>
      </c>
      <c r="BD85" s="304">
        <f>'dados agrupados'!BP85</f>
        <v>32.1</v>
      </c>
      <c r="BE85" s="304">
        <f>'dados agrupados'!BQ85</f>
        <v>32.9</v>
      </c>
      <c r="BF85" s="304">
        <f>'dados agrupados'!BR85</f>
        <v>355</v>
      </c>
      <c r="BG85" s="304">
        <f>'dados agrupados'!BS85</f>
        <v>279</v>
      </c>
      <c r="BH85" s="304">
        <f>'dados agrupados'!BT85</f>
        <v>14.2</v>
      </c>
      <c r="BI85" s="304">
        <f>'dados agrupados'!BU85</f>
        <v>13.3</v>
      </c>
      <c r="BJ85" s="304">
        <f>'dados agrupados'!BV85</f>
        <v>0</v>
      </c>
      <c r="BK85" s="304">
        <f>'dados agrupados'!BW85</f>
        <v>0</v>
      </c>
      <c r="BL85" s="304">
        <f>'dados agrupados'!BX85</f>
        <v>6.4</v>
      </c>
      <c r="BM85" s="304">
        <f>'dados agrupados'!BY85</f>
        <v>8.52</v>
      </c>
      <c r="BN85" s="304">
        <f>'dados agrupados'!BZ85</f>
        <v>70</v>
      </c>
      <c r="BO85" s="304">
        <f>'dados agrupados'!CA85</f>
        <v>72</v>
      </c>
      <c r="BP85" s="304">
        <f>'dados agrupados'!CB85</f>
        <v>20</v>
      </c>
      <c r="BQ85" s="304">
        <f>'dados agrupados'!CC85</f>
        <v>19</v>
      </c>
      <c r="BR85" s="304">
        <f>'dados agrupados'!CD85</f>
        <v>10</v>
      </c>
      <c r="BS85" s="304">
        <f>'dados agrupados'!CE85</f>
        <v>8</v>
      </c>
      <c r="BT85" s="304">
        <f>'dados agrupados'!CF85</f>
        <v>0</v>
      </c>
      <c r="BU85" s="304">
        <f>'dados agrupados'!CG85</f>
        <v>0</v>
      </c>
      <c r="BV85" s="304">
        <f>'dados agrupados'!CH85</f>
        <v>0</v>
      </c>
      <c r="BW85" s="304">
        <f>'dados agrupados'!CI85</f>
        <v>0</v>
      </c>
      <c r="BX85" s="304" t="b">
        <f>'dados agrupados'!CJ85</f>
        <v>1</v>
      </c>
      <c r="BY85" s="304" t="b">
        <f>'dados agrupados'!CK85</f>
        <v>0</v>
      </c>
      <c r="BZ85" s="304" t="e">
        <f t="shared" si="1"/>
        <v>#REF!</v>
      </c>
    </row>
    <row r="86" spans="1:78" ht="15.75" customHeight="1">
      <c r="A86" s="422" t="str">
        <f>'dados agrupados'!C86</f>
        <v>3196</v>
      </c>
      <c r="B86" s="304">
        <f>'dados agrupados'!D86</f>
        <v>27</v>
      </c>
      <c r="C86" s="304">
        <f>'dados agrupados'!E86</f>
        <v>80</v>
      </c>
      <c r="D86" s="304">
        <f>'dados agrupados'!F86</f>
        <v>1</v>
      </c>
      <c r="E86" s="304">
        <f>'dados agrupados'!M86</f>
        <v>723</v>
      </c>
      <c r="F86" s="304">
        <f>'dados agrupados'!N86</f>
        <v>542</v>
      </c>
      <c r="G86" s="304">
        <f>'dados agrupados'!O86</f>
        <v>0</v>
      </c>
      <c r="H86" s="304">
        <f>'dados agrupados'!P86</f>
        <v>0</v>
      </c>
      <c r="I86" s="304">
        <f>'dados agrupados'!Q86</f>
        <v>0</v>
      </c>
      <c r="J86" s="304">
        <f>'dados agrupados'!R86</f>
        <v>0</v>
      </c>
      <c r="K86" s="304">
        <f>'dados agrupados'!S86</f>
        <v>0</v>
      </c>
      <c r="L86" s="304">
        <f>'dados agrupados'!T86</f>
        <v>0</v>
      </c>
      <c r="M86" s="304">
        <f>'dados agrupados'!U86</f>
        <v>0</v>
      </c>
      <c r="N86" s="304">
        <f>'dados agrupados'!V86</f>
        <v>0</v>
      </c>
      <c r="O86" s="304">
        <f>'dados agrupados'!W86</f>
        <v>4.2</v>
      </c>
      <c r="P86" s="304">
        <f>'dados agrupados'!X86</f>
        <v>3.5</v>
      </c>
      <c r="Q86" s="304">
        <f>'dados agrupados'!Y86</f>
        <v>0</v>
      </c>
      <c r="R86" s="304">
        <f>'dados agrupados'!Z86</f>
        <v>0</v>
      </c>
      <c r="S86" s="304">
        <f>'dados agrupados'!AA86</f>
        <v>0</v>
      </c>
      <c r="T86" s="304">
        <f>'dados agrupados'!AB86</f>
        <v>0</v>
      </c>
      <c r="U86" s="304">
        <f>'dados agrupados'!AC86</f>
        <v>8</v>
      </c>
      <c r="V86" s="304">
        <f>'dados agrupados'!AD86</f>
        <v>8</v>
      </c>
      <c r="W86" s="304" t="e">
        <f t="shared" ref="W86:X86" si="85">#REF!</f>
        <v>#REF!</v>
      </c>
      <c r="X86" s="304" t="e">
        <f t="shared" si="85"/>
        <v>#REF!</v>
      </c>
      <c r="Y86" s="304">
        <f>'dados agrupados'!AG86</f>
        <v>36</v>
      </c>
      <c r="Z86" s="304">
        <f>'dados agrupados'!AH86</f>
        <v>40</v>
      </c>
      <c r="AA86" s="424">
        <f>'dados agrupados'!AI86</f>
        <v>0.97</v>
      </c>
      <c r="AB86" s="304">
        <f>'dados agrupados'!AJ86</f>
        <v>1.1000000000000001</v>
      </c>
      <c r="AC86" s="424">
        <f>'dados agrupados'!AK86</f>
        <v>0.13000000000000012</v>
      </c>
      <c r="AD86" s="304">
        <f>'dados agrupados'!AR86</f>
        <v>9</v>
      </c>
      <c r="AE86" s="304">
        <f>'dados agrupados'!AS86</f>
        <v>9.1</v>
      </c>
      <c r="AF86" s="304">
        <f>'dados agrupados'!AN86</f>
        <v>0</v>
      </c>
      <c r="AG86" s="304">
        <f>'dados agrupados'!AO86</f>
        <v>0</v>
      </c>
      <c r="AH86" s="304">
        <f>'dados agrupados'!AT86</f>
        <v>0</v>
      </c>
      <c r="AI86" s="304">
        <f>'dados agrupados'!AU86</f>
        <v>0</v>
      </c>
      <c r="AJ86" s="304">
        <f>'dados agrupados'!AX86</f>
        <v>0</v>
      </c>
      <c r="AK86" s="304">
        <f>'dados agrupados'!AY86</f>
        <v>0</v>
      </c>
      <c r="AL86" s="304">
        <f>'dados agrupados'!AL86</f>
        <v>3.53</v>
      </c>
      <c r="AM86" s="304">
        <f>'dados agrupados'!AM86</f>
        <v>2.6</v>
      </c>
      <c r="AN86" s="304">
        <f>'dados agrupados'!AZ86</f>
        <v>0</v>
      </c>
      <c r="AO86" s="304">
        <f>'dados agrupados'!BA86</f>
        <v>0</v>
      </c>
      <c r="AP86" s="304">
        <f>'dados agrupados'!BB86</f>
        <v>0</v>
      </c>
      <c r="AQ86" s="304">
        <f>'dados agrupados'!BC86</f>
        <v>0</v>
      </c>
      <c r="AR86" s="304">
        <f>'dados agrupados'!AP86</f>
        <v>0</v>
      </c>
      <c r="AS86" s="304">
        <f>'dados agrupados'!AQ86</f>
        <v>0</v>
      </c>
      <c r="AT86" s="304">
        <f>'dados agrupados'!BF86</f>
        <v>4.2</v>
      </c>
      <c r="AU86" s="304">
        <f>'dados agrupados'!BG86</f>
        <v>5</v>
      </c>
      <c r="AV86" s="304">
        <f>'dados agrupados'!BH86</f>
        <v>12.3</v>
      </c>
      <c r="AW86" s="304">
        <f>'dados agrupados'!BI86</f>
        <v>13.8</v>
      </c>
      <c r="AX86" s="304">
        <f>'dados agrupados'!BJ86</f>
        <v>38.700000000000003</v>
      </c>
      <c r="AY86" s="304">
        <f>'dados agrupados'!BK86</f>
        <v>41.1</v>
      </c>
      <c r="AZ86" s="304">
        <f>'dados agrupados'!BL86</f>
        <v>91.5</v>
      </c>
      <c r="BA86" s="304">
        <f>'dados agrupados'!BM86</f>
        <v>82.4</v>
      </c>
      <c r="BB86" s="304">
        <f>'dados agrupados'!BN86</f>
        <v>29.1</v>
      </c>
      <c r="BC86" s="304">
        <f>'dados agrupados'!BO86</f>
        <v>27.7</v>
      </c>
      <c r="BD86" s="304">
        <f>'dados agrupados'!BP86</f>
        <v>31.8</v>
      </c>
      <c r="BE86" s="304">
        <f>'dados agrupados'!BQ86</f>
        <v>33.6</v>
      </c>
      <c r="BF86" s="304">
        <f>'dados agrupados'!BR86</f>
        <v>262</v>
      </c>
      <c r="BG86" s="304">
        <f>'dados agrupados'!BS86</f>
        <v>110</v>
      </c>
      <c r="BH86" s="304">
        <f>'dados agrupados'!BT86</f>
        <v>14.5</v>
      </c>
      <c r="BI86" s="304">
        <f>'dados agrupados'!BU86</f>
        <v>13.5</v>
      </c>
      <c r="BJ86" s="304">
        <f>'dados agrupados'!BV86</f>
        <v>0</v>
      </c>
      <c r="BK86" s="304">
        <f>'dados agrupados'!BW86</f>
        <v>0</v>
      </c>
      <c r="BL86" s="304">
        <f>'dados agrupados'!BX86</f>
        <v>8.74</v>
      </c>
      <c r="BM86" s="304">
        <f>'dados agrupados'!BY86</f>
        <v>7.15</v>
      </c>
      <c r="BN86" s="304">
        <f>'dados agrupados'!BZ86</f>
        <v>73</v>
      </c>
      <c r="BO86" s="304">
        <f>'dados agrupados'!CA86</f>
        <v>67</v>
      </c>
      <c r="BP86" s="304">
        <f>'dados agrupados'!CB86</f>
        <v>14</v>
      </c>
      <c r="BQ86" s="304">
        <f>'dados agrupados'!CC86</f>
        <v>26</v>
      </c>
      <c r="BR86" s="304">
        <f>'dados agrupados'!CD86</f>
        <v>10</v>
      </c>
      <c r="BS86" s="304">
        <f>'dados agrupados'!CE86</f>
        <v>6</v>
      </c>
      <c r="BT86" s="304">
        <f>'dados agrupados'!CF86</f>
        <v>1</v>
      </c>
      <c r="BU86" s="304">
        <f>'dados agrupados'!CG86</f>
        <v>0</v>
      </c>
      <c r="BV86" s="304">
        <f>'dados agrupados'!CH86</f>
        <v>0</v>
      </c>
      <c r="BW86" s="304">
        <f>'dados agrupados'!CI86</f>
        <v>0</v>
      </c>
      <c r="BX86" s="304" t="b">
        <f>'dados agrupados'!CJ86</f>
        <v>0</v>
      </c>
      <c r="BY86" s="304" t="b">
        <f>'dados agrupados'!CK86</f>
        <v>0</v>
      </c>
      <c r="BZ86" s="304" t="e">
        <f t="shared" si="1"/>
        <v>#REF!</v>
      </c>
    </row>
    <row r="87" spans="1:78" ht="15.75" customHeight="1">
      <c r="A87" s="422" t="str">
        <f>'dados agrupados'!C87</f>
        <v>3155</v>
      </c>
      <c r="B87" s="304">
        <f>'dados agrupados'!D87</f>
        <v>26</v>
      </c>
      <c r="C87" s="304">
        <f>'dados agrupados'!E87</f>
        <v>70</v>
      </c>
      <c r="D87" s="304">
        <f>'dados agrupados'!F87</f>
        <v>1</v>
      </c>
      <c r="E87" s="304">
        <f>'dados agrupados'!M87</f>
        <v>103</v>
      </c>
      <c r="F87" s="304">
        <f>'dados agrupados'!N87</f>
        <v>117</v>
      </c>
      <c r="G87" s="304">
        <f>'dados agrupados'!O87</f>
        <v>4</v>
      </c>
      <c r="H87" s="304">
        <f>'dados agrupados'!P87</f>
        <v>3</v>
      </c>
      <c r="I87" s="304">
        <f>'dados agrupados'!Q87</f>
        <v>0</v>
      </c>
      <c r="J87" s="304">
        <f>'dados agrupados'!R87</f>
        <v>0</v>
      </c>
      <c r="K87" s="304">
        <f>'dados agrupados'!S87</f>
        <v>549</v>
      </c>
      <c r="L87" s="304">
        <f>'dados agrupados'!T87</f>
        <v>486</v>
      </c>
      <c r="M87" s="304">
        <f>'dados agrupados'!U87</f>
        <v>25</v>
      </c>
      <c r="N87" s="304">
        <f>'dados agrupados'!V87</f>
        <v>24</v>
      </c>
      <c r="O87" s="304">
        <f>'dados agrupados'!W87</f>
        <v>4.5999999999999996</v>
      </c>
      <c r="P87" s="304">
        <f>'dados agrupados'!X87</f>
        <v>4.3</v>
      </c>
      <c r="Q87" s="304">
        <f>'dados agrupados'!Y87</f>
        <v>41</v>
      </c>
      <c r="R87" s="304">
        <f>'dados agrupados'!Z87</f>
        <v>37</v>
      </c>
      <c r="S87" s="304">
        <f>'dados agrupados'!AA87</f>
        <v>29</v>
      </c>
      <c r="T87" s="304">
        <f>'dados agrupados'!AB87</f>
        <v>35</v>
      </c>
      <c r="U87" s="304">
        <f>'dados agrupados'!AC87</f>
        <v>4.5999999999999996</v>
      </c>
      <c r="V87" s="304">
        <f>'dados agrupados'!AD87</f>
        <v>5.0999999999999996</v>
      </c>
      <c r="W87" s="304" t="e">
        <f t="shared" ref="W87:X87" si="86">#REF!</f>
        <v>#REF!</v>
      </c>
      <c r="X87" s="304" t="e">
        <f t="shared" si="86"/>
        <v>#REF!</v>
      </c>
      <c r="Y87" s="304">
        <f>'dados agrupados'!AG87</f>
        <v>43</v>
      </c>
      <c r="Z87" s="304">
        <f>'dados agrupados'!AH87</f>
        <v>47</v>
      </c>
      <c r="AA87" s="424">
        <f>'dados agrupados'!AI87</f>
        <v>0.9</v>
      </c>
      <c r="AB87" s="304">
        <f>'dados agrupados'!AJ87</f>
        <v>1</v>
      </c>
      <c r="AC87" s="424">
        <f>'dados agrupados'!AK87</f>
        <v>9.9999999999999978E-2</v>
      </c>
      <c r="AD87" s="304">
        <f>'dados agrupados'!AR87</f>
        <v>10.5</v>
      </c>
      <c r="AE87" s="304">
        <f>'dados agrupados'!AS87</f>
        <v>10.3</v>
      </c>
      <c r="AF87" s="304">
        <f>'dados agrupados'!AN87</f>
        <v>7.9</v>
      </c>
      <c r="AG87" s="304">
        <f>'dados agrupados'!AO87</f>
        <v>7.8</v>
      </c>
      <c r="AH87" s="304">
        <f>'dados agrupados'!AT87</f>
        <v>5.0999999999999996</v>
      </c>
      <c r="AI87" s="304">
        <f>'dados agrupados'!AU87</f>
        <v>4.4000000000000004</v>
      </c>
      <c r="AJ87" s="304">
        <f>'dados agrupados'!AX87</f>
        <v>140</v>
      </c>
      <c r="AK87" s="304">
        <f>'dados agrupados'!AY87</f>
        <v>139</v>
      </c>
      <c r="AL87" s="304">
        <f>'dados agrupados'!AL87</f>
        <v>5.6</v>
      </c>
      <c r="AM87" s="304">
        <f>'dados agrupados'!AM87</f>
        <v>5.4</v>
      </c>
      <c r="AN87" s="304">
        <f>'dados agrupados'!AZ87</f>
        <v>2.5</v>
      </c>
      <c r="AO87" s="304">
        <f>'dados agrupados'!BA87</f>
        <v>2.2000000000000002</v>
      </c>
      <c r="AP87" s="304">
        <f>'dados agrupados'!BB87</f>
        <v>104</v>
      </c>
      <c r="AQ87" s="304">
        <f>'dados agrupados'!BC87</f>
        <v>101</v>
      </c>
      <c r="AR87" s="304">
        <f>'dados agrupados'!AP87</f>
        <v>72</v>
      </c>
      <c r="AS87" s="304">
        <f>'dados agrupados'!AQ87</f>
        <v>90</v>
      </c>
      <c r="AT87" s="304">
        <f>'dados agrupados'!BF87</f>
        <v>4.66</v>
      </c>
      <c r="AU87" s="304">
        <f>'dados agrupados'!BG87</f>
        <v>4.68</v>
      </c>
      <c r="AV87" s="304">
        <f>'dados agrupados'!BH87</f>
        <v>13.2</v>
      </c>
      <c r="AW87" s="304">
        <f>'dados agrupados'!BI87</f>
        <v>13.2</v>
      </c>
      <c r="AX87" s="304">
        <f>'dados agrupados'!BJ87</f>
        <v>40.9</v>
      </c>
      <c r="AY87" s="304">
        <f>'dados agrupados'!BK87</f>
        <v>41.7</v>
      </c>
      <c r="AZ87" s="304">
        <f>'dados agrupados'!BL87</f>
        <v>87.9</v>
      </c>
      <c r="BA87" s="304">
        <f>'dados agrupados'!BM87</f>
        <v>89.1</v>
      </c>
      <c r="BB87" s="304">
        <f>'dados agrupados'!BN87</f>
        <v>28.8</v>
      </c>
      <c r="BC87" s="304">
        <f>'dados agrupados'!BO87</f>
        <v>28.2</v>
      </c>
      <c r="BD87" s="304">
        <f>'dados agrupados'!BP87</f>
        <v>32.799999999999997</v>
      </c>
      <c r="BE87" s="304">
        <f>'dados agrupados'!BQ87</f>
        <v>31.7</v>
      </c>
      <c r="BF87" s="304">
        <f>'dados agrupados'!BR87</f>
        <v>362</v>
      </c>
      <c r="BG87" s="304">
        <f>'dados agrupados'!BS87</f>
        <v>285</v>
      </c>
      <c r="BH87" s="304">
        <f>'dados agrupados'!BT87</f>
        <v>13.4</v>
      </c>
      <c r="BI87" s="304">
        <f>'dados agrupados'!BU87</f>
        <v>13.7</v>
      </c>
      <c r="BJ87" s="304">
        <f>'dados agrupados'!BV87</f>
        <v>1.66</v>
      </c>
      <c r="BK87" s="304">
        <f>'dados agrupados'!BW87</f>
        <v>1.68</v>
      </c>
      <c r="BL87" s="304">
        <f>'dados agrupados'!BX87</f>
        <v>7.11</v>
      </c>
      <c r="BM87" s="304">
        <f>'dados agrupados'!BY87</f>
        <v>7.55</v>
      </c>
      <c r="BN87" s="304">
        <f>'dados agrupados'!BZ87</f>
        <v>61.1</v>
      </c>
      <c r="BO87" s="304">
        <f>'dados agrupados'!CA87</f>
        <v>57.7</v>
      </c>
      <c r="BP87" s="304">
        <f>'dados agrupados'!CB87</f>
        <v>27.7</v>
      </c>
      <c r="BQ87" s="304">
        <f>'dados agrupados'!CC87</f>
        <v>31.9</v>
      </c>
      <c r="BR87" s="304">
        <f>'dados agrupados'!CD87</f>
        <v>9.8000000000000007</v>
      </c>
      <c r="BS87" s="304">
        <f>'dados agrupados'!CE87</f>
        <v>9.1</v>
      </c>
      <c r="BT87" s="304">
        <f>'dados agrupados'!CF87</f>
        <v>1.1000000000000001</v>
      </c>
      <c r="BU87" s="304">
        <f>'dados agrupados'!CG87</f>
        <v>1.2</v>
      </c>
      <c r="BV87" s="304">
        <f>'dados agrupados'!CH87</f>
        <v>0.3</v>
      </c>
      <c r="BW87" s="304">
        <f>'dados agrupados'!CI87</f>
        <v>0.1</v>
      </c>
      <c r="BX87" s="304" t="b">
        <f>'dados agrupados'!CJ87</f>
        <v>0</v>
      </c>
      <c r="BY87" s="304" t="b">
        <f>'dados agrupados'!CK87</f>
        <v>0</v>
      </c>
      <c r="BZ87" s="304" t="e">
        <f t="shared" si="1"/>
        <v>#REF!</v>
      </c>
    </row>
    <row r="88" spans="1:78" ht="15.75" customHeight="1">
      <c r="A88" s="422" t="str">
        <f>'dados agrupados'!C88</f>
        <v>3156</v>
      </c>
      <c r="B88" s="304">
        <f>'dados agrupados'!D88</f>
        <v>26</v>
      </c>
      <c r="C88" s="304">
        <f>'dados agrupados'!E88</f>
        <v>74</v>
      </c>
      <c r="D88" s="304">
        <f>'dados agrupados'!F88</f>
        <v>1</v>
      </c>
      <c r="E88" s="304">
        <f>'dados agrupados'!M88</f>
        <v>129</v>
      </c>
      <c r="F88" s="304">
        <f>'dados agrupados'!N88</f>
        <v>0</v>
      </c>
      <c r="G88" s="304">
        <f>'dados agrupados'!O88</f>
        <v>4</v>
      </c>
      <c r="H88" s="304">
        <f>'dados agrupados'!P88</f>
        <v>0</v>
      </c>
      <c r="I88" s="304">
        <f>'dados agrupados'!Q88</f>
        <v>0</v>
      </c>
      <c r="J88" s="304">
        <f>'dados agrupados'!R88</f>
        <v>0</v>
      </c>
      <c r="K88" s="304">
        <f>'dados agrupados'!S88</f>
        <v>497</v>
      </c>
      <c r="L88" s="304">
        <f>'dados agrupados'!T88</f>
        <v>0</v>
      </c>
      <c r="M88" s="304">
        <f>'dados agrupados'!U88</f>
        <v>23</v>
      </c>
      <c r="N88" s="304">
        <f>'dados agrupados'!V88</f>
        <v>0</v>
      </c>
      <c r="O88" s="304">
        <f>'dados agrupados'!W88</f>
        <v>4.4000000000000004</v>
      </c>
      <c r="P88" s="304">
        <f>'dados agrupados'!X88</f>
        <v>0</v>
      </c>
      <c r="Q88" s="304">
        <f>'dados agrupados'!Y88</f>
        <v>33</v>
      </c>
      <c r="R88" s="304">
        <f>'dados agrupados'!Z88</f>
        <v>0</v>
      </c>
      <c r="S88" s="304">
        <f>'dados agrupados'!AA88</f>
        <v>24</v>
      </c>
      <c r="T88" s="304">
        <f>'dados agrupados'!AB88</f>
        <v>0</v>
      </c>
      <c r="U88" s="304">
        <f>'dados agrupados'!AC88</f>
        <v>4.5</v>
      </c>
      <c r="V88" s="304">
        <f>'dados agrupados'!AD88</f>
        <v>0</v>
      </c>
      <c r="W88" s="304" t="e">
        <f t="shared" ref="W88:X88" si="87">#REF!</f>
        <v>#REF!</v>
      </c>
      <c r="X88" s="304" t="e">
        <f t="shared" si="87"/>
        <v>#REF!</v>
      </c>
      <c r="Y88" s="304">
        <f>'dados agrupados'!AG88</f>
        <v>40</v>
      </c>
      <c r="Z88" s="304">
        <f>'dados agrupados'!AH88</f>
        <v>0</v>
      </c>
      <c r="AA88" s="304">
        <f>'dados agrupados'!AI88</f>
        <v>1.1000000000000001</v>
      </c>
      <c r="AB88" s="304">
        <f>'dados agrupados'!AJ88</f>
        <v>0</v>
      </c>
      <c r="AC88" s="304">
        <f>'dados agrupados'!AK88</f>
        <v>0</v>
      </c>
      <c r="AD88" s="304">
        <f>'dados agrupados'!AR88</f>
        <v>10.5</v>
      </c>
      <c r="AE88" s="304">
        <f>'dados agrupados'!AS88</f>
        <v>0</v>
      </c>
      <c r="AF88" s="304">
        <f>'dados agrupados'!AN88</f>
        <v>7.2</v>
      </c>
      <c r="AG88" s="304">
        <f>'dados agrupados'!AO88</f>
        <v>0</v>
      </c>
      <c r="AH88" s="304">
        <f>'dados agrupados'!AT88</f>
        <v>4.5</v>
      </c>
      <c r="AI88" s="304">
        <f>'dados agrupados'!AU88</f>
        <v>0</v>
      </c>
      <c r="AJ88" s="304">
        <f>'dados agrupados'!AX88</f>
        <v>140</v>
      </c>
      <c r="AK88" s="304">
        <f>'dados agrupados'!AY88</f>
        <v>0</v>
      </c>
      <c r="AL88" s="304">
        <f>'dados agrupados'!AL88</f>
        <v>5.4</v>
      </c>
      <c r="AM88" s="304">
        <f>'dados agrupados'!AM88</f>
        <v>0</v>
      </c>
      <c r="AN88" s="304">
        <f>'dados agrupados'!AZ88</f>
        <v>2.2000000000000002</v>
      </c>
      <c r="AO88" s="304">
        <f>'dados agrupados'!BA88</f>
        <v>0</v>
      </c>
      <c r="AP88" s="304">
        <f>'dados agrupados'!BB88</f>
        <v>100</v>
      </c>
      <c r="AQ88" s="304">
        <f>'dados agrupados'!BC88</f>
        <v>0</v>
      </c>
      <c r="AR88" s="304">
        <f>'dados agrupados'!AP88</f>
        <v>112</v>
      </c>
      <c r="AS88" s="304">
        <f>'dados agrupados'!AQ88</f>
        <v>0</v>
      </c>
      <c r="AT88" s="304">
        <f>'dados agrupados'!BF88</f>
        <v>5.15</v>
      </c>
      <c r="AU88" s="304">
        <f>'dados agrupados'!BG88</f>
        <v>5.19</v>
      </c>
      <c r="AV88" s="304">
        <f>'dados agrupados'!BH88</f>
        <v>15.2</v>
      </c>
      <c r="AW88" s="304">
        <f>'dados agrupados'!BI88</f>
        <v>15.4</v>
      </c>
      <c r="AX88" s="304">
        <f>'dados agrupados'!BJ88</f>
        <v>46.2</v>
      </c>
      <c r="AY88" s="304">
        <f>'dados agrupados'!BK88</f>
        <v>47.6</v>
      </c>
      <c r="AZ88" s="304">
        <f>'dados agrupados'!BL88</f>
        <v>89.7</v>
      </c>
      <c r="BA88" s="304">
        <f>'dados agrupados'!BM88</f>
        <v>91.7</v>
      </c>
      <c r="BB88" s="304">
        <f>'dados agrupados'!BN88</f>
        <v>29.5</v>
      </c>
      <c r="BC88" s="304">
        <f>'dados agrupados'!BO88</f>
        <v>29.7</v>
      </c>
      <c r="BD88" s="304">
        <f>'dados agrupados'!BP88</f>
        <v>32.9</v>
      </c>
      <c r="BE88" s="304">
        <f>'dados agrupados'!BQ88</f>
        <v>32.4</v>
      </c>
      <c r="BF88" s="304">
        <f>'dados agrupados'!BR88</f>
        <v>272</v>
      </c>
      <c r="BG88" s="304">
        <f>'dados agrupados'!BS88</f>
        <v>248</v>
      </c>
      <c r="BH88" s="304">
        <f>'dados agrupados'!BT88</f>
        <v>12.1</v>
      </c>
      <c r="BI88" s="304">
        <f>'dados agrupados'!BU88</f>
        <v>11.9</v>
      </c>
      <c r="BJ88" s="304">
        <f>'dados agrupados'!BV88</f>
        <v>1.65</v>
      </c>
      <c r="BK88" s="304">
        <f>'dados agrupados'!BW88</f>
        <v>0</v>
      </c>
      <c r="BL88" s="304">
        <f>'dados agrupados'!BX88</f>
        <v>6.02</v>
      </c>
      <c r="BM88" s="304">
        <f>'dados agrupados'!BY88</f>
        <v>5.71</v>
      </c>
      <c r="BN88" s="304">
        <f>'dados agrupados'!BZ88</f>
        <v>62.6</v>
      </c>
      <c r="BO88" s="304">
        <f>'dados agrupados'!CA88</f>
        <v>51.6</v>
      </c>
      <c r="BP88" s="304">
        <f>'dados agrupados'!CB88</f>
        <v>29.7</v>
      </c>
      <c r="BQ88" s="304">
        <f>'dados agrupados'!CC88</f>
        <v>37.799999999999997</v>
      </c>
      <c r="BR88" s="304">
        <f>'dados agrupados'!CD88</f>
        <v>6</v>
      </c>
      <c r="BS88" s="304">
        <f>'dados agrupados'!CE88</f>
        <v>7.9</v>
      </c>
      <c r="BT88" s="304">
        <f>'dados agrupados'!CF88</f>
        <v>1.2</v>
      </c>
      <c r="BU88" s="304">
        <f>'dados agrupados'!CG88</f>
        <v>2.2999999999999998</v>
      </c>
      <c r="BV88" s="304">
        <f>'dados agrupados'!CH88</f>
        <v>0.5</v>
      </c>
      <c r="BW88" s="304">
        <f>'dados agrupados'!CI88</f>
        <v>0.4</v>
      </c>
      <c r="BX88" s="304" t="b">
        <f>'dados agrupados'!CJ88</f>
        <v>0</v>
      </c>
      <c r="BY88" s="304" t="b">
        <f>'dados agrupados'!CK88</f>
        <v>0</v>
      </c>
      <c r="BZ88" s="304" t="e">
        <f t="shared" si="1"/>
        <v>#REF!</v>
      </c>
    </row>
    <row r="89" spans="1:78" ht="15.75" customHeight="1">
      <c r="A89" s="422" t="str">
        <f>'dados agrupados'!C89</f>
        <v>3159</v>
      </c>
      <c r="B89" s="304">
        <f>'dados agrupados'!D89</f>
        <v>25</v>
      </c>
      <c r="C89" s="304">
        <f>'dados agrupados'!E89</f>
        <v>84</v>
      </c>
      <c r="D89" s="304">
        <f>'dados agrupados'!F89</f>
        <v>1</v>
      </c>
      <c r="E89" s="304">
        <f>'dados agrupados'!M89</f>
        <v>130</v>
      </c>
      <c r="F89" s="304">
        <f>'dados agrupados'!N89</f>
        <v>148</v>
      </c>
      <c r="G89" s="304">
        <f>'dados agrupados'!O89</f>
        <v>3</v>
      </c>
      <c r="H89" s="304">
        <f>'dados agrupados'!P89</f>
        <v>4</v>
      </c>
      <c r="I89" s="304">
        <f>'dados agrupados'!Q89</f>
        <v>0</v>
      </c>
      <c r="J89" s="304">
        <f>'dados agrupados'!R89</f>
        <v>0</v>
      </c>
      <c r="K89" s="304">
        <f>'dados agrupados'!S89</f>
        <v>342</v>
      </c>
      <c r="L89" s="304">
        <f>'dados agrupados'!T89</f>
        <v>203</v>
      </c>
      <c r="M89" s="304">
        <f>'dados agrupados'!U89</f>
        <v>32</v>
      </c>
      <c r="N89" s="304">
        <f>'dados agrupados'!V89</f>
        <v>30</v>
      </c>
      <c r="O89" s="304">
        <f>'dados agrupados'!W89</f>
        <v>4.3</v>
      </c>
      <c r="P89" s="304">
        <f>'dados agrupados'!X89</f>
        <v>4.2</v>
      </c>
      <c r="Q89" s="304">
        <f>'dados agrupados'!Y89</f>
        <v>30</v>
      </c>
      <c r="R89" s="304">
        <f>'dados agrupados'!Z89</f>
        <v>37</v>
      </c>
      <c r="S89" s="304">
        <f>'dados agrupados'!AA89</f>
        <v>18</v>
      </c>
      <c r="T89" s="304">
        <f>'dados agrupados'!AB89</f>
        <v>18</v>
      </c>
      <c r="U89" s="304">
        <f>'dados agrupados'!AC89</f>
        <v>5.0999999999999996</v>
      </c>
      <c r="V89" s="304">
        <f>'dados agrupados'!AD89</f>
        <v>5.4</v>
      </c>
      <c r="W89" s="304" t="e">
        <f t="shared" ref="W89:X89" si="88">#REF!</f>
        <v>#REF!</v>
      </c>
      <c r="X89" s="304" t="e">
        <f t="shared" si="88"/>
        <v>#REF!</v>
      </c>
      <c r="Y89" s="304">
        <f>'dados agrupados'!AG89</f>
        <v>41</v>
      </c>
      <c r="Z89" s="304">
        <f>'dados agrupados'!AH89</f>
        <v>41</v>
      </c>
      <c r="AA89" s="304">
        <f>'dados agrupados'!AI89</f>
        <v>1</v>
      </c>
      <c r="AB89" s="304">
        <f>'dados agrupados'!AJ89</f>
        <v>1.1000000000000001</v>
      </c>
      <c r="AC89" s="304">
        <f>'dados agrupados'!AK89</f>
        <v>0.10000000000000009</v>
      </c>
      <c r="AD89" s="304">
        <f>'dados agrupados'!AR89</f>
        <v>10.1</v>
      </c>
      <c r="AE89" s="304">
        <f>'dados agrupados'!AS89</f>
        <v>10</v>
      </c>
      <c r="AF89" s="304">
        <f>'dados agrupados'!AN89</f>
        <v>7.4</v>
      </c>
      <c r="AG89" s="304">
        <f>'dados agrupados'!AO89</f>
        <v>7.3</v>
      </c>
      <c r="AH89" s="304">
        <f>'dados agrupados'!AT89</f>
        <v>6</v>
      </c>
      <c r="AI89" s="304">
        <f>'dados agrupados'!AU89</f>
        <v>4.5</v>
      </c>
      <c r="AJ89" s="304">
        <f>'dados agrupados'!AX89</f>
        <v>138</v>
      </c>
      <c r="AK89" s="304">
        <f>'dados agrupados'!AY89</f>
        <v>139</v>
      </c>
      <c r="AL89" s="304">
        <f>'dados agrupados'!AL89</f>
        <v>5</v>
      </c>
      <c r="AM89" s="304">
        <f>'dados agrupados'!AM89</f>
        <v>4.8</v>
      </c>
      <c r="AN89" s="304">
        <f>'dados agrupados'!AZ89</f>
        <v>2</v>
      </c>
      <c r="AO89" s="304">
        <f>'dados agrupados'!BA89</f>
        <v>2.1</v>
      </c>
      <c r="AP89" s="304">
        <f>'dados agrupados'!BB89</f>
        <v>104</v>
      </c>
      <c r="AQ89" s="304">
        <f>'dados agrupados'!BC89</f>
        <v>104</v>
      </c>
      <c r="AR89" s="304">
        <f>'dados agrupados'!AP89</f>
        <v>87</v>
      </c>
      <c r="AS89" s="304">
        <f>'dados agrupados'!AQ89</f>
        <v>96</v>
      </c>
      <c r="AT89" s="304">
        <f>'dados agrupados'!BF89</f>
        <v>5.12</v>
      </c>
      <c r="AU89" s="304">
        <f>'dados agrupados'!BG89</f>
        <v>5.1100000000000003</v>
      </c>
      <c r="AV89" s="304">
        <f>'dados agrupados'!BH89</f>
        <v>14.2</v>
      </c>
      <c r="AW89" s="304">
        <f>'dados agrupados'!BI89</f>
        <v>14.3</v>
      </c>
      <c r="AX89" s="304">
        <f>'dados agrupados'!BJ89</f>
        <v>44.2</v>
      </c>
      <c r="AY89" s="304">
        <f>'dados agrupados'!BK89</f>
        <v>45.2</v>
      </c>
      <c r="AZ89" s="304">
        <f>'dados agrupados'!BL89</f>
        <v>86.3</v>
      </c>
      <c r="BA89" s="304">
        <f>'dados agrupados'!BM89</f>
        <v>88.5</v>
      </c>
      <c r="BB89" s="304">
        <f>'dados agrupados'!BN89</f>
        <v>27.7</v>
      </c>
      <c r="BC89" s="304">
        <f>'dados agrupados'!BO89</f>
        <v>28</v>
      </c>
      <c r="BD89" s="304">
        <f>'dados agrupados'!BP89</f>
        <v>32.1</v>
      </c>
      <c r="BE89" s="304">
        <f>'dados agrupados'!BQ89</f>
        <v>31.6</v>
      </c>
      <c r="BF89" s="304">
        <f>'dados agrupados'!BR89</f>
        <v>245</v>
      </c>
      <c r="BG89" s="304">
        <f>'dados agrupados'!BS89</f>
        <v>246</v>
      </c>
      <c r="BH89" s="304">
        <f>'dados agrupados'!BT89</f>
        <v>12.5</v>
      </c>
      <c r="BI89" s="304">
        <f>'dados agrupados'!BU89</f>
        <v>12.6</v>
      </c>
      <c r="BJ89" s="304">
        <f>'dados agrupados'!BV89</f>
        <v>1.48</v>
      </c>
      <c r="BK89" s="304">
        <f>'dados agrupados'!BW89</f>
        <v>0</v>
      </c>
      <c r="BL89" s="304">
        <f>'dados agrupados'!BX89</f>
        <v>5.15</v>
      </c>
      <c r="BM89" s="304">
        <f>'dados agrupados'!BY89</f>
        <v>5.48</v>
      </c>
      <c r="BN89" s="304">
        <f>'dados agrupados'!BZ89</f>
        <v>45.5</v>
      </c>
      <c r="BO89" s="304">
        <f>'dados agrupados'!CA89</f>
        <v>34.200000000000003</v>
      </c>
      <c r="BP89" s="304">
        <f>'dados agrupados'!CB89</f>
        <v>43.3</v>
      </c>
      <c r="BQ89" s="304">
        <f>'dados agrupados'!CC89</f>
        <v>51.8</v>
      </c>
      <c r="BR89" s="304">
        <f>'dados agrupados'!CD89</f>
        <v>8.3000000000000007</v>
      </c>
      <c r="BS89" s="304">
        <f>'dados agrupados'!CE89</f>
        <v>9.1</v>
      </c>
      <c r="BT89" s="304">
        <f>'dados agrupados'!CF89</f>
        <v>1.9</v>
      </c>
      <c r="BU89" s="304">
        <f>'dados agrupados'!CG89</f>
        <v>3.6</v>
      </c>
      <c r="BV89" s="304">
        <f>'dados agrupados'!CH89</f>
        <v>1</v>
      </c>
      <c r="BW89" s="304">
        <f>'dados agrupados'!CI89</f>
        <v>1.3</v>
      </c>
      <c r="BX89" s="304" t="b">
        <f>'dados agrupados'!CJ89</f>
        <v>0</v>
      </c>
      <c r="BY89" s="304" t="b">
        <f>'dados agrupados'!CK89</f>
        <v>0</v>
      </c>
      <c r="BZ89" s="304" t="e">
        <f t="shared" si="1"/>
        <v>#REF!</v>
      </c>
    </row>
    <row r="90" spans="1:78" ht="15.75" customHeight="1">
      <c r="A90" s="422" t="str">
        <f>'dados agrupados'!C90</f>
        <v>3169</v>
      </c>
      <c r="B90" s="304">
        <f>'dados agrupados'!D90</f>
        <v>31</v>
      </c>
      <c r="C90" s="304">
        <f>'dados agrupados'!E90</f>
        <v>89</v>
      </c>
      <c r="D90" s="304">
        <f>'dados agrupados'!F90</f>
        <v>1</v>
      </c>
      <c r="E90" s="304">
        <f>'dados agrupados'!M90</f>
        <v>202</v>
      </c>
      <c r="F90" s="304">
        <f>'dados agrupados'!N90</f>
        <v>181</v>
      </c>
      <c r="G90" s="304">
        <f>'dados agrupados'!O90</f>
        <v>3</v>
      </c>
      <c r="H90" s="304">
        <f>'dados agrupados'!P90</f>
        <v>3</v>
      </c>
      <c r="I90" s="304">
        <f>'dados agrupados'!Q90</f>
        <v>0</v>
      </c>
      <c r="J90" s="304">
        <f>'dados agrupados'!R90</f>
        <v>0</v>
      </c>
      <c r="K90" s="304">
        <f>'dados agrupados'!S90</f>
        <v>485</v>
      </c>
      <c r="L90" s="304">
        <f>'dados agrupados'!T90</f>
        <v>510</v>
      </c>
      <c r="M90" s="304">
        <f>'dados agrupados'!U90</f>
        <v>29</v>
      </c>
      <c r="N90" s="304">
        <f>'dados agrupados'!V90</f>
        <v>37</v>
      </c>
      <c r="O90" s="304">
        <f>'dados agrupados'!W90</f>
        <v>4.2</v>
      </c>
      <c r="P90" s="304">
        <f>'dados agrupados'!X90</f>
        <v>4.4000000000000004</v>
      </c>
      <c r="Q90" s="304">
        <f>'dados agrupados'!Y90</f>
        <v>30</v>
      </c>
      <c r="R90" s="304">
        <f>'dados agrupados'!Z90</f>
        <v>43</v>
      </c>
      <c r="S90" s="304">
        <f>'dados agrupados'!AA90</f>
        <v>19</v>
      </c>
      <c r="T90" s="304">
        <f>'dados agrupados'!AB90</f>
        <v>20</v>
      </c>
      <c r="U90" s="304">
        <f>'dados agrupados'!AC90</f>
        <v>8.1</v>
      </c>
      <c r="V90" s="304">
        <f>'dados agrupados'!AD90</f>
        <v>7.4</v>
      </c>
      <c r="W90" s="304" t="e">
        <f t="shared" ref="W90:X90" si="89">#REF!</f>
        <v>#REF!</v>
      </c>
      <c r="X90" s="304" t="e">
        <f t="shared" si="89"/>
        <v>#REF!</v>
      </c>
      <c r="Y90" s="304">
        <f>'dados agrupados'!AG90</f>
        <v>42</v>
      </c>
      <c r="Z90" s="304">
        <f>'dados agrupados'!AH90</f>
        <v>42</v>
      </c>
      <c r="AA90" s="304">
        <f>'dados agrupados'!AI90</f>
        <v>1</v>
      </c>
      <c r="AB90" s="304">
        <f>'dados agrupados'!AJ90</f>
        <v>0.9</v>
      </c>
      <c r="AC90" s="304">
        <f>'dados agrupados'!AK90</f>
        <v>0</v>
      </c>
      <c r="AD90" s="304">
        <f>'dados agrupados'!AR90</f>
        <v>10</v>
      </c>
      <c r="AE90" s="304">
        <f>'dados agrupados'!AS90</f>
        <v>9.9</v>
      </c>
      <c r="AF90" s="304">
        <f>'dados agrupados'!AN90</f>
        <v>8</v>
      </c>
      <c r="AG90" s="304">
        <f>'dados agrupados'!AO90</f>
        <v>8.3000000000000007</v>
      </c>
      <c r="AH90" s="304">
        <f>'dados agrupados'!AT90</f>
        <v>4.9000000000000004</v>
      </c>
      <c r="AI90" s="304">
        <f>'dados agrupados'!AU90</f>
        <v>4.7</v>
      </c>
      <c r="AJ90" s="304">
        <f>'dados agrupados'!AX90</f>
        <v>141</v>
      </c>
      <c r="AK90" s="304">
        <f>'dados agrupados'!AY90</f>
        <v>142</v>
      </c>
      <c r="AL90" s="304">
        <f>'dados agrupados'!AL90</f>
        <v>5.4</v>
      </c>
      <c r="AM90" s="304">
        <f>'dados agrupados'!AM90</f>
        <v>5.6</v>
      </c>
      <c r="AN90" s="304">
        <f>'dados agrupados'!AZ90</f>
        <v>2.2000000000000002</v>
      </c>
      <c r="AO90" s="304">
        <f>'dados agrupados'!BA90</f>
        <v>2.2000000000000002</v>
      </c>
      <c r="AP90" s="304">
        <f>'dados agrupados'!BB90</f>
        <v>101</v>
      </c>
      <c r="AQ90" s="304">
        <f>'dados agrupados'!BC90</f>
        <v>103</v>
      </c>
      <c r="AR90" s="304">
        <f>'dados agrupados'!AP90</f>
        <v>76</v>
      </c>
      <c r="AS90" s="304">
        <f>'dados agrupados'!AQ90</f>
        <v>94</v>
      </c>
      <c r="AT90" s="304">
        <f>'dados agrupados'!BF90</f>
        <v>4.7</v>
      </c>
      <c r="AU90" s="304">
        <f>'dados agrupados'!BG90</f>
        <v>4.75</v>
      </c>
      <c r="AV90" s="304">
        <f>'dados agrupados'!BH90</f>
        <v>13.1</v>
      </c>
      <c r="AW90" s="304">
        <f>'dados agrupados'!BI90</f>
        <v>13.3</v>
      </c>
      <c r="AX90" s="304">
        <f>'dados agrupados'!BJ90</f>
        <v>42.4</v>
      </c>
      <c r="AY90" s="304">
        <f>'dados agrupados'!BK90</f>
        <v>43.7</v>
      </c>
      <c r="AZ90" s="304">
        <f>'dados agrupados'!BL90</f>
        <v>90.2</v>
      </c>
      <c r="BA90" s="304">
        <f>'dados agrupados'!BM90</f>
        <v>92</v>
      </c>
      <c r="BB90" s="304">
        <f>'dados agrupados'!BN90</f>
        <v>27.9</v>
      </c>
      <c r="BC90" s="304">
        <f>'dados agrupados'!BO90</f>
        <v>28</v>
      </c>
      <c r="BD90" s="304">
        <f>'dados agrupados'!BP90</f>
        <v>30.9</v>
      </c>
      <c r="BE90" s="304">
        <f>'dados agrupados'!BQ90</f>
        <v>30.4</v>
      </c>
      <c r="BF90" s="304">
        <f>'dados agrupados'!BR90</f>
        <v>272</v>
      </c>
      <c r="BG90" s="304">
        <f>'dados agrupados'!BS90</f>
        <v>279</v>
      </c>
      <c r="BH90" s="304">
        <f>'dados agrupados'!BT90</f>
        <v>13.7</v>
      </c>
      <c r="BI90" s="304">
        <f>'dados agrupados'!BU90</f>
        <v>13.7</v>
      </c>
      <c r="BJ90" s="304">
        <f>'dados agrupados'!BV90</f>
        <v>1.22</v>
      </c>
      <c r="BK90" s="304">
        <f>'dados agrupados'!BW90</f>
        <v>0</v>
      </c>
      <c r="BL90" s="304">
        <f>'dados agrupados'!BX90</f>
        <v>10.38</v>
      </c>
      <c r="BM90" s="304">
        <f>'dados agrupados'!BY90</f>
        <v>9.77</v>
      </c>
      <c r="BN90" s="304">
        <f>'dados agrupados'!BZ90</f>
        <v>69.400000000000006</v>
      </c>
      <c r="BO90" s="304">
        <f>'dados agrupados'!CA90</f>
        <v>63.5</v>
      </c>
      <c r="BP90" s="304">
        <f>'dados agrupados'!CB90</f>
        <v>20.6</v>
      </c>
      <c r="BQ90" s="304">
        <f>'dados agrupados'!CC90</f>
        <v>24.9</v>
      </c>
      <c r="BR90" s="304">
        <f>'dados agrupados'!CD90</f>
        <v>8.3000000000000007</v>
      </c>
      <c r="BS90" s="304">
        <f>'dados agrupados'!CE90</f>
        <v>9.6</v>
      </c>
      <c r="BT90" s="304">
        <f>'dados agrupados'!CF90</f>
        <v>1.3</v>
      </c>
      <c r="BU90" s="304">
        <f>'dados agrupados'!CG90</f>
        <v>1.3</v>
      </c>
      <c r="BV90" s="304">
        <f>'dados agrupados'!CH90</f>
        <v>0.4</v>
      </c>
      <c r="BW90" s="304">
        <f>'dados agrupados'!CI90</f>
        <v>0.7</v>
      </c>
      <c r="BX90" s="304" t="b">
        <f>'dados agrupados'!CJ90</f>
        <v>0</v>
      </c>
      <c r="BY90" s="304" t="b">
        <f>'dados agrupados'!CK90</f>
        <v>0</v>
      </c>
      <c r="BZ90" s="304" t="e">
        <f t="shared" si="1"/>
        <v>#REF!</v>
      </c>
    </row>
    <row r="91" spans="1:78" ht="15.75" customHeight="1">
      <c r="A91" s="422" t="str">
        <f>'dados agrupados'!C91</f>
        <v>3175</v>
      </c>
      <c r="B91" s="304">
        <f>'dados agrupados'!D91</f>
        <v>32</v>
      </c>
      <c r="C91" s="304">
        <f>'dados agrupados'!E91</f>
        <v>96</v>
      </c>
      <c r="D91" s="304">
        <f>'dados agrupados'!F91</f>
        <v>2</v>
      </c>
      <c r="E91" s="304">
        <f>'dados agrupados'!M91</f>
        <v>226</v>
      </c>
      <c r="F91" s="304">
        <f>'dados agrupados'!N91</f>
        <v>514</v>
      </c>
      <c r="G91" s="304">
        <f>'dados agrupados'!O91</f>
        <v>3</v>
      </c>
      <c r="H91" s="304">
        <f>'dados agrupados'!P91</f>
        <v>10</v>
      </c>
      <c r="I91" s="304">
        <f>'dados agrupados'!Q91</f>
        <v>0</v>
      </c>
      <c r="J91" s="304">
        <f>'dados agrupados'!R91</f>
        <v>0</v>
      </c>
      <c r="K91" s="304">
        <f>'dados agrupados'!S91</f>
        <v>523</v>
      </c>
      <c r="L91" s="304">
        <f>'dados agrupados'!T91</f>
        <v>534</v>
      </c>
      <c r="M91" s="304">
        <f>'dados agrupados'!U91</f>
        <v>29</v>
      </c>
      <c r="N91" s="304">
        <f>'dados agrupados'!V91</f>
        <v>42</v>
      </c>
      <c r="O91" s="304">
        <f>'dados agrupados'!W91</f>
        <v>4.5999999999999996</v>
      </c>
      <c r="P91" s="304">
        <f>'dados agrupados'!X91</f>
        <v>4.3</v>
      </c>
      <c r="Q91" s="304">
        <f>'dados agrupados'!Y91</f>
        <v>39</v>
      </c>
      <c r="R91" s="304">
        <f>'dados agrupados'!Z91</f>
        <v>51</v>
      </c>
      <c r="S91" s="304">
        <f>'dados agrupados'!AA91</f>
        <v>22</v>
      </c>
      <c r="T91" s="304">
        <f>'dados agrupados'!AB91</f>
        <v>23</v>
      </c>
      <c r="U91" s="304">
        <f>'dados agrupados'!AC91</f>
        <v>4.5999999999999996</v>
      </c>
      <c r="V91" s="304">
        <f>'dados agrupados'!AD91</f>
        <v>4.2</v>
      </c>
      <c r="W91" s="304" t="e">
        <f t="shared" ref="W91:X91" si="90">#REF!</f>
        <v>#REF!</v>
      </c>
      <c r="X91" s="304" t="e">
        <f t="shared" si="90"/>
        <v>#REF!</v>
      </c>
      <c r="Y91" s="304">
        <f>'dados agrupados'!AG91</f>
        <v>44</v>
      </c>
      <c r="Z91" s="304">
        <f>'dados agrupados'!AH91</f>
        <v>38</v>
      </c>
      <c r="AA91" s="304">
        <f>'dados agrupados'!AI91</f>
        <v>1</v>
      </c>
      <c r="AB91" s="304">
        <f>'dados agrupados'!AJ91</f>
        <v>1</v>
      </c>
      <c r="AC91" s="304">
        <f>'dados agrupados'!AK91</f>
        <v>0</v>
      </c>
      <c r="AD91" s="304">
        <f>'dados agrupados'!AR91</f>
        <v>10.7</v>
      </c>
      <c r="AE91" s="304">
        <f>'dados agrupados'!AS91</f>
        <v>10.3</v>
      </c>
      <c r="AF91" s="304">
        <f>'dados agrupados'!AN91</f>
        <v>8.5</v>
      </c>
      <c r="AG91" s="426">
        <f>'dados agrupados'!AO91</f>
        <v>7.8</v>
      </c>
      <c r="AH91" s="304">
        <f>'dados agrupados'!AT91</f>
        <v>5.6</v>
      </c>
      <c r="AI91" s="304">
        <f>'dados agrupados'!AU91</f>
        <v>4.3</v>
      </c>
      <c r="AJ91" s="304">
        <f>'dados agrupados'!AX91</f>
        <v>139</v>
      </c>
      <c r="AK91" s="304">
        <f>'dados agrupados'!AY91</f>
        <v>138</v>
      </c>
      <c r="AL91" s="304">
        <f>'dados agrupados'!AL91</f>
        <v>4.5</v>
      </c>
      <c r="AM91" s="304">
        <f>'dados agrupados'!AM91</f>
        <v>5.3</v>
      </c>
      <c r="AN91" s="304">
        <f>'dados agrupados'!AZ91</f>
        <v>2</v>
      </c>
      <c r="AO91" s="304">
        <f>'dados agrupados'!BA91</f>
        <v>1.8</v>
      </c>
      <c r="AP91" s="304">
        <f>'dados agrupados'!BB91</f>
        <v>102</v>
      </c>
      <c r="AQ91" s="304">
        <f>'dados agrupados'!BC91</f>
        <v>103</v>
      </c>
      <c r="AR91" s="304">
        <f>'dados agrupados'!AP91</f>
        <v>83</v>
      </c>
      <c r="AS91" s="304">
        <f>'dados agrupados'!AQ91</f>
        <v>106</v>
      </c>
      <c r="AT91" s="304">
        <f>'dados agrupados'!BF91</f>
        <v>5.04</v>
      </c>
      <c r="AU91" s="304">
        <f>'dados agrupados'!BG91</f>
        <v>4.9000000000000004</v>
      </c>
      <c r="AV91" s="304">
        <f>'dados agrupados'!BH91</f>
        <v>14.4</v>
      </c>
      <c r="AW91" s="304">
        <f>'dados agrupados'!BI91</f>
        <v>14</v>
      </c>
      <c r="AX91" s="304">
        <f>'dados agrupados'!BJ91</f>
        <v>45.4</v>
      </c>
      <c r="AY91" s="304">
        <f>'dados agrupados'!BK91</f>
        <v>44.3</v>
      </c>
      <c r="AZ91" s="304">
        <f>'dados agrupados'!BL91</f>
        <v>90.1</v>
      </c>
      <c r="BA91" s="304">
        <f>'dados agrupados'!BM91</f>
        <v>90.4</v>
      </c>
      <c r="BB91" s="304">
        <f>'dados agrupados'!BN91</f>
        <v>28.6</v>
      </c>
      <c r="BC91" s="304">
        <f>'dados agrupados'!BO91</f>
        <v>28.6</v>
      </c>
      <c r="BD91" s="304">
        <f>'dados agrupados'!BP91</f>
        <v>31.7</v>
      </c>
      <c r="BE91" s="304">
        <f>'dados agrupados'!BQ91</f>
        <v>31.6</v>
      </c>
      <c r="BF91" s="304">
        <f>'dados agrupados'!BR91</f>
        <v>192</v>
      </c>
      <c r="BG91" s="304">
        <f>'dados agrupados'!BS91</f>
        <v>191</v>
      </c>
      <c r="BH91" s="304">
        <f>'dados agrupados'!BT91</f>
        <v>12.8</v>
      </c>
      <c r="BI91" s="304">
        <f>'dados agrupados'!BU91</f>
        <v>12.6</v>
      </c>
      <c r="BJ91" s="304">
        <f>'dados agrupados'!BV91</f>
        <v>1.2</v>
      </c>
      <c r="BK91" s="304">
        <f>'dados agrupados'!BW91</f>
        <v>0</v>
      </c>
      <c r="BL91" s="304">
        <f>'dados agrupados'!BX91</f>
        <v>6.11</v>
      </c>
      <c r="BM91" s="304">
        <f>'dados agrupados'!BY91</f>
        <v>8.1</v>
      </c>
      <c r="BN91" s="304">
        <f>'dados agrupados'!BZ91</f>
        <v>41.3</v>
      </c>
      <c r="BO91" s="304">
        <f>'dados agrupados'!CA91</f>
        <v>40</v>
      </c>
      <c r="BP91" s="304">
        <f>'dados agrupados'!CB91</f>
        <v>46.8</v>
      </c>
      <c r="BQ91" s="304">
        <f>'dados agrupados'!CC91</f>
        <v>50.5</v>
      </c>
      <c r="BR91" s="304">
        <f>'dados agrupados'!CD91</f>
        <v>6.9</v>
      </c>
      <c r="BS91" s="304">
        <f>'dados agrupados'!CE91</f>
        <v>6.9</v>
      </c>
      <c r="BT91" s="304">
        <f>'dados agrupados'!CF91</f>
        <v>4.3</v>
      </c>
      <c r="BU91" s="304">
        <f>'dados agrupados'!CG91</f>
        <v>2.2000000000000002</v>
      </c>
      <c r="BV91" s="304">
        <f>'dados agrupados'!CH91</f>
        <v>0.04</v>
      </c>
      <c r="BW91" s="304">
        <f>'dados agrupados'!CI91</f>
        <v>0.4</v>
      </c>
      <c r="BX91" s="304" t="b">
        <f>'dados agrupados'!CJ91</f>
        <v>0</v>
      </c>
      <c r="BY91" s="304" t="b">
        <f>'dados agrupados'!CK91</f>
        <v>0</v>
      </c>
      <c r="BZ91" s="304" t="e">
        <f t="shared" si="1"/>
        <v>#REF!</v>
      </c>
    </row>
    <row r="92" spans="1:78" ht="15.75" customHeight="1">
      <c r="A92" s="422" t="str">
        <f>'dados agrupados'!C92</f>
        <v>3181</v>
      </c>
      <c r="B92" s="304">
        <f>'dados agrupados'!D92</f>
        <v>28</v>
      </c>
      <c r="C92" s="304">
        <f>'dados agrupados'!E92</f>
        <v>82</v>
      </c>
      <c r="D92" s="304">
        <f>'dados agrupados'!F92</f>
        <v>0</v>
      </c>
      <c r="E92" s="304">
        <f>'dados agrupados'!M92</f>
        <v>135</v>
      </c>
      <c r="F92" s="304">
        <f>'dados agrupados'!N92</f>
        <v>188</v>
      </c>
      <c r="G92" s="304">
        <f>'dados agrupados'!O92</f>
        <v>3</v>
      </c>
      <c r="H92" s="304">
        <f>'dados agrupados'!P92</f>
        <v>3</v>
      </c>
      <c r="I92" s="304">
        <f>'dados agrupados'!Q92</f>
        <v>0</v>
      </c>
      <c r="J92" s="304">
        <f>'dados agrupados'!R92</f>
        <v>0</v>
      </c>
      <c r="K92" s="304">
        <f>'dados agrupados'!S92</f>
        <v>456</v>
      </c>
      <c r="L92" s="304">
        <f>'dados agrupados'!T92</f>
        <v>462</v>
      </c>
      <c r="M92" s="304">
        <f>'dados agrupados'!U92</f>
        <v>26</v>
      </c>
      <c r="N92" s="304">
        <f>'dados agrupados'!V92</f>
        <v>28</v>
      </c>
      <c r="O92" s="304">
        <f>'dados agrupados'!W92</f>
        <v>4.3</v>
      </c>
      <c r="P92" s="304">
        <f>'dados agrupados'!X92</f>
        <v>4.0999999999999996</v>
      </c>
      <c r="Q92" s="304">
        <f>'dados agrupados'!Y92</f>
        <v>37</v>
      </c>
      <c r="R92" s="304">
        <f>'dados agrupados'!Z92</f>
        <v>35</v>
      </c>
      <c r="S92" s="304">
        <f>'dados agrupados'!AA92</f>
        <v>19</v>
      </c>
      <c r="T92" s="304">
        <f>'dados agrupados'!AB92</f>
        <v>20</v>
      </c>
      <c r="U92" s="304">
        <f>'dados agrupados'!AC92</f>
        <v>4.4000000000000004</v>
      </c>
      <c r="V92" s="304">
        <f>'dados agrupados'!AD92</f>
        <v>4.3</v>
      </c>
      <c r="W92" s="304" t="e">
        <f t="shared" ref="W92:X92" si="91">#REF!</f>
        <v>#REF!</v>
      </c>
      <c r="X92" s="304" t="e">
        <f t="shared" si="91"/>
        <v>#REF!</v>
      </c>
      <c r="Y92" s="304">
        <f>'dados agrupados'!AG92</f>
        <v>49</v>
      </c>
      <c r="Z92" s="304">
        <f>'dados agrupados'!AH92</f>
        <v>53</v>
      </c>
      <c r="AA92" s="304">
        <f>'dados agrupados'!AI92</f>
        <v>1</v>
      </c>
      <c r="AB92" s="304">
        <f>'dados agrupados'!AJ92</f>
        <v>1.1000000000000001</v>
      </c>
      <c r="AC92" s="304">
        <f>'dados agrupados'!AK92</f>
        <v>0.10000000000000009</v>
      </c>
      <c r="AD92" s="304">
        <f>'dados agrupados'!AR92</f>
        <v>10.1</v>
      </c>
      <c r="AE92" s="304">
        <f>'dados agrupados'!AS92</f>
        <v>10.1</v>
      </c>
      <c r="AF92" s="304">
        <f>'dados agrupados'!AN92</f>
        <v>7.2</v>
      </c>
      <c r="AG92" s="426">
        <f>'dados agrupados'!AO92</f>
        <v>7.2</v>
      </c>
      <c r="AH92" s="304">
        <f>'dados agrupados'!AT92</f>
        <v>5.3</v>
      </c>
      <c r="AI92" s="304">
        <f>'dados agrupados'!AU92</f>
        <v>4.7</v>
      </c>
      <c r="AJ92" s="304">
        <f>'dados agrupados'!AX92</f>
        <v>138</v>
      </c>
      <c r="AK92" s="304">
        <f>'dados agrupados'!AY92</f>
        <v>139</v>
      </c>
      <c r="AL92" s="304">
        <f>'dados agrupados'!AL92</f>
        <v>5.4</v>
      </c>
      <c r="AM92" s="304">
        <f>'dados agrupados'!AM92</f>
        <v>4.4000000000000004</v>
      </c>
      <c r="AN92" s="304">
        <f>'dados agrupados'!AZ92</f>
        <v>2</v>
      </c>
      <c r="AO92" s="304">
        <f>'dados agrupados'!BA92</f>
        <v>1.8</v>
      </c>
      <c r="AP92" s="304">
        <f>'dados agrupados'!BB92</f>
        <v>102</v>
      </c>
      <c r="AQ92" s="304">
        <f>'dados agrupados'!BC92</f>
        <v>102</v>
      </c>
      <c r="AR92" s="304">
        <f>'dados agrupados'!AP92</f>
        <v>74</v>
      </c>
      <c r="AS92" s="304">
        <f>'dados agrupados'!AQ92</f>
        <v>126</v>
      </c>
      <c r="AT92" s="304">
        <f>'dados agrupados'!BF92</f>
        <v>4.9000000000000004</v>
      </c>
      <c r="AU92" s="304">
        <f>'dados agrupados'!BG92</f>
        <v>5.0199999999999996</v>
      </c>
      <c r="AV92" s="304">
        <f>'dados agrupados'!BH92</f>
        <v>14.7</v>
      </c>
      <c r="AW92" s="304">
        <f>'dados agrupados'!BI92</f>
        <v>15</v>
      </c>
      <c r="AX92" s="304">
        <f>'dados agrupados'!BJ92</f>
        <v>44.9</v>
      </c>
      <c r="AY92" s="304">
        <f>'dados agrupados'!BK92</f>
        <v>47</v>
      </c>
      <c r="AZ92" s="304">
        <f>'dados agrupados'!BL92</f>
        <v>91.6</v>
      </c>
      <c r="BA92" s="304">
        <f>'dados agrupados'!BM92</f>
        <v>93.6</v>
      </c>
      <c r="BB92" s="304">
        <f>'dados agrupados'!BN92</f>
        <v>30</v>
      </c>
      <c r="BC92" s="304">
        <f>'dados agrupados'!BO92</f>
        <v>29.9</v>
      </c>
      <c r="BD92" s="304">
        <f>'dados agrupados'!BP92</f>
        <v>32.700000000000003</v>
      </c>
      <c r="BE92" s="304">
        <f>'dados agrupados'!BQ92</f>
        <v>31.9</v>
      </c>
      <c r="BF92" s="304">
        <f>'dados agrupados'!BR92</f>
        <v>253</v>
      </c>
      <c r="BG92" s="304">
        <f>'dados agrupados'!BS92</f>
        <v>236</v>
      </c>
      <c r="BH92" s="304">
        <f>'dados agrupados'!BT92</f>
        <v>12.4</v>
      </c>
      <c r="BI92" s="304">
        <f>'dados agrupados'!BU92</f>
        <v>12.5</v>
      </c>
      <c r="BJ92" s="304">
        <f>'dados agrupados'!BV92</f>
        <v>1.34</v>
      </c>
      <c r="BK92" s="304">
        <f>'dados agrupados'!BW92</f>
        <v>1.21</v>
      </c>
      <c r="BL92" s="304">
        <f>'dados agrupados'!BX92</f>
        <v>6.7</v>
      </c>
      <c r="BM92" s="304">
        <f>'dados agrupados'!BY92</f>
        <v>6.37</v>
      </c>
      <c r="BN92" s="304">
        <f>'dados agrupados'!BZ92</f>
        <v>67.2</v>
      </c>
      <c r="BO92" s="304">
        <f>'dados agrupados'!CA92</f>
        <v>50.8</v>
      </c>
      <c r="BP92" s="304">
        <f>'dados agrupados'!CB92</f>
        <v>22.2</v>
      </c>
      <c r="BQ92" s="304">
        <f>'dados agrupados'!CC92</f>
        <v>33</v>
      </c>
      <c r="BR92" s="304">
        <f>'dados agrupados'!CD92</f>
        <v>7.8</v>
      </c>
      <c r="BS92" s="304">
        <f>'dados agrupados'!CE92</f>
        <v>11.9</v>
      </c>
      <c r="BT92" s="304">
        <f>'dados agrupados'!CF92</f>
        <v>2.5</v>
      </c>
      <c r="BU92" s="304">
        <f>'dados agrupados'!CG92</f>
        <v>3.8</v>
      </c>
      <c r="BV92" s="304">
        <f>'dados agrupados'!CH92</f>
        <v>0.3</v>
      </c>
      <c r="BW92" s="304">
        <f>'dados agrupados'!CI92</f>
        <v>0.5</v>
      </c>
      <c r="BX92" s="304" t="b">
        <f>'dados agrupados'!CJ92</f>
        <v>0</v>
      </c>
      <c r="BY92" s="304" t="b">
        <f>'dados agrupados'!CK92</f>
        <v>0</v>
      </c>
      <c r="BZ92" s="304" t="e">
        <f t="shared" si="1"/>
        <v>#REF!</v>
      </c>
    </row>
    <row r="93" spans="1:78" ht="15.75" customHeight="1">
      <c r="A93" s="422" t="str">
        <f>'dados agrupados'!C93</f>
        <v>3183</v>
      </c>
      <c r="B93" s="304">
        <f>'dados agrupados'!D93</f>
        <v>26</v>
      </c>
      <c r="C93" s="304">
        <f>'dados agrupados'!E93</f>
        <v>90</v>
      </c>
      <c r="D93" s="304">
        <f>'dados agrupados'!F93</f>
        <v>1</v>
      </c>
      <c r="E93" s="304">
        <f>'dados agrupados'!M93</f>
        <v>114</v>
      </c>
      <c r="F93" s="304">
        <f>'dados agrupados'!N93</f>
        <v>151</v>
      </c>
      <c r="G93" s="304">
        <f>'dados agrupados'!O93</f>
        <v>3</v>
      </c>
      <c r="H93" s="304">
        <f>'dados agrupados'!P93</f>
        <v>9</v>
      </c>
      <c r="I93" s="304">
        <f>'dados agrupados'!Q93</f>
        <v>0</v>
      </c>
      <c r="J93" s="304">
        <f>'dados agrupados'!R93</f>
        <v>0</v>
      </c>
      <c r="K93" s="304">
        <f>'dados agrupados'!S93</f>
        <v>390</v>
      </c>
      <c r="L93" s="304">
        <f>'dados agrupados'!T93</f>
        <v>466</v>
      </c>
      <c r="M93" s="304">
        <f>'dados agrupados'!U93</f>
        <v>21</v>
      </c>
      <c r="N93" s="304">
        <f>'dados agrupados'!V93</f>
        <v>23</v>
      </c>
      <c r="O93" s="304">
        <f>'dados agrupados'!W93</f>
        <v>3.9</v>
      </c>
      <c r="P93" s="304">
        <f>'dados agrupados'!X93</f>
        <v>4.2</v>
      </c>
      <c r="Q93" s="304">
        <f>'dados agrupados'!Y93</f>
        <v>29</v>
      </c>
      <c r="R93" s="304">
        <f>'dados agrupados'!Z93</f>
        <v>34</v>
      </c>
      <c r="S93" s="304">
        <f>'dados agrupados'!AA93</f>
        <v>17</v>
      </c>
      <c r="T93" s="304">
        <f>'dados agrupados'!AB93</f>
        <v>21</v>
      </c>
      <c r="U93" s="304">
        <f>'dados agrupados'!AC93</f>
        <v>4.4000000000000004</v>
      </c>
      <c r="V93" s="304">
        <f>'dados agrupados'!AD93</f>
        <v>4.5999999999999996</v>
      </c>
      <c r="W93" s="304" t="e">
        <f t="shared" ref="W93:X93" si="92">#REF!</f>
        <v>#REF!</v>
      </c>
      <c r="X93" s="304" t="e">
        <f t="shared" si="92"/>
        <v>#REF!</v>
      </c>
      <c r="Y93" s="304">
        <f>'dados agrupados'!AG93</f>
        <v>34</v>
      </c>
      <c r="Z93" s="304">
        <f>'dados agrupados'!AH93</f>
        <v>29</v>
      </c>
      <c r="AA93" s="304">
        <f>'dados agrupados'!AI93</f>
        <v>0.8</v>
      </c>
      <c r="AB93" s="304">
        <f>'dados agrupados'!AJ93</f>
        <v>0.8</v>
      </c>
      <c r="AC93" s="304">
        <f>'dados agrupados'!AK93</f>
        <v>0</v>
      </c>
      <c r="AD93" s="304">
        <f>'dados agrupados'!AR93</f>
        <v>9.6</v>
      </c>
      <c r="AE93" s="304">
        <f>'dados agrupados'!AS93</f>
        <v>9.6999999999999993</v>
      </c>
      <c r="AF93" s="304">
        <f>'dados agrupados'!AN93</f>
        <v>7.1</v>
      </c>
      <c r="AG93" s="304">
        <f>'dados agrupados'!AO93</f>
        <v>7.5</v>
      </c>
      <c r="AH93" s="304">
        <f>'dados agrupados'!AT93</f>
        <v>4.4000000000000004</v>
      </c>
      <c r="AI93" s="304">
        <f>'dados agrupados'!AU93</f>
        <v>4.4000000000000004</v>
      </c>
      <c r="AJ93" s="304">
        <f>'dados agrupados'!AX93</f>
        <v>140</v>
      </c>
      <c r="AK93" s="304">
        <f>'dados agrupados'!AY93</f>
        <v>140</v>
      </c>
      <c r="AL93" s="304">
        <f>'dados agrupados'!AL93</f>
        <v>5.0999999999999996</v>
      </c>
      <c r="AM93" s="304">
        <f>'dados agrupados'!AM93</f>
        <v>5.8</v>
      </c>
      <c r="AN93" s="304">
        <f>'dados agrupados'!AZ93</f>
        <v>1.9</v>
      </c>
      <c r="AO93" s="304">
        <f>'dados agrupados'!BA93</f>
        <v>2.1</v>
      </c>
      <c r="AP93" s="304">
        <f>'dados agrupados'!BB93</f>
        <v>103</v>
      </c>
      <c r="AQ93" s="304">
        <f>'dados agrupados'!BC93</f>
        <v>104</v>
      </c>
      <c r="AR93" s="304">
        <f>'dados agrupados'!AP93</f>
        <v>66</v>
      </c>
      <c r="AS93" s="304">
        <f>'dados agrupados'!AQ93</f>
        <v>97</v>
      </c>
      <c r="AT93" s="304">
        <f>'dados agrupados'!BF93</f>
        <v>4.68</v>
      </c>
      <c r="AU93" s="304">
        <f>'dados agrupados'!BG93</f>
        <v>4.8499999999999996</v>
      </c>
      <c r="AV93" s="304">
        <f>'dados agrupados'!BH93</f>
        <v>13.4</v>
      </c>
      <c r="AW93" s="304">
        <f>'dados agrupados'!BI93</f>
        <v>14</v>
      </c>
      <c r="AX93" s="304">
        <f>'dados agrupados'!BJ93</f>
        <v>41.4</v>
      </c>
      <c r="AY93" s="304">
        <f>'dados agrupados'!BK93</f>
        <v>43.5</v>
      </c>
      <c r="AZ93" s="304">
        <f>'dados agrupados'!BL93</f>
        <v>88.5</v>
      </c>
      <c r="BA93" s="304">
        <f>'dados agrupados'!BM93</f>
        <v>89.7</v>
      </c>
      <c r="BB93" s="304">
        <f>'dados agrupados'!BN93</f>
        <v>28.6</v>
      </c>
      <c r="BC93" s="304">
        <f>'dados agrupados'!BO93</f>
        <v>28.9</v>
      </c>
      <c r="BD93" s="304">
        <f>'dados agrupados'!BP93</f>
        <v>32.4</v>
      </c>
      <c r="BE93" s="304">
        <f>'dados agrupados'!BQ93</f>
        <v>32.200000000000003</v>
      </c>
      <c r="BF93" s="304">
        <f>'dados agrupados'!BR93</f>
        <v>279</v>
      </c>
      <c r="BG93" s="304">
        <f>'dados agrupados'!BS93</f>
        <v>255</v>
      </c>
      <c r="BH93" s="304">
        <f>'dados agrupados'!BT93</f>
        <v>12.9</v>
      </c>
      <c r="BI93" s="304">
        <f>'dados agrupados'!BU93</f>
        <v>12.9</v>
      </c>
      <c r="BJ93" s="304">
        <f>'dados agrupados'!BV93</f>
        <v>1.55</v>
      </c>
      <c r="BK93" s="304">
        <f>'dados agrupados'!BW93</f>
        <v>1.58</v>
      </c>
      <c r="BL93" s="304">
        <f>'dados agrupados'!BX93</f>
        <v>6.96</v>
      </c>
      <c r="BM93" s="304">
        <f>'dados agrupados'!BY93</f>
        <v>7.41</v>
      </c>
      <c r="BN93" s="304">
        <f>'dados agrupados'!BZ93</f>
        <v>52.1</v>
      </c>
      <c r="BO93" s="304">
        <f>'dados agrupados'!CA93</f>
        <v>44.6</v>
      </c>
      <c r="BP93" s="304">
        <f>'dados agrupados'!CB93</f>
        <v>31.6</v>
      </c>
      <c r="BQ93" s="304">
        <f>'dados agrupados'!CC93</f>
        <v>36.200000000000003</v>
      </c>
      <c r="BR93" s="304">
        <f>'dados agrupados'!CD93</f>
        <v>9.8000000000000007</v>
      </c>
      <c r="BS93" s="304">
        <f>'dados agrupados'!CE93</f>
        <v>10.8</v>
      </c>
      <c r="BT93" s="304">
        <f>'dados agrupados'!CF93</f>
        <v>6.2</v>
      </c>
      <c r="BU93" s="304">
        <f>'dados agrupados'!CG93</f>
        <v>8</v>
      </c>
      <c r="BV93" s="304">
        <f>'dados agrupados'!CH93</f>
        <v>0.3</v>
      </c>
      <c r="BW93" s="304">
        <f>'dados agrupados'!CI93</f>
        <v>0.4</v>
      </c>
      <c r="BX93" s="304" t="b">
        <f>'dados agrupados'!CJ93</f>
        <v>0</v>
      </c>
      <c r="BY93" s="304" t="b">
        <f>'dados agrupados'!CK93</f>
        <v>0</v>
      </c>
      <c r="BZ93" s="304" t="e">
        <f t="shared" si="1"/>
        <v>#REF!</v>
      </c>
    </row>
    <row r="94" spans="1:78" ht="15.75" customHeight="1">
      <c r="A94" s="422" t="str">
        <f>'dados agrupados'!C94</f>
        <v>3187</v>
      </c>
      <c r="B94" s="304">
        <f>'dados agrupados'!D94</f>
        <v>25</v>
      </c>
      <c r="C94" s="304">
        <f>'dados agrupados'!E94</f>
        <v>85</v>
      </c>
      <c r="D94" s="304">
        <f>'dados agrupados'!F94</f>
        <v>1</v>
      </c>
      <c r="E94" s="304">
        <f>'dados agrupados'!M94</f>
        <v>145</v>
      </c>
      <c r="F94" s="304">
        <f>'dados agrupados'!N94</f>
        <v>116</v>
      </c>
      <c r="G94" s="304">
        <f>'dados agrupados'!O94</f>
        <v>3</v>
      </c>
      <c r="H94" s="304">
        <f>'dados agrupados'!P94</f>
        <v>3</v>
      </c>
      <c r="I94" s="304">
        <f>'dados agrupados'!Q94</f>
        <v>0</v>
      </c>
      <c r="J94" s="304">
        <f>'dados agrupados'!R94</f>
        <v>0</v>
      </c>
      <c r="K94" s="304">
        <f>'dados agrupados'!S94</f>
        <v>442</v>
      </c>
      <c r="L94" s="304">
        <f>'dados agrupados'!T94</f>
        <v>360</v>
      </c>
      <c r="M94" s="304">
        <f>'dados agrupados'!U94</f>
        <v>40</v>
      </c>
      <c r="N94" s="304">
        <f>'dados agrupados'!V94</f>
        <v>29</v>
      </c>
      <c r="O94" s="304">
        <f>'dados agrupados'!W94</f>
        <v>4.8</v>
      </c>
      <c r="P94" s="304">
        <f>'dados agrupados'!X94</f>
        <v>4.0999999999999996</v>
      </c>
      <c r="Q94" s="304">
        <f>'dados agrupados'!Y94</f>
        <v>55</v>
      </c>
      <c r="R94" s="304">
        <f>'dados agrupados'!Z94</f>
        <v>41</v>
      </c>
      <c r="S94" s="304">
        <f>'dados agrupados'!AA94</f>
        <v>32</v>
      </c>
      <c r="T94" s="304">
        <f>'dados agrupados'!AB94</f>
        <v>29</v>
      </c>
      <c r="U94" s="304">
        <f>'dados agrupados'!AC94</f>
        <v>5.0999999999999996</v>
      </c>
      <c r="V94" s="304">
        <f>'dados agrupados'!AD94</f>
        <v>4.8</v>
      </c>
      <c r="W94" s="304" t="e">
        <f t="shared" ref="W94:X94" si="93">#REF!</f>
        <v>#REF!</v>
      </c>
      <c r="X94" s="304" t="e">
        <f t="shared" si="93"/>
        <v>#REF!</v>
      </c>
      <c r="Y94" s="304">
        <f>'dados agrupados'!AG94</f>
        <v>36</v>
      </c>
      <c r="Z94" s="304">
        <f>'dados agrupados'!AH94</f>
        <v>30</v>
      </c>
      <c r="AA94" s="304">
        <f>'dados agrupados'!AI94</f>
        <v>1</v>
      </c>
      <c r="AB94" s="304">
        <f>'dados agrupados'!AJ94</f>
        <v>1</v>
      </c>
      <c r="AC94" s="304">
        <f>'dados agrupados'!AK94</f>
        <v>0</v>
      </c>
      <c r="AD94" s="304">
        <f>'dados agrupados'!AR94</f>
        <v>10.4</v>
      </c>
      <c r="AE94" s="304">
        <f>'dados agrupados'!AS94</f>
        <v>9.9</v>
      </c>
      <c r="AF94" s="304">
        <f>'dados agrupados'!AN94</f>
        <v>8.3000000000000007</v>
      </c>
      <c r="AG94" s="426">
        <f>'dados agrupados'!AO94</f>
        <v>7.4</v>
      </c>
      <c r="AH94" s="304">
        <f>'dados agrupados'!AT94</f>
        <v>4.4000000000000004</v>
      </c>
      <c r="AI94" s="304">
        <f>'dados agrupados'!AU94</f>
        <v>4.5</v>
      </c>
      <c r="AJ94" s="304">
        <f>'dados agrupados'!AX94</f>
        <v>141</v>
      </c>
      <c r="AK94" s="304">
        <f>'dados agrupados'!AY94</f>
        <v>140</v>
      </c>
      <c r="AL94" s="304">
        <f>'dados agrupados'!AL94</f>
        <v>5.3</v>
      </c>
      <c r="AM94" s="304">
        <f>'dados agrupados'!AM94</f>
        <v>5</v>
      </c>
      <c r="AN94" s="304">
        <f>'dados agrupados'!AZ94</f>
        <v>2.2000000000000002</v>
      </c>
      <c r="AO94" s="304">
        <f>'dados agrupados'!BA94</f>
        <v>2.2000000000000002</v>
      </c>
      <c r="AP94" s="304">
        <f>'dados agrupados'!BB94</f>
        <v>103</v>
      </c>
      <c r="AQ94" s="304">
        <f>'dados agrupados'!BC94</f>
        <v>101</v>
      </c>
      <c r="AR94" s="304">
        <f>'dados agrupados'!AP94</f>
        <v>40</v>
      </c>
      <c r="AS94" s="304">
        <f>'dados agrupados'!AQ94</f>
        <v>54</v>
      </c>
      <c r="AT94" s="304">
        <f>'dados agrupados'!BF94</f>
        <v>4.93</v>
      </c>
      <c r="AU94" s="304">
        <f>'dados agrupados'!BG94</f>
        <v>4.62</v>
      </c>
      <c r="AV94" s="304">
        <f>'dados agrupados'!BH94</f>
        <v>14</v>
      </c>
      <c r="AW94" s="304">
        <f>'dados agrupados'!BI94</f>
        <v>13.3</v>
      </c>
      <c r="AX94" s="304">
        <f>'dados agrupados'!BJ94</f>
        <v>42.5</v>
      </c>
      <c r="AY94" s="304">
        <f>'dados agrupados'!BK94</f>
        <v>40.5</v>
      </c>
      <c r="AZ94" s="304">
        <f>'dados agrupados'!BL94</f>
        <v>86.2</v>
      </c>
      <c r="BA94" s="304">
        <f>'dados agrupados'!BM94</f>
        <v>87.7</v>
      </c>
      <c r="BB94" s="304">
        <f>'dados agrupados'!BN94</f>
        <v>28.4</v>
      </c>
      <c r="BC94" s="304">
        <f>'dados agrupados'!BO94</f>
        <v>28.8</v>
      </c>
      <c r="BD94" s="304">
        <f>'dados agrupados'!BP94</f>
        <v>32.9</v>
      </c>
      <c r="BE94" s="304">
        <f>'dados agrupados'!BQ94</f>
        <v>32.799999999999997</v>
      </c>
      <c r="BF94" s="304">
        <f>'dados agrupados'!BR94</f>
        <v>289</v>
      </c>
      <c r="BG94" s="304">
        <f>'dados agrupados'!BS94</f>
        <v>293</v>
      </c>
      <c r="BH94" s="304">
        <f>'dados agrupados'!BT94</f>
        <v>12.9</v>
      </c>
      <c r="BI94" s="304">
        <f>'dados agrupados'!BU94</f>
        <v>12.8</v>
      </c>
      <c r="BJ94" s="304">
        <f>'dados agrupados'!BV94</f>
        <v>1.35</v>
      </c>
      <c r="BK94" s="304">
        <f>'dados agrupados'!BW94</f>
        <v>1.25</v>
      </c>
      <c r="BL94" s="304">
        <f>'dados agrupados'!BX94</f>
        <v>6.56</v>
      </c>
      <c r="BM94" s="304">
        <f>'dados agrupados'!BY94</f>
        <v>8.9</v>
      </c>
      <c r="BN94" s="304">
        <f>'dados agrupados'!BZ94</f>
        <v>58.3</v>
      </c>
      <c r="BO94" s="304">
        <f>'dados agrupados'!CA94</f>
        <v>59.8</v>
      </c>
      <c r="BP94" s="304">
        <f>'dados agrupados'!CB94</f>
        <v>26.2</v>
      </c>
      <c r="BQ94" s="304">
        <f>'dados agrupados'!CC94</f>
        <v>29.7</v>
      </c>
      <c r="BR94" s="304">
        <f>'dados agrupados'!CD94</f>
        <v>8.6999999999999993</v>
      </c>
      <c r="BS94" s="304">
        <f>'dados agrupados'!CE94</f>
        <v>6.7</v>
      </c>
      <c r="BT94" s="304">
        <f>'dados agrupados'!CF94</f>
        <v>6.3</v>
      </c>
      <c r="BU94" s="304">
        <f>'dados agrupados'!CG94</f>
        <v>3.6</v>
      </c>
      <c r="BV94" s="304">
        <f>'dados agrupados'!CH94</f>
        <v>0.5</v>
      </c>
      <c r="BW94" s="304">
        <f>'dados agrupados'!CI94</f>
        <v>0.2</v>
      </c>
      <c r="BX94" s="304" t="b">
        <f>'dados agrupados'!CJ94</f>
        <v>0</v>
      </c>
      <c r="BY94" s="304" t="b">
        <f>'dados agrupados'!CK94</f>
        <v>0</v>
      </c>
      <c r="BZ94" s="304" t="e">
        <f t="shared" si="1"/>
        <v>#REF!</v>
      </c>
    </row>
    <row r="95" spans="1:78" ht="15.75" customHeight="1">
      <c r="A95" s="422" t="str">
        <f>'dados agrupados'!C95</f>
        <v>3189</v>
      </c>
      <c r="B95" s="304">
        <f>'dados agrupados'!D95</f>
        <v>28</v>
      </c>
      <c r="C95" s="304">
        <f>'dados agrupados'!E95</f>
        <v>77</v>
      </c>
      <c r="D95" s="304">
        <f>'dados agrupados'!F95</f>
        <v>2</v>
      </c>
      <c r="E95" s="304">
        <f>'dados agrupados'!M95</f>
        <v>51</v>
      </c>
      <c r="F95" s="304">
        <f>'dados agrupados'!N95</f>
        <v>113</v>
      </c>
      <c r="G95" s="304">
        <f>'dados agrupados'!O95</f>
        <v>3</v>
      </c>
      <c r="H95" s="304">
        <f>'dados agrupados'!P95</f>
        <v>3</v>
      </c>
      <c r="I95" s="304">
        <f>'dados agrupados'!Q95</f>
        <v>0</v>
      </c>
      <c r="J95" s="304">
        <f>'dados agrupados'!R95</f>
        <v>0</v>
      </c>
      <c r="K95" s="304">
        <f>'dados agrupados'!S95</f>
        <v>382</v>
      </c>
      <c r="L95" s="304">
        <f>'dados agrupados'!T95</f>
        <v>415</v>
      </c>
      <c r="M95" s="304">
        <f>'dados agrupados'!U95</f>
        <v>21</v>
      </c>
      <c r="N95" s="304">
        <f>'dados agrupados'!V95</f>
        <v>32</v>
      </c>
      <c r="O95" s="304">
        <f>'dados agrupados'!W95</f>
        <v>4.0999999999999996</v>
      </c>
      <c r="P95" s="304">
        <f>'dados agrupados'!X95</f>
        <v>4.2</v>
      </c>
      <c r="Q95" s="304">
        <f>'dados agrupados'!Y95</f>
        <v>33</v>
      </c>
      <c r="R95" s="304">
        <f>'dados agrupados'!Z95</f>
        <v>49</v>
      </c>
      <c r="S95" s="304">
        <f>'dados agrupados'!AA95</f>
        <v>38</v>
      </c>
      <c r="T95" s="304">
        <f>'dados agrupados'!AB95</f>
        <v>52</v>
      </c>
      <c r="U95" s="304">
        <f>'dados agrupados'!AC95</f>
        <v>6.3</v>
      </c>
      <c r="V95" s="304">
        <f>'dados agrupados'!AD95</f>
        <v>5</v>
      </c>
      <c r="W95" s="304" t="e">
        <f t="shared" ref="W95:X95" si="94">#REF!</f>
        <v>#REF!</v>
      </c>
      <c r="X95" s="304" t="e">
        <f t="shared" si="94"/>
        <v>#REF!</v>
      </c>
      <c r="Y95" s="304">
        <f>'dados agrupados'!AG95</f>
        <v>35</v>
      </c>
      <c r="Z95" s="304">
        <f>'dados agrupados'!AH95</f>
        <v>45</v>
      </c>
      <c r="AA95" s="304">
        <f>'dados agrupados'!AI95</f>
        <v>0.9</v>
      </c>
      <c r="AB95" s="304">
        <f>'dados agrupados'!AJ95</f>
        <v>0.8</v>
      </c>
      <c r="AC95" s="304">
        <f>'dados agrupados'!AK95</f>
        <v>0</v>
      </c>
      <c r="AD95" s="304">
        <f>'dados agrupados'!AR95</f>
        <v>9.9</v>
      </c>
      <c r="AE95" s="304">
        <f>'dados agrupados'!AS95</f>
        <v>10.199999999999999</v>
      </c>
      <c r="AF95" s="304">
        <f>'dados agrupados'!AN95</f>
        <v>7.1</v>
      </c>
      <c r="AG95" s="304">
        <f>'dados agrupados'!AO95</f>
        <v>7.1</v>
      </c>
      <c r="AH95" s="304">
        <f>'dados agrupados'!AT95</f>
        <v>4.5</v>
      </c>
      <c r="AI95" s="304">
        <f>'dados agrupados'!AU95</f>
        <v>4.4000000000000004</v>
      </c>
      <c r="AJ95" s="304">
        <f>'dados agrupados'!AX95</f>
        <v>140</v>
      </c>
      <c r="AK95" s="304">
        <f>'dados agrupados'!AY95</f>
        <v>140</v>
      </c>
      <c r="AL95" s="304">
        <f>'dados agrupados'!AL95</f>
        <v>5.0999999999999996</v>
      </c>
      <c r="AM95" s="304">
        <f>'dados agrupados'!AM95</f>
        <v>4.4000000000000004</v>
      </c>
      <c r="AN95" s="304">
        <f>'dados agrupados'!AZ95</f>
        <v>2</v>
      </c>
      <c r="AO95" s="304">
        <f>'dados agrupados'!BA95</f>
        <v>1.9</v>
      </c>
      <c r="AP95" s="304">
        <f>'dados agrupados'!BB95</f>
        <v>103</v>
      </c>
      <c r="AQ95" s="304">
        <f>'dados agrupados'!BC95</f>
        <v>104</v>
      </c>
      <c r="AR95" s="304">
        <f>'dados agrupados'!AP95</f>
        <v>85</v>
      </c>
      <c r="AS95" s="304">
        <f>'dados agrupados'!AQ95</f>
        <v>150</v>
      </c>
      <c r="AT95" s="304">
        <f>'dados agrupados'!BF95</f>
        <v>4.55</v>
      </c>
      <c r="AU95" s="304">
        <f>'dados agrupados'!BG95</f>
        <v>4.5</v>
      </c>
      <c r="AV95" s="304">
        <f>'dados agrupados'!BH95</f>
        <v>13.9</v>
      </c>
      <c r="AW95" s="304">
        <f>'dados agrupados'!BI95</f>
        <v>13.6</v>
      </c>
      <c r="AX95" s="304">
        <f>'dados agrupados'!BJ95</f>
        <v>41.9</v>
      </c>
      <c r="AY95" s="304">
        <f>'dados agrupados'!BK95</f>
        <v>42</v>
      </c>
      <c r="AZ95" s="304">
        <f>'dados agrupados'!BL95</f>
        <v>92.1</v>
      </c>
      <c r="BA95" s="304">
        <f>'dados agrupados'!BM95</f>
        <v>93.3</v>
      </c>
      <c r="BB95" s="304">
        <f>'dados agrupados'!BN95</f>
        <v>30.5</v>
      </c>
      <c r="BC95" s="304">
        <f>'dados agrupados'!BO95</f>
        <v>30.2</v>
      </c>
      <c r="BD95" s="304">
        <f>'dados agrupados'!BP95</f>
        <v>33.200000000000003</v>
      </c>
      <c r="BE95" s="304">
        <f>'dados agrupados'!BQ95</f>
        <v>32.4</v>
      </c>
      <c r="BF95" s="304">
        <f>'dados agrupados'!BR95</f>
        <v>196</v>
      </c>
      <c r="BG95" s="304">
        <f>'dados agrupados'!BS95</f>
        <v>197</v>
      </c>
      <c r="BH95" s="304">
        <f>'dados agrupados'!BT95</f>
        <v>13</v>
      </c>
      <c r="BI95" s="304">
        <f>'dados agrupados'!BU95</f>
        <v>12.9</v>
      </c>
      <c r="BJ95" s="304">
        <f>'dados agrupados'!BV95</f>
        <v>1.86</v>
      </c>
      <c r="BK95" s="304">
        <f>'dados agrupados'!BW95</f>
        <v>1.58</v>
      </c>
      <c r="BL95" s="304">
        <f>'dados agrupados'!BX95</f>
        <v>8.1199999999999992</v>
      </c>
      <c r="BM95" s="304">
        <f>'dados agrupados'!BY95</f>
        <v>15.11</v>
      </c>
      <c r="BN95" s="304">
        <f>'dados agrupados'!BZ95</f>
        <v>65.099999999999994</v>
      </c>
      <c r="BO95" s="304">
        <f>'dados agrupados'!CA95</f>
        <v>77.3</v>
      </c>
      <c r="BP95" s="304">
        <f>'dados agrupados'!CB95</f>
        <v>26</v>
      </c>
      <c r="BQ95" s="304">
        <f>'dados agrupados'!CC95</f>
        <v>15.1</v>
      </c>
      <c r="BR95" s="304">
        <f>'dados agrupados'!CD95</f>
        <v>7.8</v>
      </c>
      <c r="BS95" s="304">
        <f>'dados agrupados'!CE95</f>
        <v>7.4</v>
      </c>
      <c r="BT95" s="304">
        <f>'dados agrupados'!CF95</f>
        <v>1</v>
      </c>
      <c r="BU95" s="304">
        <f>'dados agrupados'!CG95</f>
        <v>0.1</v>
      </c>
      <c r="BV95" s="304">
        <f>'dados agrupados'!CH95</f>
        <v>0.1</v>
      </c>
      <c r="BW95" s="304">
        <f>'dados agrupados'!CI95</f>
        <v>0.1</v>
      </c>
      <c r="BX95" s="304" t="b">
        <f>'dados agrupados'!CJ95</f>
        <v>0</v>
      </c>
      <c r="BY95" s="304" t="b">
        <f>'dados agrupados'!CK95</f>
        <v>0</v>
      </c>
      <c r="BZ95" s="304" t="e">
        <f t="shared" si="1"/>
        <v>#REF!</v>
      </c>
    </row>
    <row r="96" spans="1:78" ht="15.75" customHeight="1">
      <c r="A96" s="422" t="str">
        <f>'dados agrupados'!C96</f>
        <v>3190</v>
      </c>
      <c r="B96" s="304">
        <f>'dados agrupados'!D96</f>
        <v>29</v>
      </c>
      <c r="C96" s="304">
        <f>'dados agrupados'!E96</f>
        <v>80</v>
      </c>
      <c r="D96" s="304">
        <f>'dados agrupados'!F96</f>
        <v>1</v>
      </c>
      <c r="E96" s="304">
        <f>'dados agrupados'!M96</f>
        <v>186</v>
      </c>
      <c r="F96" s="304">
        <f>'dados agrupados'!N96</f>
        <v>195</v>
      </c>
      <c r="G96" s="304">
        <f>'dados agrupados'!O96</f>
        <v>3</v>
      </c>
      <c r="H96" s="304">
        <f>'dados agrupados'!P96</f>
        <v>3</v>
      </c>
      <c r="I96" s="304">
        <f>'dados agrupados'!Q96</f>
        <v>0</v>
      </c>
      <c r="J96" s="304">
        <f>'dados agrupados'!R96</f>
        <v>0</v>
      </c>
      <c r="K96" s="304">
        <f>'dados agrupados'!S96</f>
        <v>634</v>
      </c>
      <c r="L96" s="304">
        <f>'dados agrupados'!T96</f>
        <v>552</v>
      </c>
      <c r="M96" s="304">
        <f>'dados agrupados'!U96</f>
        <v>32</v>
      </c>
      <c r="N96" s="304">
        <f>'dados agrupados'!V96</f>
        <v>34</v>
      </c>
      <c r="O96" s="304">
        <f>'dados agrupados'!W96</f>
        <v>4.0999999999999996</v>
      </c>
      <c r="P96" s="304">
        <f>'dados agrupados'!X96</f>
        <v>4.2</v>
      </c>
      <c r="Q96" s="304">
        <f>'dados agrupados'!Y96</f>
        <v>26</v>
      </c>
      <c r="R96" s="304">
        <f>'dados agrupados'!Z96</f>
        <v>30</v>
      </c>
      <c r="S96" s="304">
        <f>'dados agrupados'!AA96</f>
        <v>21</v>
      </c>
      <c r="T96" s="304">
        <f>'dados agrupados'!AB96</f>
        <v>21</v>
      </c>
      <c r="U96" s="304">
        <f>'dados agrupados'!AC96</f>
        <v>3.8</v>
      </c>
      <c r="V96" s="304">
        <f>'dados agrupados'!AD96</f>
        <v>4.5999999999999996</v>
      </c>
      <c r="W96" s="304" t="e">
        <f t="shared" ref="W96:X96" si="95">#REF!</f>
        <v>#REF!</v>
      </c>
      <c r="X96" s="304" t="e">
        <f t="shared" si="95"/>
        <v>#REF!</v>
      </c>
      <c r="Y96" s="304">
        <f>'dados agrupados'!AG96</f>
        <v>33</v>
      </c>
      <c r="Z96" s="304">
        <f>'dados agrupados'!AH96</f>
        <v>43</v>
      </c>
      <c r="AA96" s="304">
        <f>'dados agrupados'!AI96</f>
        <v>0.8</v>
      </c>
      <c r="AB96" s="304">
        <f>'dados agrupados'!AJ96</f>
        <v>0.9</v>
      </c>
      <c r="AC96" s="304">
        <f>'dados agrupados'!AK96</f>
        <v>9.9999999999999978E-2</v>
      </c>
      <c r="AD96" s="304">
        <f>'dados agrupados'!AR96</f>
        <v>9.6999999999999993</v>
      </c>
      <c r="AE96" s="304">
        <f>'dados agrupados'!AS96</f>
        <v>9.8000000000000007</v>
      </c>
      <c r="AF96" s="304">
        <f>'dados agrupados'!AN96</f>
        <v>7.2</v>
      </c>
      <c r="AG96" s="304">
        <f>'dados agrupados'!AO96</f>
        <v>7.2</v>
      </c>
      <c r="AH96" s="304">
        <f>'dados agrupados'!AT96</f>
        <v>4.5999999999999996</v>
      </c>
      <c r="AI96" s="304">
        <f>'dados agrupados'!AU96</f>
        <v>4.0999999999999996</v>
      </c>
      <c r="AJ96" s="304">
        <f>'dados agrupados'!AX96</f>
        <v>139</v>
      </c>
      <c r="AK96" s="304">
        <f>'dados agrupados'!AY96</f>
        <v>139</v>
      </c>
      <c r="AL96" s="304">
        <f>'dados agrupados'!AL96</f>
        <v>4.7</v>
      </c>
      <c r="AM96" s="304">
        <f>'dados agrupados'!AM96</f>
        <v>4.5</v>
      </c>
      <c r="AN96" s="304">
        <f>'dados agrupados'!AZ96</f>
        <v>2.1</v>
      </c>
      <c r="AO96" s="304">
        <f>'dados agrupados'!BA96</f>
        <v>2</v>
      </c>
      <c r="AP96" s="304">
        <f>'dados agrupados'!BB96</f>
        <v>100</v>
      </c>
      <c r="AQ96" s="304">
        <f>'dados agrupados'!BC96</f>
        <v>101</v>
      </c>
      <c r="AR96" s="304">
        <f>'dados agrupados'!AP96</f>
        <v>54</v>
      </c>
      <c r="AS96" s="304">
        <f>'dados agrupados'!AQ96</f>
        <v>98</v>
      </c>
      <c r="AT96" s="304">
        <f>'dados agrupados'!BF96</f>
        <v>4.6900000000000004</v>
      </c>
      <c r="AU96" s="304">
        <f>'dados agrupados'!BG96</f>
        <v>4.63</v>
      </c>
      <c r="AV96" s="304">
        <f>'dados agrupados'!BH96</f>
        <v>13.7</v>
      </c>
      <c r="AW96" s="304">
        <f>'dados agrupados'!BI96</f>
        <v>13.5</v>
      </c>
      <c r="AX96" s="304">
        <f>'dados agrupados'!BJ96</f>
        <v>42.9</v>
      </c>
      <c r="AY96" s="304">
        <f>'dados agrupados'!BK96</f>
        <v>43.4</v>
      </c>
      <c r="AZ96" s="304">
        <f>'dados agrupados'!BL96</f>
        <v>91.5</v>
      </c>
      <c r="BA96" s="304">
        <f>'dados agrupados'!BM96</f>
        <v>93.7</v>
      </c>
      <c r="BB96" s="304">
        <f>'dados agrupados'!BN96</f>
        <v>29.2</v>
      </c>
      <c r="BC96" s="304">
        <f>'dados agrupados'!BO96</f>
        <v>29.2</v>
      </c>
      <c r="BD96" s="304">
        <f>'dados agrupados'!BP96</f>
        <v>31.9</v>
      </c>
      <c r="BE96" s="304">
        <f>'dados agrupados'!BQ96</f>
        <v>31.1</v>
      </c>
      <c r="BF96" s="304">
        <f>'dados agrupados'!BR96</f>
        <v>258</v>
      </c>
      <c r="BG96" s="304">
        <f>'dados agrupados'!BS96</f>
        <v>250</v>
      </c>
      <c r="BH96" s="304">
        <f>'dados agrupados'!BT96</f>
        <v>13.6</v>
      </c>
      <c r="BI96" s="304">
        <f>'dados agrupados'!BU96</f>
        <v>13.6</v>
      </c>
      <c r="BJ96" s="304">
        <f>'dados agrupados'!BV96</f>
        <v>1</v>
      </c>
      <c r="BK96" s="304">
        <f>'dados agrupados'!BW96</f>
        <v>0.91</v>
      </c>
      <c r="BL96" s="304">
        <f>'dados agrupados'!BX96</f>
        <v>7.23</v>
      </c>
      <c r="BM96" s="304">
        <f>'dados agrupados'!BY96</f>
        <v>6.62</v>
      </c>
      <c r="BN96" s="304">
        <f>'dados agrupados'!BZ96</f>
        <v>66.400000000000006</v>
      </c>
      <c r="BO96" s="304">
        <f>'dados agrupados'!CA96</f>
        <v>63.5</v>
      </c>
      <c r="BP96" s="304">
        <f>'dados agrupados'!CB96</f>
        <v>26</v>
      </c>
      <c r="BQ96" s="304">
        <f>'dados agrupados'!CC96</f>
        <v>26.4</v>
      </c>
      <c r="BR96" s="304">
        <f>'dados agrupados'!CD96</f>
        <v>6.2</v>
      </c>
      <c r="BS96" s="304">
        <f>'dados agrupados'!CE96</f>
        <v>8</v>
      </c>
      <c r="BT96" s="304">
        <f>'dados agrupados'!CF96</f>
        <v>1</v>
      </c>
      <c r="BU96" s="304">
        <f>'dados agrupados'!CG96</f>
        <v>1.8</v>
      </c>
      <c r="BV96" s="304">
        <f>'dados agrupados'!CH96</f>
        <v>0.4</v>
      </c>
      <c r="BW96" s="304">
        <f>'dados agrupados'!CI96</f>
        <v>0.3</v>
      </c>
      <c r="BX96" s="304" t="b">
        <f>'dados agrupados'!CJ96</f>
        <v>0</v>
      </c>
      <c r="BY96" s="304" t="b">
        <f>'dados agrupados'!CK96</f>
        <v>0</v>
      </c>
      <c r="BZ96" s="304" t="e">
        <f t="shared" si="1"/>
        <v>#REF!</v>
      </c>
    </row>
    <row r="97" spans="1:78" ht="15.75" customHeight="1">
      <c r="A97" s="422" t="str">
        <f>'dados agrupados'!C97</f>
        <v>3193</v>
      </c>
      <c r="B97" s="304">
        <f>'dados agrupados'!D97</f>
        <v>29</v>
      </c>
      <c r="C97" s="304">
        <f>'dados agrupados'!E97</f>
        <v>83</v>
      </c>
      <c r="D97" s="304">
        <f>'dados agrupados'!F97</f>
        <v>0</v>
      </c>
      <c r="E97" s="304">
        <f>'dados agrupados'!M97</f>
        <v>53</v>
      </c>
      <c r="F97" s="304">
        <f>'dados agrupados'!N97</f>
        <v>82</v>
      </c>
      <c r="G97" s="304">
        <f>'dados agrupados'!O97</f>
        <v>3</v>
      </c>
      <c r="H97" s="304">
        <f>'dados agrupados'!P97</f>
        <v>3</v>
      </c>
      <c r="I97" s="304">
        <f>'dados agrupados'!Q97</f>
        <v>0</v>
      </c>
      <c r="J97" s="304">
        <f>'dados agrupados'!R97</f>
        <v>0</v>
      </c>
      <c r="K97" s="304">
        <f>'dados agrupados'!S97</f>
        <v>276</v>
      </c>
      <c r="L97" s="304">
        <f>'dados agrupados'!T97</f>
        <v>318</v>
      </c>
      <c r="M97" s="304">
        <f>'dados agrupados'!U97</f>
        <v>17</v>
      </c>
      <c r="N97" s="304">
        <f>'dados agrupados'!V97</f>
        <v>18</v>
      </c>
      <c r="O97" s="304">
        <f>'dados agrupados'!W97</f>
        <v>4.3</v>
      </c>
      <c r="P97" s="304">
        <f>'dados agrupados'!X97</f>
        <v>4.3</v>
      </c>
      <c r="Q97" s="304">
        <f>'dados agrupados'!Y97</f>
        <v>27</v>
      </c>
      <c r="R97" s="304">
        <f>'dados agrupados'!Z97</f>
        <v>28</v>
      </c>
      <c r="S97" s="304">
        <f>'dados agrupados'!AA97</f>
        <v>19</v>
      </c>
      <c r="T97" s="304">
        <f>'dados agrupados'!AB97</f>
        <v>24</v>
      </c>
      <c r="U97" s="304">
        <f>'dados agrupados'!AC97</f>
        <v>5.2</v>
      </c>
      <c r="V97" s="304">
        <f>'dados agrupados'!AD97</f>
        <v>5.0999999999999996</v>
      </c>
      <c r="W97" s="304" t="e">
        <f t="shared" ref="W97:X97" si="96">#REF!</f>
        <v>#REF!</v>
      </c>
      <c r="X97" s="304" t="e">
        <f t="shared" si="96"/>
        <v>#REF!</v>
      </c>
      <c r="Y97" s="304">
        <f>'dados agrupados'!AG97</f>
        <v>32</v>
      </c>
      <c r="Z97" s="304">
        <f>'dados agrupados'!AH97</f>
        <v>38</v>
      </c>
      <c r="AA97" s="304">
        <f>'dados agrupados'!AI97</f>
        <v>0.9</v>
      </c>
      <c r="AB97" s="304">
        <f>'dados agrupados'!AJ97</f>
        <v>0.9</v>
      </c>
      <c r="AC97" s="304">
        <f>'dados agrupados'!AK97</f>
        <v>0</v>
      </c>
      <c r="AD97" s="304">
        <f>'dados agrupados'!AR97</f>
        <v>9.6</v>
      </c>
      <c r="AE97" s="304">
        <f>'dados agrupados'!AS97</f>
        <v>10.3</v>
      </c>
      <c r="AF97" s="304">
        <f>'dados agrupados'!AN97</f>
        <v>7.3</v>
      </c>
      <c r="AG97" s="304">
        <f>'dados agrupados'!AO97</f>
        <v>7.6</v>
      </c>
      <c r="AH97" s="304">
        <f>'dados agrupados'!AT97</f>
        <v>4.4000000000000004</v>
      </c>
      <c r="AI97" s="304">
        <f>'dados agrupados'!AU97</f>
        <v>4.9000000000000004</v>
      </c>
      <c r="AJ97" s="304">
        <f>'dados agrupados'!AX97</f>
        <v>140</v>
      </c>
      <c r="AK97" s="304">
        <f>'dados agrupados'!AY97</f>
        <v>141</v>
      </c>
      <c r="AL97" s="304">
        <f>'dados agrupados'!AL97</f>
        <v>5.8</v>
      </c>
      <c r="AM97" s="304">
        <f>'dados agrupados'!AM97</f>
        <v>5.3</v>
      </c>
      <c r="AN97" s="304">
        <f>'dados agrupados'!AZ97</f>
        <v>2.1</v>
      </c>
      <c r="AO97" s="304">
        <f>'dados agrupados'!BA97</f>
        <v>2.2000000000000002</v>
      </c>
      <c r="AP97" s="304">
        <f>'dados agrupados'!BB97</f>
        <v>103</v>
      </c>
      <c r="AQ97" s="304">
        <f>'dados agrupados'!BC97</f>
        <v>101</v>
      </c>
      <c r="AR97" s="304">
        <f>'dados agrupados'!AP97</f>
        <v>78</v>
      </c>
      <c r="AS97" s="304">
        <f>'dados agrupados'!AQ97</f>
        <v>119</v>
      </c>
      <c r="AT97" s="304">
        <f>'dados agrupados'!BF97</f>
        <v>4.51</v>
      </c>
      <c r="AU97" s="304">
        <f>'dados agrupados'!BG97</f>
        <v>4.76</v>
      </c>
      <c r="AV97" s="304">
        <f>'dados agrupados'!BH97</f>
        <v>13.1</v>
      </c>
      <c r="AW97" s="304">
        <f>'dados agrupados'!BI97</f>
        <v>13.9</v>
      </c>
      <c r="AX97" s="304">
        <f>'dados agrupados'!BJ97</f>
        <v>40.700000000000003</v>
      </c>
      <c r="AY97" s="304">
        <f>'dados agrupados'!BK97</f>
        <v>43.1</v>
      </c>
      <c r="AZ97" s="304">
        <f>'dados agrupados'!BL97</f>
        <v>90.2</v>
      </c>
      <c r="BA97" s="304">
        <f>'dados agrupados'!BM97</f>
        <v>90.5</v>
      </c>
      <c r="BB97" s="304">
        <f>'dados agrupados'!BN97</f>
        <v>29</v>
      </c>
      <c r="BC97" s="304">
        <f>'dados agrupados'!BO97</f>
        <v>29.2</v>
      </c>
      <c r="BD97" s="304">
        <f>'dados agrupados'!BP97</f>
        <v>32.200000000000003</v>
      </c>
      <c r="BE97" s="304">
        <f>'dados agrupados'!BQ97</f>
        <v>32.299999999999997</v>
      </c>
      <c r="BF97" s="304">
        <f>'dados agrupados'!BR97</f>
        <v>278</v>
      </c>
      <c r="BG97" s="304">
        <f>'dados agrupados'!BS97</f>
        <v>303</v>
      </c>
      <c r="BH97" s="304">
        <f>'dados agrupados'!BT97</f>
        <v>12.9</v>
      </c>
      <c r="BI97" s="304">
        <f>'dados agrupados'!BU97</f>
        <v>12.6</v>
      </c>
      <c r="BJ97" s="304">
        <f>'dados agrupados'!BV97</f>
        <v>1.19</v>
      </c>
      <c r="BK97" s="304">
        <f>'dados agrupados'!BW97</f>
        <v>1.1599999999999999</v>
      </c>
      <c r="BL97" s="304">
        <f>'dados agrupados'!BX97</f>
        <v>7.82</v>
      </c>
      <c r="BM97" s="304">
        <f>'dados agrupados'!BY97</f>
        <v>8.4</v>
      </c>
      <c r="BN97" s="304">
        <f>'dados agrupados'!BZ97</f>
        <v>60.1</v>
      </c>
      <c r="BO97" s="304">
        <f>'dados agrupados'!CA97</f>
        <v>54.5</v>
      </c>
      <c r="BP97" s="304">
        <f>'dados agrupados'!CB97</f>
        <v>26.9</v>
      </c>
      <c r="BQ97" s="304">
        <f>'dados agrupados'!CC97</f>
        <v>35.1</v>
      </c>
      <c r="BR97" s="304">
        <f>'dados agrupados'!CD97</f>
        <v>10.4</v>
      </c>
      <c r="BS97" s="304">
        <f>'dados agrupados'!CE97</f>
        <v>8.3000000000000007</v>
      </c>
      <c r="BT97" s="304">
        <f>'dados agrupados'!CF97</f>
        <v>2.2000000000000002</v>
      </c>
      <c r="BU97" s="304">
        <f>'dados agrupados'!CG97</f>
        <v>1.7</v>
      </c>
      <c r="BV97" s="304">
        <f>'dados agrupados'!CH97</f>
        <v>0.4</v>
      </c>
      <c r="BW97" s="304">
        <f>'dados agrupados'!CI97</f>
        <v>0.4</v>
      </c>
      <c r="BX97" s="304" t="b">
        <f>'dados agrupados'!CJ97</f>
        <v>0</v>
      </c>
      <c r="BY97" s="304" t="b">
        <f>'dados agrupados'!CK97</f>
        <v>0</v>
      </c>
      <c r="BZ97" s="304" t="e">
        <f t="shared" si="1"/>
        <v>#REF!</v>
      </c>
    </row>
    <row r="98" spans="1:78" ht="15.75" customHeight="1">
      <c r="A98" s="422" t="str">
        <f>'dados agrupados'!C98</f>
        <v>3194</v>
      </c>
      <c r="B98" s="304">
        <f>'dados agrupados'!D98</f>
        <v>28</v>
      </c>
      <c r="C98" s="304">
        <f>'dados agrupados'!E98</f>
        <v>81</v>
      </c>
      <c r="D98" s="304">
        <f>'dados agrupados'!F98</f>
        <v>1</v>
      </c>
      <c r="E98" s="304">
        <f>'dados agrupados'!M98</f>
        <v>53</v>
      </c>
      <c r="F98" s="304">
        <f>'dados agrupados'!N98</f>
        <v>110</v>
      </c>
      <c r="G98" s="304">
        <f>'dados agrupados'!O98</f>
        <v>3</v>
      </c>
      <c r="H98" s="304">
        <f>'dados agrupados'!P98</f>
        <v>3</v>
      </c>
      <c r="I98" s="304">
        <f>'dados agrupados'!Q98</f>
        <v>0</v>
      </c>
      <c r="J98" s="304">
        <f>'dados agrupados'!R98</f>
        <v>0</v>
      </c>
      <c r="K98" s="304">
        <f>'dados agrupados'!S98</f>
        <v>367</v>
      </c>
      <c r="L98" s="304">
        <f>'dados agrupados'!T98</f>
        <v>437</v>
      </c>
      <c r="M98" s="304">
        <f>'dados agrupados'!U98</f>
        <v>20</v>
      </c>
      <c r="N98" s="304">
        <f>'dados agrupados'!V98</f>
        <v>27</v>
      </c>
      <c r="O98" s="304">
        <f>'dados agrupados'!W98</f>
        <v>4.2</v>
      </c>
      <c r="P98" s="304">
        <f>'dados agrupados'!X98</f>
        <v>4.2</v>
      </c>
      <c r="Q98" s="304">
        <f>'dados agrupados'!Y98</f>
        <v>16</v>
      </c>
      <c r="R98" s="304">
        <f>'dados agrupados'!Z98</f>
        <v>22</v>
      </c>
      <c r="S98" s="304">
        <f>'dados agrupados'!AA98</f>
        <v>11</v>
      </c>
      <c r="T98" s="304">
        <f>'dados agrupados'!AB98</f>
        <v>16</v>
      </c>
      <c r="U98" s="304">
        <f>'dados agrupados'!AC98</f>
        <v>6.3</v>
      </c>
      <c r="V98" s="304">
        <f>'dados agrupados'!AD98</f>
        <v>6.6</v>
      </c>
      <c r="W98" s="304" t="e">
        <f t="shared" ref="W98:X98" si="97">#REF!</f>
        <v>#REF!</v>
      </c>
      <c r="X98" s="304" t="e">
        <f t="shared" si="97"/>
        <v>#REF!</v>
      </c>
      <c r="Y98" s="304">
        <f>'dados agrupados'!AG98</f>
        <v>25</v>
      </c>
      <c r="Z98" s="304">
        <f>'dados agrupados'!AH98</f>
        <v>42</v>
      </c>
      <c r="AA98" s="304">
        <f>'dados agrupados'!AI98</f>
        <v>1</v>
      </c>
      <c r="AB98" s="304">
        <f>'dados agrupados'!AJ98</f>
        <v>1</v>
      </c>
      <c r="AC98" s="304">
        <f>'dados agrupados'!AK98</f>
        <v>0</v>
      </c>
      <c r="AD98" s="304">
        <f>'dados agrupados'!AR98</f>
        <v>9.6999999999999993</v>
      </c>
      <c r="AE98" s="304">
        <f>'dados agrupados'!AS98</f>
        <v>10</v>
      </c>
      <c r="AF98" s="304">
        <f>'dados agrupados'!AN98</f>
        <v>7.6</v>
      </c>
      <c r="AG98" s="304">
        <f>'dados agrupados'!AO98</f>
        <v>7.9</v>
      </c>
      <c r="AH98" s="304">
        <f>'dados agrupados'!AT98</f>
        <v>4.9000000000000004</v>
      </c>
      <c r="AI98" s="304">
        <f>'dados agrupados'!AU98</f>
        <v>4.5999999999999996</v>
      </c>
      <c r="AJ98" s="304">
        <f>'dados agrupados'!AX98</f>
        <v>140</v>
      </c>
      <c r="AK98" s="304">
        <f>'dados agrupados'!AY98</f>
        <v>140</v>
      </c>
      <c r="AL98" s="304">
        <f>'dados agrupados'!AL98</f>
        <v>4.3</v>
      </c>
      <c r="AM98" s="304">
        <f>'dados agrupados'!AM98</f>
        <v>4.5</v>
      </c>
      <c r="AN98" s="304">
        <f>'dados agrupados'!AZ98</f>
        <v>2.1</v>
      </c>
      <c r="AO98" s="304">
        <f>'dados agrupados'!BA98</f>
        <v>2.2000000000000002</v>
      </c>
      <c r="AP98" s="304">
        <f>'dados agrupados'!BB98</f>
        <v>102</v>
      </c>
      <c r="AQ98" s="304">
        <f>'dados agrupados'!BC98</f>
        <v>102</v>
      </c>
      <c r="AR98" s="304">
        <f>'dados agrupados'!AP98</f>
        <v>90</v>
      </c>
      <c r="AS98" s="304">
        <f>'dados agrupados'!AQ98</f>
        <v>107</v>
      </c>
      <c r="AT98" s="304">
        <f>'dados agrupados'!BF98</f>
        <v>4.6399999999999997</v>
      </c>
      <c r="AU98" s="304">
        <f>'dados agrupados'!BG98</f>
        <v>4.76</v>
      </c>
      <c r="AV98" s="304">
        <f>'dados agrupados'!BH98</f>
        <v>13</v>
      </c>
      <c r="AW98" s="304">
        <f>'dados agrupados'!BI98</f>
        <v>13.4</v>
      </c>
      <c r="AX98" s="304">
        <f>'dados agrupados'!BJ98</f>
        <v>41</v>
      </c>
      <c r="AY98" s="304">
        <f>'dados agrupados'!BK98</f>
        <v>42.7</v>
      </c>
      <c r="AZ98" s="304">
        <f>'dados agrupados'!BL98</f>
        <v>88.4</v>
      </c>
      <c r="BA98" s="304">
        <f>'dados agrupados'!BM98</f>
        <v>89.7</v>
      </c>
      <c r="BB98" s="304">
        <f>'dados agrupados'!BN98</f>
        <v>28</v>
      </c>
      <c r="BC98" s="304">
        <f>'dados agrupados'!BO98</f>
        <v>28.2</v>
      </c>
      <c r="BD98" s="304">
        <f>'dados agrupados'!BP98</f>
        <v>31.7</v>
      </c>
      <c r="BE98" s="304">
        <f>'dados agrupados'!BQ98</f>
        <v>31.4</v>
      </c>
      <c r="BF98" s="304">
        <f>'dados agrupados'!BR98</f>
        <v>246</v>
      </c>
      <c r="BG98" s="304">
        <f>'dados agrupados'!BS98</f>
        <v>283</v>
      </c>
      <c r="BH98" s="304">
        <f>'dados agrupados'!BT98</f>
        <v>13.9</v>
      </c>
      <c r="BI98" s="304">
        <f>'dados agrupados'!BU98</f>
        <v>13.8</v>
      </c>
      <c r="BJ98" s="304">
        <f>'dados agrupados'!BV98</f>
        <v>1.68</v>
      </c>
      <c r="BK98" s="304">
        <f>'dados agrupados'!BW98</f>
        <v>1.37</v>
      </c>
      <c r="BL98" s="304">
        <f>'dados agrupados'!BX98</f>
        <v>5.09</v>
      </c>
      <c r="BM98" s="304">
        <f>'dados agrupados'!BY98</f>
        <v>7.39</v>
      </c>
      <c r="BN98" s="304">
        <f>'dados agrupados'!BZ98</f>
        <v>56.4</v>
      </c>
      <c r="BO98" s="304">
        <f>'dados agrupados'!CA98</f>
        <v>59.2</v>
      </c>
      <c r="BP98" s="304">
        <f>'dados agrupados'!CB98</f>
        <v>32</v>
      </c>
      <c r="BQ98" s="304">
        <f>'dados agrupados'!CC98</f>
        <v>30.9</v>
      </c>
      <c r="BR98" s="304">
        <f>'dados agrupados'!CD98</f>
        <v>9.6</v>
      </c>
      <c r="BS98" s="304">
        <f>'dados agrupados'!CE98</f>
        <v>8.4</v>
      </c>
      <c r="BT98" s="304">
        <f>'dados agrupados'!CF98</f>
        <v>1.6</v>
      </c>
      <c r="BU98" s="304">
        <f>'dados agrupados'!CG98</f>
        <v>1.2</v>
      </c>
      <c r="BV98" s="304">
        <f>'dados agrupados'!CH98</f>
        <v>0.4</v>
      </c>
      <c r="BW98" s="304">
        <f>'dados agrupados'!CI98</f>
        <v>0.3</v>
      </c>
      <c r="BX98" s="304" t="b">
        <f>'dados agrupados'!CJ98</f>
        <v>0</v>
      </c>
      <c r="BY98" s="304" t="b">
        <f>'dados agrupados'!CK98</f>
        <v>0</v>
      </c>
      <c r="BZ98" s="304" t="e">
        <f t="shared" si="1"/>
        <v>#REF!</v>
      </c>
    </row>
    <row r="99" spans="1:78" ht="15.75" customHeight="1">
      <c r="A99" s="422" t="str">
        <f>'dados agrupados'!C99</f>
        <v>3195</v>
      </c>
      <c r="B99" s="304">
        <f>'dados agrupados'!D99</f>
        <v>26</v>
      </c>
      <c r="C99" s="304">
        <f>'dados agrupados'!E99</f>
        <v>68</v>
      </c>
      <c r="D99" s="304">
        <f>'dados agrupados'!F99</f>
        <v>1</v>
      </c>
      <c r="E99" s="304">
        <f>'dados agrupados'!M99</f>
        <v>53</v>
      </c>
      <c r="F99" s="304">
        <f>'dados agrupados'!N99</f>
        <v>312</v>
      </c>
      <c r="G99" s="304">
        <f>'dados agrupados'!O99</f>
        <v>3</v>
      </c>
      <c r="H99" s="304">
        <f>'dados agrupados'!P99</f>
        <v>3</v>
      </c>
      <c r="I99" s="304">
        <f>'dados agrupados'!Q99</f>
        <v>0</v>
      </c>
      <c r="J99" s="304">
        <f>'dados agrupados'!R99</f>
        <v>0</v>
      </c>
      <c r="K99" s="304">
        <f>'dados agrupados'!S99</f>
        <v>406</v>
      </c>
      <c r="L99" s="304">
        <f>'dados agrupados'!T99</f>
        <v>421</v>
      </c>
      <c r="M99" s="304">
        <f>'dados agrupados'!U99</f>
        <v>28</v>
      </c>
      <c r="N99" s="304">
        <f>'dados agrupados'!V99</f>
        <v>39</v>
      </c>
      <c r="O99" s="304">
        <f>'dados agrupados'!W99</f>
        <v>4.9000000000000004</v>
      </c>
      <c r="P99" s="304">
        <f>'dados agrupados'!X99</f>
        <v>4.5999999999999996</v>
      </c>
      <c r="Q99" s="304">
        <f>'dados agrupados'!Y99</f>
        <v>45</v>
      </c>
      <c r="R99" s="304">
        <f>'dados agrupados'!Z99</f>
        <v>49</v>
      </c>
      <c r="S99" s="304">
        <f>'dados agrupados'!AA99</f>
        <v>17</v>
      </c>
      <c r="T99" s="304">
        <f>'dados agrupados'!AB99</f>
        <v>19</v>
      </c>
      <c r="U99" s="304">
        <f>'dados agrupados'!AC99</f>
        <v>4.8</v>
      </c>
      <c r="V99" s="424">
        <f>'dados agrupados'!AD99</f>
        <v>5</v>
      </c>
      <c r="W99" s="304" t="e">
        <f t="shared" ref="W99:X99" si="98">#REF!</f>
        <v>#REF!</v>
      </c>
      <c r="X99" s="304" t="e">
        <f t="shared" si="98"/>
        <v>#REF!</v>
      </c>
      <c r="Y99" s="304">
        <f>'dados agrupados'!AG99</f>
        <v>33</v>
      </c>
      <c r="Z99" s="304">
        <f>'dados agrupados'!AH99</f>
        <v>40</v>
      </c>
      <c r="AA99" s="304">
        <f>'dados agrupados'!AI99</f>
        <v>0.8</v>
      </c>
      <c r="AB99" s="304">
        <f>'dados agrupados'!AJ99</f>
        <v>0.9</v>
      </c>
      <c r="AC99" s="304">
        <f>'dados agrupados'!AK99</f>
        <v>9.9999999999999978E-2</v>
      </c>
      <c r="AD99" s="304">
        <f>'dados agrupados'!AR99</f>
        <v>10</v>
      </c>
      <c r="AE99" s="304">
        <f>'dados agrupados'!AS99</f>
        <v>10.3</v>
      </c>
      <c r="AF99" s="304">
        <f>'dados agrupados'!AN99</f>
        <v>8</v>
      </c>
      <c r="AG99" s="304">
        <f>'dados agrupados'!AO99</f>
        <v>8.1</v>
      </c>
      <c r="AH99" s="304">
        <f>'dados agrupados'!AT99</f>
        <v>4.5999999999999996</v>
      </c>
      <c r="AI99" s="304">
        <f>'dados agrupados'!AU99</f>
        <v>4.5999999999999996</v>
      </c>
      <c r="AJ99" s="304">
        <f>'dados agrupados'!AX99</f>
        <v>139</v>
      </c>
      <c r="AK99" s="304">
        <f>'dados agrupados'!AY99</f>
        <v>141</v>
      </c>
      <c r="AL99" s="304">
        <f>'dados agrupados'!AL99</f>
        <v>5.5</v>
      </c>
      <c r="AM99" s="304">
        <f>'dados agrupados'!AM99</f>
        <v>5.6</v>
      </c>
      <c r="AN99" s="304">
        <f>'dados agrupados'!AZ99</f>
        <v>1.9</v>
      </c>
      <c r="AO99" s="304">
        <f>'dados agrupados'!BA99</f>
        <v>2.1</v>
      </c>
      <c r="AP99" s="304">
        <f>'dados agrupados'!BB99</f>
        <v>99</v>
      </c>
      <c r="AQ99" s="304">
        <f>'dados agrupados'!BC99</f>
        <v>100</v>
      </c>
      <c r="AR99" s="304">
        <f>'dados agrupados'!AP99</f>
        <v>109</v>
      </c>
      <c r="AS99" s="304">
        <f>'dados agrupados'!AQ99</f>
        <v>105</v>
      </c>
      <c r="AT99" s="304">
        <f>'dados agrupados'!BF99</f>
        <v>4.75</v>
      </c>
      <c r="AU99" s="304">
        <f>'dados agrupados'!BG99</f>
        <v>4.75</v>
      </c>
      <c r="AV99" s="304">
        <f>'dados agrupados'!BH99</f>
        <v>14.6</v>
      </c>
      <c r="AW99" s="304">
        <f>'dados agrupados'!BI99</f>
        <v>14.5</v>
      </c>
      <c r="AX99" s="304">
        <f>'dados agrupados'!BJ99</f>
        <v>44.2</v>
      </c>
      <c r="AY99" s="304">
        <f>'dados agrupados'!BK99</f>
        <v>45.1</v>
      </c>
      <c r="AZ99" s="304">
        <f>'dados agrupados'!BL99</f>
        <v>93.1</v>
      </c>
      <c r="BA99" s="304">
        <f>'dados agrupados'!BM99</f>
        <v>94.9</v>
      </c>
      <c r="BB99" s="304">
        <f>'dados agrupados'!BN99</f>
        <v>30.7</v>
      </c>
      <c r="BC99" s="304">
        <f>'dados agrupados'!BO99</f>
        <v>30.5</v>
      </c>
      <c r="BD99" s="304">
        <f>'dados agrupados'!BP99</f>
        <v>33</v>
      </c>
      <c r="BE99" s="304">
        <f>'dados agrupados'!BQ99</f>
        <v>32.200000000000003</v>
      </c>
      <c r="BF99" s="304">
        <f>'dados agrupados'!BR99</f>
        <v>270</v>
      </c>
      <c r="BG99" s="304">
        <f>'dados agrupados'!BS99</f>
        <v>259</v>
      </c>
      <c r="BH99" s="304">
        <f>'dados agrupados'!BT99</f>
        <v>12.8</v>
      </c>
      <c r="BI99" s="304">
        <f>'dados agrupados'!BU99</f>
        <v>12.9</v>
      </c>
      <c r="BJ99" s="304">
        <f>'dados agrupados'!BV99</f>
        <v>1.52</v>
      </c>
      <c r="BK99" s="304">
        <f>'dados agrupados'!BW99</f>
        <v>1.1000000000000001</v>
      </c>
      <c r="BL99" s="304">
        <f>'dados agrupados'!BX99</f>
        <v>8.9499999999999993</v>
      </c>
      <c r="BM99" s="304">
        <f>'dados agrupados'!BY99</f>
        <v>7.67</v>
      </c>
      <c r="BN99" s="304">
        <f>'dados agrupados'!BZ99</f>
        <v>66.599999999999994</v>
      </c>
      <c r="BO99" s="304">
        <f>'dados agrupados'!CA99</f>
        <v>48.6</v>
      </c>
      <c r="BP99" s="304">
        <f>'dados agrupados'!CB99</f>
        <v>21.5</v>
      </c>
      <c r="BQ99" s="304">
        <f>'dados agrupados'!CC99</f>
        <v>33.4</v>
      </c>
      <c r="BR99" s="304">
        <f>'dados agrupados'!CD99</f>
        <v>9.9</v>
      </c>
      <c r="BS99" s="304">
        <f>'dados agrupados'!CE99</f>
        <v>14</v>
      </c>
      <c r="BT99" s="304">
        <f>'dados agrupados'!CF99</f>
        <v>1.8</v>
      </c>
      <c r="BU99" s="304">
        <f>'dados agrupados'!CG99</f>
        <v>3.3</v>
      </c>
      <c r="BV99" s="304">
        <f>'dados agrupados'!CH99</f>
        <v>0.2</v>
      </c>
      <c r="BW99" s="304">
        <f>'dados agrupados'!CI99</f>
        <v>0.7</v>
      </c>
      <c r="BX99" s="304" t="b">
        <f>'dados agrupados'!CJ99</f>
        <v>0</v>
      </c>
      <c r="BY99" s="304" t="b">
        <f>'dados agrupados'!CK99</f>
        <v>0</v>
      </c>
      <c r="BZ99" s="304" t="e">
        <f t="shared" si="1"/>
        <v>#REF!</v>
      </c>
    </row>
    <row r="100" spans="1:78" ht="15.75" customHeight="1">
      <c r="A100" s="422" t="str">
        <f>'dados agrupados'!C100</f>
        <v>3196</v>
      </c>
      <c r="B100" s="304">
        <f>'dados agrupados'!D100</f>
        <v>27</v>
      </c>
      <c r="C100" s="304">
        <f>'dados agrupados'!E100</f>
        <v>83</v>
      </c>
      <c r="D100" s="304">
        <f>'dados agrupados'!F100</f>
        <v>1</v>
      </c>
      <c r="E100" s="304">
        <f>'dados agrupados'!M100</f>
        <v>236</v>
      </c>
      <c r="F100" s="304">
        <f>'dados agrupados'!N100</f>
        <v>164</v>
      </c>
      <c r="G100" s="304">
        <f>'dados agrupados'!O100</f>
        <v>4</v>
      </c>
      <c r="H100" s="304">
        <f>'dados agrupados'!P100</f>
        <v>3</v>
      </c>
      <c r="I100" s="304">
        <f>'dados agrupados'!Q100</f>
        <v>0</v>
      </c>
      <c r="J100" s="304">
        <f>'dados agrupados'!R100</f>
        <v>0</v>
      </c>
      <c r="K100" s="304">
        <f>'dados agrupados'!S100</f>
        <v>527</v>
      </c>
      <c r="L100" s="304">
        <f>'dados agrupados'!T100</f>
        <v>532</v>
      </c>
      <c r="M100" s="304">
        <f>'dados agrupados'!U100</f>
        <v>30</v>
      </c>
      <c r="N100" s="304">
        <f>'dados agrupados'!V100</f>
        <v>25</v>
      </c>
      <c r="O100" s="304">
        <f>'dados agrupados'!W100</f>
        <v>4.5</v>
      </c>
      <c r="P100" s="304">
        <f>'dados agrupados'!X100</f>
        <v>4.4000000000000004</v>
      </c>
      <c r="Q100" s="304">
        <f>'dados agrupados'!Y100</f>
        <v>39</v>
      </c>
      <c r="R100" s="304">
        <f>'dados agrupados'!Z100</f>
        <v>43</v>
      </c>
      <c r="S100" s="304">
        <f>'dados agrupados'!AA100</f>
        <v>26</v>
      </c>
      <c r="T100" s="304">
        <f>'dados agrupados'!AB100</f>
        <v>33</v>
      </c>
      <c r="U100" s="304">
        <f>'dados agrupados'!AC100</f>
        <v>6.5</v>
      </c>
      <c r="V100" s="304">
        <f>'dados agrupados'!AD100</f>
        <v>6.7</v>
      </c>
      <c r="W100" s="304" t="e">
        <f t="shared" ref="W100:X100" si="99">#REF!</f>
        <v>#REF!</v>
      </c>
      <c r="X100" s="304" t="e">
        <f t="shared" si="99"/>
        <v>#REF!</v>
      </c>
      <c r="Y100" s="304">
        <f>'dados agrupados'!AG100</f>
        <v>39</v>
      </c>
      <c r="Z100" s="304">
        <f>'dados agrupados'!AH100</f>
        <v>38</v>
      </c>
      <c r="AA100" s="304">
        <f>'dados agrupados'!AI100</f>
        <v>1.1000000000000001</v>
      </c>
      <c r="AB100" s="304">
        <f>'dados agrupados'!AJ100</f>
        <v>1.1000000000000001</v>
      </c>
      <c r="AC100" s="304">
        <f>'dados agrupados'!AK100</f>
        <v>0</v>
      </c>
      <c r="AD100" s="304">
        <f>'dados agrupados'!AR100</f>
        <v>9.8000000000000007</v>
      </c>
      <c r="AE100" s="304">
        <f>'dados agrupados'!AS100</f>
        <v>10.199999999999999</v>
      </c>
      <c r="AF100" s="304">
        <f>'dados agrupados'!AN100</f>
        <v>7.8</v>
      </c>
      <c r="AG100" s="304">
        <f>'dados agrupados'!AO100</f>
        <v>8</v>
      </c>
      <c r="AH100" s="304">
        <f>'dados agrupados'!AT100</f>
        <v>4.7</v>
      </c>
      <c r="AI100" s="304">
        <f>'dados agrupados'!AU100</f>
        <v>4.5</v>
      </c>
      <c r="AJ100" s="304">
        <f>'dados agrupados'!AX100</f>
        <v>140</v>
      </c>
      <c r="AK100" s="304">
        <f>'dados agrupados'!AY100</f>
        <v>141</v>
      </c>
      <c r="AL100" s="304">
        <f>'dados agrupados'!AL100</f>
        <v>5.0999999999999996</v>
      </c>
      <c r="AM100" s="304">
        <f>'dados agrupados'!AM100</f>
        <v>5.0999999999999996</v>
      </c>
      <c r="AN100" s="304">
        <f>'dados agrupados'!AZ100</f>
        <v>2.1</v>
      </c>
      <c r="AO100" s="304">
        <f>'dados agrupados'!BA100</f>
        <v>2.1</v>
      </c>
      <c r="AP100" s="304">
        <f>'dados agrupados'!BB100</f>
        <v>101</v>
      </c>
      <c r="AQ100" s="304">
        <f>'dados agrupados'!BC100</f>
        <v>101</v>
      </c>
      <c r="AR100" s="304">
        <f>'dados agrupados'!AP100</f>
        <v>71</v>
      </c>
      <c r="AS100" s="304">
        <f>'dados agrupados'!AQ100</f>
        <v>95</v>
      </c>
      <c r="AT100" s="304">
        <f>'dados agrupados'!BF100</f>
        <v>5.59</v>
      </c>
      <c r="AU100" s="304">
        <f>'dados agrupados'!BG100</f>
        <v>5.57</v>
      </c>
      <c r="AV100" s="304">
        <f>'dados agrupados'!BH100</f>
        <v>14.8</v>
      </c>
      <c r="AW100" s="304">
        <f>'dados agrupados'!BI100</f>
        <v>14.8</v>
      </c>
      <c r="AX100" s="304">
        <f>'dados agrupados'!BJ100</f>
        <v>46.3</v>
      </c>
      <c r="AY100" s="304">
        <f>'dados agrupados'!BK100</f>
        <v>47.1</v>
      </c>
      <c r="AZ100" s="304">
        <f>'dados agrupados'!BL100</f>
        <v>82.8</v>
      </c>
      <c r="BA100" s="304">
        <f>'dados agrupados'!BM100</f>
        <v>84.6</v>
      </c>
      <c r="BB100" s="304">
        <f>'dados agrupados'!BN100</f>
        <v>26.5</v>
      </c>
      <c r="BC100" s="304">
        <f>'dados agrupados'!BO100</f>
        <v>26.6</v>
      </c>
      <c r="BD100" s="304">
        <f>'dados agrupados'!BP100</f>
        <v>32</v>
      </c>
      <c r="BE100" s="304">
        <f>'dados agrupados'!BQ100</f>
        <v>31.4</v>
      </c>
      <c r="BF100" s="304">
        <f>'dados agrupados'!BR100</f>
        <v>166</v>
      </c>
      <c r="BG100" s="304">
        <f>'dados agrupados'!BS100</f>
        <v>288</v>
      </c>
      <c r="BH100" s="304">
        <f>'dados agrupados'!BT100</f>
        <v>13</v>
      </c>
      <c r="BI100" s="304">
        <f>'dados agrupados'!BU100</f>
        <v>12.8</v>
      </c>
      <c r="BJ100" s="304">
        <f>'dados agrupados'!BV100</f>
        <v>1.65</v>
      </c>
      <c r="BK100" s="304">
        <f>'dados agrupados'!BW100</f>
        <v>1.1299999999999999</v>
      </c>
      <c r="BL100" s="304">
        <f>'dados agrupados'!BX100</f>
        <v>7.06</v>
      </c>
      <c r="BM100" s="304">
        <f>'dados agrupados'!BY100</f>
        <v>9.8000000000000007</v>
      </c>
      <c r="BN100" s="304">
        <f>'dados agrupados'!BZ100</f>
        <v>58.9</v>
      </c>
      <c r="BO100" s="304">
        <f>'dados agrupados'!CA100</f>
        <v>49.7</v>
      </c>
      <c r="BP100" s="304">
        <f>'dados agrupados'!CB100</f>
        <v>28.5</v>
      </c>
      <c r="BQ100" s="304">
        <f>'dados agrupados'!CC100</f>
        <v>41.1</v>
      </c>
      <c r="BR100" s="304">
        <f>'dados agrupados'!CD100</f>
        <v>8.8000000000000007</v>
      </c>
      <c r="BS100" s="304">
        <f>'dados agrupados'!CE100</f>
        <v>7.1</v>
      </c>
      <c r="BT100" s="304">
        <f>'dados agrupados'!CF100</f>
        <v>3.4</v>
      </c>
      <c r="BU100" s="304">
        <f>'dados agrupados'!CG100</f>
        <v>1.7</v>
      </c>
      <c r="BV100" s="304">
        <f>'dados agrupados'!CH100</f>
        <v>0.4</v>
      </c>
      <c r="BW100" s="304">
        <f>'dados agrupados'!CI100</f>
        <v>0.4</v>
      </c>
      <c r="BX100" s="304" t="b">
        <f>'dados agrupados'!CJ100</f>
        <v>0</v>
      </c>
      <c r="BY100" s="304" t="b">
        <f>'dados agrupados'!CK100</f>
        <v>0</v>
      </c>
      <c r="BZ100" s="304" t="e">
        <f t="shared" si="1"/>
        <v>#REF!</v>
      </c>
    </row>
    <row r="101" spans="1:78" ht="15.75" customHeight="1">
      <c r="A101" s="422" t="str">
        <f>'dados agrupados'!C101</f>
        <v>3155</v>
      </c>
      <c r="B101" s="304">
        <f>'dados agrupados'!D101</f>
        <v>26</v>
      </c>
      <c r="C101" s="304">
        <f>'dados agrupados'!E101</f>
        <v>70</v>
      </c>
      <c r="D101" s="304">
        <f>'dados agrupados'!F101</f>
        <v>1</v>
      </c>
      <c r="E101" s="304">
        <f>'dados agrupados'!M101</f>
        <v>168</v>
      </c>
      <c r="F101" s="304">
        <f>'dados agrupados'!N101</f>
        <v>517</v>
      </c>
      <c r="G101" s="304">
        <f>'dados agrupados'!O101</f>
        <v>23</v>
      </c>
      <c r="H101" s="304">
        <f>'dados agrupados'!P101</f>
        <v>22</v>
      </c>
      <c r="I101" s="304">
        <f>'dados agrupados'!Q101</f>
        <v>0</v>
      </c>
      <c r="J101" s="304">
        <f>'dados agrupados'!R101</f>
        <v>0</v>
      </c>
      <c r="K101" s="304">
        <f>'dados agrupados'!S101</f>
        <v>0</v>
      </c>
      <c r="L101" s="304">
        <f>'dados agrupados'!T101</f>
        <v>0</v>
      </c>
      <c r="M101" s="304">
        <f>'dados agrupados'!U101</f>
        <v>28</v>
      </c>
      <c r="N101" s="304">
        <f>'dados agrupados'!V101</f>
        <v>36</v>
      </c>
      <c r="O101" s="304">
        <f>'dados agrupados'!W101</f>
        <v>4.5999999999999996</v>
      </c>
      <c r="P101" s="304">
        <f>'dados agrupados'!X101</f>
        <v>3.9</v>
      </c>
      <c r="Q101" s="304">
        <f>'dados agrupados'!Y101</f>
        <v>39</v>
      </c>
      <c r="R101" s="304">
        <f>'dados agrupados'!Z101</f>
        <v>37</v>
      </c>
      <c r="S101" s="304">
        <f>'dados agrupados'!AA101</f>
        <v>0</v>
      </c>
      <c r="T101" s="304">
        <f>'dados agrupados'!AB101</f>
        <v>0</v>
      </c>
      <c r="U101" s="304">
        <f>'dados agrupados'!AC101</f>
        <v>5.8</v>
      </c>
      <c r="V101" s="304">
        <f>'dados agrupados'!AD101</f>
        <v>5.3</v>
      </c>
      <c r="W101" s="304" t="e">
        <f t="shared" ref="W101:X101" si="100">#REF!</f>
        <v>#REF!</v>
      </c>
      <c r="X101" s="304" t="e">
        <f t="shared" si="100"/>
        <v>#REF!</v>
      </c>
      <c r="Y101" s="304">
        <f>'dados agrupados'!AG101</f>
        <v>46</v>
      </c>
      <c r="Z101" s="304">
        <f>'dados agrupados'!AH101</f>
        <v>44</v>
      </c>
      <c r="AA101" s="304">
        <f>'dados agrupados'!AI101</f>
        <v>1</v>
      </c>
      <c r="AB101" s="304">
        <f>'dados agrupados'!AJ101</f>
        <v>0.8</v>
      </c>
      <c r="AC101" s="304">
        <f>'dados agrupados'!AK101</f>
        <v>0</v>
      </c>
      <c r="AD101" s="304">
        <f>'dados agrupados'!AR101</f>
        <v>10.7</v>
      </c>
      <c r="AE101" s="304">
        <f>'dados agrupados'!AS101</f>
        <v>9.1999999999999993</v>
      </c>
      <c r="AF101" s="304">
        <f>'dados agrupados'!AN101</f>
        <v>7.6</v>
      </c>
      <c r="AG101" s="304">
        <f>'dados agrupados'!AO101</f>
        <v>6.6</v>
      </c>
      <c r="AH101" s="304">
        <f>'dados agrupados'!AT101</f>
        <v>4.7</v>
      </c>
      <c r="AI101" s="304">
        <f>'dados agrupados'!AU101</f>
        <v>3.8</v>
      </c>
      <c r="AJ101" s="304">
        <f>'dados agrupados'!AX101</f>
        <v>143</v>
      </c>
      <c r="AK101" s="304">
        <f>'dados agrupados'!AY101</f>
        <v>137</v>
      </c>
      <c r="AL101" s="304">
        <f>'dados agrupados'!AL101</f>
        <v>0</v>
      </c>
      <c r="AM101" s="304">
        <f>'dados agrupados'!AM101</f>
        <v>0</v>
      </c>
      <c r="AN101" s="304">
        <f>'dados agrupados'!AZ101</f>
        <v>0</v>
      </c>
      <c r="AO101" s="304">
        <f>'dados agrupados'!BA101</f>
        <v>0</v>
      </c>
      <c r="AP101" s="304">
        <f>'dados agrupados'!BB101</f>
        <v>0</v>
      </c>
      <c r="AQ101" s="304">
        <f>'dados agrupados'!BC101</f>
        <v>0</v>
      </c>
      <c r="AR101" s="304">
        <f>'dados agrupados'!AP101</f>
        <v>0</v>
      </c>
      <c r="AS101" s="304">
        <f>'dados agrupados'!AQ101</f>
        <v>0</v>
      </c>
      <c r="AT101" s="304">
        <f>'dados agrupados'!BF101</f>
        <v>5.15</v>
      </c>
      <c r="AU101" s="304">
        <f>'dados agrupados'!BG101</f>
        <v>4.45</v>
      </c>
      <c r="AV101" s="304">
        <f>'dados agrupados'!BH101</f>
        <v>14.4</v>
      </c>
      <c r="AW101" s="304">
        <f>'dados agrupados'!BI101</f>
        <v>12.7</v>
      </c>
      <c r="AX101" s="304">
        <f>'dados agrupados'!BJ101</f>
        <v>45.1</v>
      </c>
      <c r="AY101" s="304">
        <f>'dados agrupados'!BK101</f>
        <v>38.9</v>
      </c>
      <c r="AZ101" s="304">
        <f>'dados agrupados'!BL101</f>
        <v>87.6</v>
      </c>
      <c r="BA101" s="304">
        <f>'dados agrupados'!BM101</f>
        <v>87.4</v>
      </c>
      <c r="BB101" s="304">
        <f>'dados agrupados'!BN101</f>
        <v>28</v>
      </c>
      <c r="BC101" s="304">
        <f>'dados agrupados'!BO101</f>
        <v>28.5</v>
      </c>
      <c r="BD101" s="304">
        <f>'dados agrupados'!BP101</f>
        <v>31.9</v>
      </c>
      <c r="BE101" s="304">
        <f>'dados agrupados'!BQ101</f>
        <v>32.6</v>
      </c>
      <c r="BF101" s="304">
        <f>'dados agrupados'!BR101</f>
        <v>0</v>
      </c>
      <c r="BG101" s="304">
        <f>'dados agrupados'!BS101</f>
        <v>232</v>
      </c>
      <c r="BH101" s="304">
        <f>'dados agrupados'!BT101</f>
        <v>0</v>
      </c>
      <c r="BI101" s="304">
        <f>'dados agrupados'!BU101</f>
        <v>13.4</v>
      </c>
      <c r="BJ101" s="304">
        <f>'dados agrupados'!BV101</f>
        <v>0</v>
      </c>
      <c r="BK101" s="304">
        <f>'dados agrupados'!BW101</f>
        <v>1.4</v>
      </c>
      <c r="BL101" s="304">
        <f>'dados agrupados'!BX101</f>
        <v>7.13</v>
      </c>
      <c r="BM101" s="304">
        <f>'dados agrupados'!BY101</f>
        <v>6.63</v>
      </c>
      <c r="BN101" s="304">
        <f>'dados agrupados'!BZ101</f>
        <v>68.8</v>
      </c>
      <c r="BO101" s="304">
        <f>'dados agrupados'!CA101</f>
        <v>64.5</v>
      </c>
      <c r="BP101" s="304">
        <f>'dados agrupados'!CB101</f>
        <v>21.9</v>
      </c>
      <c r="BQ101" s="304">
        <f>'dados agrupados'!CC101</f>
        <v>25.9</v>
      </c>
      <c r="BR101" s="304">
        <f>'dados agrupados'!CD101</f>
        <v>8</v>
      </c>
      <c r="BS101" s="304">
        <f>'dados agrupados'!CE101</f>
        <v>8.4</v>
      </c>
      <c r="BT101" s="304">
        <f>'dados agrupados'!CF101</f>
        <v>1.3</v>
      </c>
      <c r="BU101" s="304">
        <f>'dados agrupados'!CG101</f>
        <v>1.2</v>
      </c>
      <c r="BV101" s="304">
        <f>'dados agrupados'!CH101</f>
        <v>0</v>
      </c>
      <c r="BW101" s="304">
        <f>'dados agrupados'!CI101</f>
        <v>0</v>
      </c>
      <c r="BX101" s="304" t="b">
        <f>'dados agrupados'!CJ101</f>
        <v>0</v>
      </c>
      <c r="BY101" s="304" t="b">
        <f>'dados agrupados'!CK101</f>
        <v>0</v>
      </c>
      <c r="BZ101" s="304" t="e">
        <f t="shared" si="1"/>
        <v>#REF!</v>
      </c>
    </row>
    <row r="102" spans="1:78" ht="15.75" customHeight="1">
      <c r="A102" s="422" t="str">
        <f>'dados agrupados'!C102</f>
        <v>3156</v>
      </c>
      <c r="B102" s="304">
        <f>'dados agrupados'!D102</f>
        <v>26</v>
      </c>
      <c r="C102" s="304">
        <f>'dados agrupados'!E102</f>
        <v>74</v>
      </c>
      <c r="D102" s="304">
        <f>'dados agrupados'!F102</f>
        <v>1</v>
      </c>
      <c r="E102" s="304">
        <f>'dados agrupados'!M102</f>
        <v>183</v>
      </c>
      <c r="F102" s="304">
        <f>'dados agrupados'!N102</f>
        <v>978</v>
      </c>
      <c r="G102" s="304">
        <f>'dados agrupados'!O102</f>
        <v>24</v>
      </c>
      <c r="H102" s="304">
        <f>'dados agrupados'!P102</f>
        <v>27</v>
      </c>
      <c r="I102" s="304">
        <f>'dados agrupados'!Q102</f>
        <v>0</v>
      </c>
      <c r="J102" s="304">
        <f>'dados agrupados'!R102</f>
        <v>0</v>
      </c>
      <c r="K102" s="304">
        <f>'dados agrupados'!S102</f>
        <v>0</v>
      </c>
      <c r="L102" s="304">
        <f>'dados agrupados'!T102</f>
        <v>0</v>
      </c>
      <c r="M102" s="304">
        <f>'dados agrupados'!U102</f>
        <v>35</v>
      </c>
      <c r="N102" s="304">
        <f>'dados agrupados'!V102</f>
        <v>49</v>
      </c>
      <c r="O102" s="304">
        <f>'dados agrupados'!W102</f>
        <v>4.2</v>
      </c>
      <c r="P102" s="304">
        <f>'dados agrupados'!X102</f>
        <v>4.4000000000000004</v>
      </c>
      <c r="Q102" s="304">
        <f>'dados agrupados'!Y102</f>
        <v>29</v>
      </c>
      <c r="R102" s="304">
        <f>'dados agrupados'!Z102</f>
        <v>39</v>
      </c>
      <c r="S102" s="304">
        <f>'dados agrupados'!AA102</f>
        <v>0</v>
      </c>
      <c r="T102" s="304">
        <f>'dados agrupados'!AB102</f>
        <v>0</v>
      </c>
      <c r="U102" s="304">
        <f>'dados agrupados'!AC102</f>
        <v>4.8</v>
      </c>
      <c r="V102" s="304">
        <f>'dados agrupados'!AD102</f>
        <v>4.9000000000000004</v>
      </c>
      <c r="W102" s="304" t="e">
        <f t="shared" ref="W102:X102" si="101">#REF!</f>
        <v>#REF!</v>
      </c>
      <c r="X102" s="304" t="e">
        <f t="shared" si="101"/>
        <v>#REF!</v>
      </c>
      <c r="Y102" s="304">
        <f>'dados agrupados'!AG102</f>
        <v>45</v>
      </c>
      <c r="Z102" s="304">
        <f>'dados agrupados'!AH102</f>
        <v>48</v>
      </c>
      <c r="AA102" s="304">
        <f>'dados agrupados'!AI102</f>
        <v>1.2</v>
      </c>
      <c r="AB102" s="304">
        <f>'dados agrupados'!AJ102</f>
        <v>1</v>
      </c>
      <c r="AC102" s="304">
        <f>'dados agrupados'!AK102</f>
        <v>0</v>
      </c>
      <c r="AD102" s="304">
        <f>'dados agrupados'!AR102</f>
        <v>9.5</v>
      </c>
      <c r="AE102" s="304">
        <f>'dados agrupados'!AS102</f>
        <v>9.6999999999999993</v>
      </c>
      <c r="AF102" s="304">
        <f>'dados agrupados'!AN102</f>
        <v>7</v>
      </c>
      <c r="AG102" s="304">
        <f>'dados agrupados'!AO102</f>
        <v>7.2</v>
      </c>
      <c r="AH102" s="304">
        <f>'dados agrupados'!AT102</f>
        <v>4.4000000000000004</v>
      </c>
      <c r="AI102" s="304">
        <f>'dados agrupados'!AU102</f>
        <v>4.0999999999999996</v>
      </c>
      <c r="AJ102" s="304">
        <f>'dados agrupados'!AX102</f>
        <v>141</v>
      </c>
      <c r="AK102" s="304">
        <f>'dados agrupados'!AY102</f>
        <v>137</v>
      </c>
      <c r="AL102" s="304">
        <f>'dados agrupados'!AL102</f>
        <v>0</v>
      </c>
      <c r="AM102" s="304">
        <f>'dados agrupados'!AM102</f>
        <v>0</v>
      </c>
      <c r="AN102" s="304">
        <f>'dados agrupados'!AZ102</f>
        <v>0</v>
      </c>
      <c r="AO102" s="304">
        <f>'dados agrupados'!BA102</f>
        <v>0</v>
      </c>
      <c r="AP102" s="304">
        <f>'dados agrupados'!BB102</f>
        <v>0</v>
      </c>
      <c r="AQ102" s="304">
        <f>'dados agrupados'!BC102</f>
        <v>0</v>
      </c>
      <c r="AR102" s="304">
        <f>'dados agrupados'!AP102</f>
        <v>0</v>
      </c>
      <c r="AS102" s="304">
        <f>'dados agrupados'!AQ102</f>
        <v>0</v>
      </c>
      <c r="AT102" s="304">
        <f>'dados agrupados'!BF102</f>
        <v>5.08</v>
      </c>
      <c r="AU102" s="304">
        <f>'dados agrupados'!BG102</f>
        <v>4.8899999999999997</v>
      </c>
      <c r="AV102" s="304">
        <f>'dados agrupados'!BH102</f>
        <v>14.8</v>
      </c>
      <c r="AW102" s="304">
        <f>'dados agrupados'!BI102</f>
        <v>14.6</v>
      </c>
      <c r="AX102" s="304">
        <f>'dados agrupados'!BJ102</f>
        <v>45.8</v>
      </c>
      <c r="AY102" s="304">
        <f>'dados agrupados'!BK102</f>
        <v>43.6</v>
      </c>
      <c r="AZ102" s="304">
        <f>'dados agrupados'!BL102</f>
        <v>90.2</v>
      </c>
      <c r="BA102" s="304">
        <f>'dados agrupados'!BM102</f>
        <v>89.2</v>
      </c>
      <c r="BB102" s="304">
        <f>'dados agrupados'!BN102</f>
        <v>29.1</v>
      </c>
      <c r="BC102" s="304">
        <f>'dados agrupados'!BO102</f>
        <v>29.9</v>
      </c>
      <c r="BD102" s="304">
        <f>'dados agrupados'!BP102</f>
        <v>32.299999999999997</v>
      </c>
      <c r="BE102" s="304">
        <f>'dados agrupados'!BQ102</f>
        <v>33.5</v>
      </c>
      <c r="BF102" s="304">
        <f>'dados agrupados'!BR102</f>
        <v>0</v>
      </c>
      <c r="BG102" s="304">
        <f>'dados agrupados'!BS102</f>
        <v>205</v>
      </c>
      <c r="BH102" s="304">
        <f>'dados agrupados'!BT102</f>
        <v>0</v>
      </c>
      <c r="BI102" s="304">
        <f>'dados agrupados'!BU102</f>
        <v>11.8</v>
      </c>
      <c r="BJ102" s="304">
        <f>'dados agrupados'!BV102</f>
        <v>0</v>
      </c>
      <c r="BK102" s="304">
        <f>'dados agrupados'!BW102</f>
        <v>1.31</v>
      </c>
      <c r="BL102" s="304">
        <f>'dados agrupados'!BX102</f>
        <v>4.68</v>
      </c>
      <c r="BM102" s="304">
        <f>'dados agrupados'!BY102</f>
        <v>3.95</v>
      </c>
      <c r="BN102" s="304">
        <f>'dados agrupados'!BZ102</f>
        <v>74.099999999999994</v>
      </c>
      <c r="BO102" s="304">
        <f>'dados agrupados'!CA102</f>
        <v>60.7</v>
      </c>
      <c r="BP102" s="304">
        <f>'dados agrupados'!CB102</f>
        <v>19.7</v>
      </c>
      <c r="BQ102" s="304">
        <f>'dados agrupados'!CC102</f>
        <v>29.6</v>
      </c>
      <c r="BR102" s="304">
        <f>'dados agrupados'!CD102</f>
        <v>5.6</v>
      </c>
      <c r="BS102" s="304">
        <f>'dados agrupados'!CE102</f>
        <v>8.4</v>
      </c>
      <c r="BT102" s="304">
        <f>'dados agrupados'!CF102</f>
        <v>0.6</v>
      </c>
      <c r="BU102" s="304">
        <f>'dados agrupados'!CG102</f>
        <v>1.3</v>
      </c>
      <c r="BV102" s="304">
        <f>'dados agrupados'!CH102</f>
        <v>0</v>
      </c>
      <c r="BW102" s="304">
        <f>'dados agrupados'!CI102</f>
        <v>0</v>
      </c>
      <c r="BX102" s="304" t="b">
        <f>'dados agrupados'!CJ102</f>
        <v>0</v>
      </c>
      <c r="BY102" s="304" t="b">
        <f>'dados agrupados'!CK102</f>
        <v>0</v>
      </c>
      <c r="BZ102" s="304" t="e">
        <f t="shared" si="1"/>
        <v>#REF!</v>
      </c>
    </row>
    <row r="103" spans="1:78" ht="15.75" customHeight="1">
      <c r="A103" s="422" t="str">
        <f>'dados agrupados'!C103</f>
        <v>3159</v>
      </c>
      <c r="B103" s="304">
        <f>'dados agrupados'!D103</f>
        <v>25</v>
      </c>
      <c r="C103" s="304">
        <f>'dados agrupados'!E103</f>
        <v>84</v>
      </c>
      <c r="D103" s="304">
        <f>'dados agrupados'!F103</f>
        <v>1</v>
      </c>
      <c r="E103" s="304">
        <f>'dados agrupados'!M103</f>
        <v>205</v>
      </c>
      <c r="F103" s="304">
        <f>'dados agrupados'!N103</f>
        <v>497</v>
      </c>
      <c r="G103" s="304">
        <f>'dados agrupados'!O103</f>
        <v>22</v>
      </c>
      <c r="H103" s="304">
        <f>'dados agrupados'!P103</f>
        <v>20</v>
      </c>
      <c r="I103" s="304">
        <f>'dados agrupados'!Q103</f>
        <v>0</v>
      </c>
      <c r="J103" s="304">
        <f>'dados agrupados'!R103</f>
        <v>0</v>
      </c>
      <c r="K103" s="304">
        <f>'dados agrupados'!S103</f>
        <v>0</v>
      </c>
      <c r="L103" s="304">
        <f>'dados agrupados'!T103</f>
        <v>0</v>
      </c>
      <c r="M103" s="304">
        <f>'dados agrupados'!U103</f>
        <v>30</v>
      </c>
      <c r="N103" s="304">
        <f>'dados agrupados'!V103</f>
        <v>36</v>
      </c>
      <c r="O103" s="304">
        <f>'dados agrupados'!W103</f>
        <v>4.3</v>
      </c>
      <c r="P103" s="304">
        <f>'dados agrupados'!X103</f>
        <v>4</v>
      </c>
      <c r="Q103" s="304">
        <f>'dados agrupados'!Y103</f>
        <v>39</v>
      </c>
      <c r="R103" s="304">
        <f>'dados agrupados'!Z103</f>
        <v>37</v>
      </c>
      <c r="S103" s="304">
        <f>'dados agrupados'!AA103</f>
        <v>0</v>
      </c>
      <c r="T103" s="304">
        <f>'dados agrupados'!AB103</f>
        <v>0</v>
      </c>
      <c r="U103" s="304">
        <f>'dados agrupados'!AC103</f>
        <v>5.6</v>
      </c>
      <c r="V103" s="304">
        <f>'dados agrupados'!AD103</f>
        <v>6.2</v>
      </c>
      <c r="W103" s="304" t="e">
        <f t="shared" ref="W103:X103" si="102">#REF!</f>
        <v>#REF!</v>
      </c>
      <c r="X103" s="304" t="e">
        <f t="shared" si="102"/>
        <v>#REF!</v>
      </c>
      <c r="Y103" s="304">
        <f>'dados agrupados'!AG103</f>
        <v>40</v>
      </c>
      <c r="Z103" s="304">
        <f>'dados agrupados'!AH103</f>
        <v>53</v>
      </c>
      <c r="AA103" s="304">
        <f>'dados agrupados'!AI103</f>
        <v>1.2</v>
      </c>
      <c r="AB103" s="304">
        <f>'dados agrupados'!AJ103</f>
        <v>1.1000000000000001</v>
      </c>
      <c r="AC103" s="304">
        <f>'dados agrupados'!AK103</f>
        <v>0</v>
      </c>
      <c r="AD103" s="304">
        <f>'dados agrupados'!AR103</f>
        <v>9.8000000000000007</v>
      </c>
      <c r="AE103" s="304">
        <f>'dados agrupados'!AS103</f>
        <v>9.5</v>
      </c>
      <c r="AF103" s="304">
        <f>'dados agrupados'!AN103</f>
        <v>7.1</v>
      </c>
      <c r="AG103" s="304">
        <f>'dados agrupados'!AO103</f>
        <v>6.9</v>
      </c>
      <c r="AH103" s="304">
        <f>'dados agrupados'!AT103</f>
        <v>4</v>
      </c>
      <c r="AI103" s="304">
        <f>'dados agrupados'!AU103</f>
        <v>4.2</v>
      </c>
      <c r="AJ103" s="304">
        <f>'dados agrupados'!AX103</f>
        <v>140</v>
      </c>
      <c r="AK103" s="304">
        <f>'dados agrupados'!AY103</f>
        <v>135</v>
      </c>
      <c r="AL103" s="304">
        <f>'dados agrupados'!AL103</f>
        <v>0</v>
      </c>
      <c r="AM103" s="304">
        <f>'dados agrupados'!AM103</f>
        <v>0</v>
      </c>
      <c r="AN103" s="304">
        <f>'dados agrupados'!AZ103</f>
        <v>0</v>
      </c>
      <c r="AO103" s="304">
        <f>'dados agrupados'!BA103</f>
        <v>0</v>
      </c>
      <c r="AP103" s="304">
        <f>'dados agrupados'!BB103</f>
        <v>0</v>
      </c>
      <c r="AQ103" s="304">
        <f>'dados agrupados'!BC103</f>
        <v>0</v>
      </c>
      <c r="AR103" s="304">
        <f>'dados agrupados'!AP103</f>
        <v>0</v>
      </c>
      <c r="AS103" s="304">
        <f>'dados agrupados'!AQ103</f>
        <v>0</v>
      </c>
      <c r="AT103" s="304">
        <f>'dados agrupados'!BF103</f>
        <v>5.27</v>
      </c>
      <c r="AU103" s="304">
        <f>'dados agrupados'!BG103</f>
        <v>5.07</v>
      </c>
      <c r="AV103" s="304">
        <f>'dados agrupados'!BH103</f>
        <v>14.4</v>
      </c>
      <c r="AW103" s="304">
        <f>'dados agrupados'!BI103</f>
        <v>13.9</v>
      </c>
      <c r="AX103" s="304">
        <f>'dados agrupados'!BJ103</f>
        <v>45.6</v>
      </c>
      <c r="AY103" s="304">
        <f>'dados agrupados'!BK103</f>
        <v>43.5</v>
      </c>
      <c r="AZ103" s="304">
        <f>'dados agrupados'!BL103</f>
        <v>86.5</v>
      </c>
      <c r="BA103" s="304">
        <f>'dados agrupados'!BM103</f>
        <v>85.8</v>
      </c>
      <c r="BB103" s="304">
        <f>'dados agrupados'!BN103</f>
        <v>27.3</v>
      </c>
      <c r="BC103" s="304">
        <f>'dados agrupados'!BO103</f>
        <v>27.4</v>
      </c>
      <c r="BD103" s="304">
        <f>'dados agrupados'!BP103</f>
        <v>31.6</v>
      </c>
      <c r="BE103" s="304">
        <f>'dados agrupados'!BQ103</f>
        <v>32</v>
      </c>
      <c r="BF103" s="304">
        <f>'dados agrupados'!BR103</f>
        <v>0</v>
      </c>
      <c r="BG103" s="304">
        <f>'dados agrupados'!BS103</f>
        <v>237</v>
      </c>
      <c r="BH103" s="304">
        <f>'dados agrupados'!BT103</f>
        <v>0</v>
      </c>
      <c r="BI103" s="304">
        <f>'dados agrupados'!BU103</f>
        <v>12.3</v>
      </c>
      <c r="BJ103" s="304">
        <f>'dados agrupados'!BV103</f>
        <v>0</v>
      </c>
      <c r="BK103" s="304">
        <f>'dados agrupados'!BW103</f>
        <v>1.08</v>
      </c>
      <c r="BL103" s="304">
        <f>'dados agrupados'!BX103</f>
        <v>4.6399999999999997</v>
      </c>
      <c r="BM103" s="304">
        <f>'dados agrupados'!BY103</f>
        <v>4.41</v>
      </c>
      <c r="BN103" s="304">
        <f>'dados agrupados'!BZ103</f>
        <v>50.7</v>
      </c>
      <c r="BO103" s="304">
        <f>'dados agrupados'!CA103</f>
        <v>47.4</v>
      </c>
      <c r="BP103" s="304">
        <f>'dados agrupados'!CB103</f>
        <v>40.700000000000003</v>
      </c>
      <c r="BQ103" s="304">
        <f>'dados agrupados'!CC103</f>
        <v>42.9</v>
      </c>
      <c r="BR103" s="304">
        <f>'dados agrupados'!CD103</f>
        <v>6.9</v>
      </c>
      <c r="BS103" s="304">
        <f>'dados agrupados'!CE103</f>
        <v>7.9</v>
      </c>
      <c r="BT103" s="304">
        <f>'dados agrupados'!CF103</f>
        <v>1.7</v>
      </c>
      <c r="BU103" s="304">
        <f>'dados agrupados'!CG103</f>
        <v>1.8</v>
      </c>
      <c r="BV103" s="304">
        <f>'dados agrupados'!CH103</f>
        <v>0</v>
      </c>
      <c r="BW103" s="304">
        <f>'dados agrupados'!CI103</f>
        <v>0</v>
      </c>
      <c r="BX103" s="304" t="b">
        <f>'dados agrupados'!CJ103</f>
        <v>0</v>
      </c>
      <c r="BY103" s="304" t="b">
        <f>'dados agrupados'!CK103</f>
        <v>0</v>
      </c>
      <c r="BZ103" s="304" t="e">
        <f t="shared" si="1"/>
        <v>#REF!</v>
      </c>
    </row>
    <row r="104" spans="1:78" ht="15.75" customHeight="1">
      <c r="A104" s="422" t="str">
        <f>'dados agrupados'!C104</f>
        <v>3169</v>
      </c>
      <c r="B104" s="304">
        <f>'dados agrupados'!D104</f>
        <v>31</v>
      </c>
      <c r="C104" s="304">
        <f>'dados agrupados'!E104</f>
        <v>89</v>
      </c>
      <c r="D104" s="304">
        <f>'dados agrupados'!F104</f>
        <v>1</v>
      </c>
      <c r="E104" s="304">
        <f>'dados agrupados'!M104</f>
        <v>181</v>
      </c>
      <c r="F104" s="304">
        <f>'dados agrupados'!N104</f>
        <v>787</v>
      </c>
      <c r="G104" s="304">
        <f>'dados agrupados'!O104</f>
        <v>17</v>
      </c>
      <c r="H104" s="304">
        <f>'dados agrupados'!P104</f>
        <v>19</v>
      </c>
      <c r="I104" s="304">
        <f>'dados agrupados'!Q104</f>
        <v>0</v>
      </c>
      <c r="J104" s="304">
        <f>'dados agrupados'!R104</f>
        <v>0</v>
      </c>
      <c r="K104" s="304">
        <f>'dados agrupados'!S104</f>
        <v>0</v>
      </c>
      <c r="L104" s="304">
        <f>'dados agrupados'!T104</f>
        <v>0</v>
      </c>
      <c r="M104" s="304">
        <f>'dados agrupados'!U104</f>
        <v>30</v>
      </c>
      <c r="N104" s="304">
        <f>'dados agrupados'!V104</f>
        <v>50</v>
      </c>
      <c r="O104" s="304">
        <f>'dados agrupados'!W104</f>
        <v>4.5999999999999996</v>
      </c>
      <c r="P104" s="304">
        <f>'dados agrupados'!X104</f>
        <v>3.9</v>
      </c>
      <c r="Q104" s="304">
        <f>'dados agrupados'!Y104</f>
        <v>41</v>
      </c>
      <c r="R104" s="304">
        <f>'dados agrupados'!Z104</f>
        <v>36</v>
      </c>
      <c r="S104" s="304">
        <f>'dados agrupados'!AA104</f>
        <v>0</v>
      </c>
      <c r="T104" s="304">
        <f>'dados agrupados'!AB104</f>
        <v>0</v>
      </c>
      <c r="U104" s="304">
        <f>'dados agrupados'!AC104</f>
        <v>8.4</v>
      </c>
      <c r="V104" s="304">
        <f>'dados agrupados'!AD104</f>
        <v>7.9</v>
      </c>
      <c r="W104" s="304" t="e">
        <f t="shared" ref="W104:X104" si="103">#REF!</f>
        <v>#REF!</v>
      </c>
      <c r="X104" s="304" t="e">
        <f t="shared" si="103"/>
        <v>#REF!</v>
      </c>
      <c r="Y104" s="304">
        <f>'dados agrupados'!AG104</f>
        <v>46</v>
      </c>
      <c r="Z104" s="304">
        <f>'dados agrupados'!AH104</f>
        <v>44</v>
      </c>
      <c r="AA104" s="304">
        <f>'dados agrupados'!AI104</f>
        <v>1.1000000000000001</v>
      </c>
      <c r="AB104" s="304">
        <f>'dados agrupados'!AJ104</f>
        <v>0.9</v>
      </c>
      <c r="AC104" s="304">
        <f>'dados agrupados'!AK104</f>
        <v>0</v>
      </c>
      <c r="AD104" s="304">
        <f>'dados agrupados'!AR104</f>
        <v>9.6999999999999993</v>
      </c>
      <c r="AE104" s="304">
        <f>'dados agrupados'!AS104</f>
        <v>9.1999999999999993</v>
      </c>
      <c r="AF104" s="304">
        <f>'dados agrupados'!AN104</f>
        <v>7.9</v>
      </c>
      <c r="AG104" s="304">
        <f>'dados agrupados'!AO104</f>
        <v>7.3</v>
      </c>
      <c r="AH104" s="304">
        <f>'dados agrupados'!AT104</f>
        <v>4.0999999999999996</v>
      </c>
      <c r="AI104" s="304">
        <f>'dados agrupados'!AU104</f>
        <v>4.2</v>
      </c>
      <c r="AJ104" s="304">
        <f>'dados agrupados'!AX104</f>
        <v>142</v>
      </c>
      <c r="AK104" s="304">
        <f>'dados agrupados'!AY104</f>
        <v>138</v>
      </c>
      <c r="AL104" s="304">
        <f>'dados agrupados'!AL104</f>
        <v>0</v>
      </c>
      <c r="AM104" s="304">
        <f>'dados agrupados'!AM104</f>
        <v>0</v>
      </c>
      <c r="AN104" s="304">
        <f>'dados agrupados'!AZ104</f>
        <v>0</v>
      </c>
      <c r="AO104" s="304">
        <f>'dados agrupados'!BA104</f>
        <v>0</v>
      </c>
      <c r="AP104" s="304">
        <f>'dados agrupados'!BB104</f>
        <v>0</v>
      </c>
      <c r="AQ104" s="304">
        <f>'dados agrupados'!BC104</f>
        <v>0</v>
      </c>
      <c r="AR104" s="304">
        <f>'dados agrupados'!AP104</f>
        <v>0</v>
      </c>
      <c r="AS104" s="304">
        <f>'dados agrupados'!AQ104</f>
        <v>0</v>
      </c>
      <c r="AT104" s="304">
        <f>'dados agrupados'!BF104</f>
        <v>4.87</v>
      </c>
      <c r="AU104" s="304">
        <f>'dados agrupados'!BG104</f>
        <v>4.41</v>
      </c>
      <c r="AV104" s="304">
        <f>'dados agrupados'!BH104</f>
        <v>13.4</v>
      </c>
      <c r="AW104" s="304">
        <f>'dados agrupados'!BI104</f>
        <v>12.4</v>
      </c>
      <c r="AX104" s="304">
        <f>'dados agrupados'!BJ104</f>
        <v>43.3</v>
      </c>
      <c r="AY104" s="304">
        <f>'dados agrupados'!BK104</f>
        <v>39.5</v>
      </c>
      <c r="AZ104" s="304">
        <f>'dados agrupados'!BL104</f>
        <v>88.9</v>
      </c>
      <c r="BA104" s="304">
        <f>'dados agrupados'!BM104</f>
        <v>89.6</v>
      </c>
      <c r="BB104" s="304">
        <f>'dados agrupados'!BN104</f>
        <v>27.5</v>
      </c>
      <c r="BC104" s="304">
        <f>'dados agrupados'!BO104</f>
        <v>28.1</v>
      </c>
      <c r="BD104" s="304">
        <f>'dados agrupados'!BP104</f>
        <v>30.9</v>
      </c>
      <c r="BE104" s="304">
        <f>'dados agrupados'!BQ104</f>
        <v>31.4</v>
      </c>
      <c r="BF104" s="304">
        <f>'dados agrupados'!BR104</f>
        <v>0</v>
      </c>
      <c r="BG104" s="304">
        <f>'dados agrupados'!BS104</f>
        <v>240</v>
      </c>
      <c r="BH104" s="304">
        <f>'dados agrupados'!BT104</f>
        <v>0</v>
      </c>
      <c r="BI104" s="304">
        <f>'dados agrupados'!BU104</f>
        <v>13.5</v>
      </c>
      <c r="BJ104" s="304">
        <f>'dados agrupados'!BV104</f>
        <v>0</v>
      </c>
      <c r="BK104" s="304">
        <f>'dados agrupados'!BW104</f>
        <v>1.06</v>
      </c>
      <c r="BL104" s="304">
        <f>'dados agrupados'!BX104</f>
        <v>11.19</v>
      </c>
      <c r="BM104" s="304">
        <f>'dados agrupados'!BY104</f>
        <v>7.66</v>
      </c>
      <c r="BN104" s="304">
        <f>'dados agrupados'!BZ104</f>
        <v>77.599999999999994</v>
      </c>
      <c r="BO104" s="304">
        <f>'dados agrupados'!CA104</f>
        <v>74.3</v>
      </c>
      <c r="BP104" s="304">
        <f>'dados agrupados'!CB104</f>
        <v>16.2</v>
      </c>
      <c r="BQ104" s="304">
        <f>'dados agrupados'!CC104</f>
        <v>16.100000000000001</v>
      </c>
      <c r="BR104" s="304">
        <f>'dados agrupados'!CD104</f>
        <v>5.6</v>
      </c>
      <c r="BS104" s="304">
        <f>'dados agrupados'!CE104</f>
        <v>8.4</v>
      </c>
      <c r="BT104" s="304">
        <f>'dados agrupados'!CF104</f>
        <v>0.6</v>
      </c>
      <c r="BU104" s="304">
        <f>'dados agrupados'!CG104</f>
        <v>1.2</v>
      </c>
      <c r="BV104" s="304">
        <f>'dados agrupados'!CH104</f>
        <v>0</v>
      </c>
      <c r="BW104" s="304">
        <f>'dados agrupados'!CI104</f>
        <v>0</v>
      </c>
      <c r="BX104" s="304" t="b">
        <f>'dados agrupados'!CJ104</f>
        <v>0</v>
      </c>
      <c r="BY104" s="304" t="b">
        <f>'dados agrupados'!CK104</f>
        <v>0</v>
      </c>
      <c r="BZ104" s="304" t="e">
        <f t="shared" si="1"/>
        <v>#REF!</v>
      </c>
    </row>
    <row r="105" spans="1:78" ht="15.75" customHeight="1">
      <c r="A105" s="422" t="str">
        <f>'dados agrupados'!C105</f>
        <v>3175</v>
      </c>
      <c r="B105" s="304">
        <f>'dados agrupados'!D105</f>
        <v>32</v>
      </c>
      <c r="C105" s="304">
        <f>'dados agrupados'!E105</f>
        <v>96</v>
      </c>
      <c r="D105" s="304">
        <f>'dados agrupados'!F105</f>
        <v>2</v>
      </c>
      <c r="E105" s="304">
        <f>'dados agrupados'!M105</f>
        <v>264</v>
      </c>
      <c r="F105" s="304">
        <f>'dados agrupados'!N105</f>
        <v>989</v>
      </c>
      <c r="G105" s="304">
        <f>'dados agrupados'!O105</f>
        <v>23</v>
      </c>
      <c r="H105" s="304">
        <f>'dados agrupados'!P105</f>
        <v>29</v>
      </c>
      <c r="I105" s="304">
        <f>'dados agrupados'!Q105</f>
        <v>0</v>
      </c>
      <c r="J105" s="304">
        <f>'dados agrupados'!R105</f>
        <v>0</v>
      </c>
      <c r="K105" s="304">
        <f>'dados agrupados'!S105</f>
        <v>0</v>
      </c>
      <c r="L105" s="304">
        <f>'dados agrupados'!T105</f>
        <v>0</v>
      </c>
      <c r="M105" s="304">
        <f>'dados agrupados'!U105</f>
        <v>32</v>
      </c>
      <c r="N105" s="304">
        <f>'dados agrupados'!V105</f>
        <v>47</v>
      </c>
      <c r="O105" s="304">
        <f>'dados agrupados'!W105</f>
        <v>4.5</v>
      </c>
      <c r="P105" s="304">
        <f>'dados agrupados'!X105</f>
        <v>4.0999999999999996</v>
      </c>
      <c r="Q105" s="304">
        <f>'dados agrupados'!Y105</f>
        <v>42</v>
      </c>
      <c r="R105" s="304">
        <f>'dados agrupados'!Z105</f>
        <v>44</v>
      </c>
      <c r="S105" s="304">
        <f>'dados agrupados'!AA105</f>
        <v>0</v>
      </c>
      <c r="T105" s="304">
        <f>'dados agrupados'!AB105</f>
        <v>0</v>
      </c>
      <c r="U105" s="304">
        <f>'dados agrupados'!AC105</f>
        <v>4.7</v>
      </c>
      <c r="V105" s="304">
        <f>'dados agrupados'!AD105</f>
        <v>5.0999999999999996</v>
      </c>
      <c r="W105" s="304" t="e">
        <f t="shared" ref="W105:X105" si="104">#REF!</f>
        <v>#REF!</v>
      </c>
      <c r="X105" s="304" t="e">
        <f t="shared" si="104"/>
        <v>#REF!</v>
      </c>
      <c r="Y105" s="304">
        <f>'dados agrupados'!AG105</f>
        <v>45</v>
      </c>
      <c r="Z105" s="304">
        <f>'dados agrupados'!AH105</f>
        <v>48</v>
      </c>
      <c r="AA105" s="304">
        <f>'dados agrupados'!AI105</f>
        <v>1.1000000000000001</v>
      </c>
      <c r="AB105" s="304">
        <f>'dados agrupados'!AJ105</f>
        <v>0.9</v>
      </c>
      <c r="AC105" s="304">
        <f>'dados agrupados'!AK105</f>
        <v>0</v>
      </c>
      <c r="AD105" s="304">
        <f>'dados agrupados'!AR105</f>
        <v>10.1</v>
      </c>
      <c r="AE105" s="304">
        <f>'dados agrupados'!AS105</f>
        <v>9.6</v>
      </c>
      <c r="AF105" s="304">
        <f>'dados agrupados'!AN105</f>
        <v>7.6</v>
      </c>
      <c r="AG105" s="304">
        <f>'dados agrupados'!AO105</f>
        <v>7.4</v>
      </c>
      <c r="AH105" s="304">
        <f>'dados agrupados'!AT105</f>
        <v>4</v>
      </c>
      <c r="AI105" s="304">
        <f>'dados agrupados'!AU105</f>
        <v>3.9</v>
      </c>
      <c r="AJ105" s="304">
        <f>'dados agrupados'!AX105</f>
        <v>142</v>
      </c>
      <c r="AK105" s="304">
        <f>'dados agrupados'!AY105</f>
        <v>136</v>
      </c>
      <c r="AL105" s="304">
        <f>'dados agrupados'!AL105</f>
        <v>0</v>
      </c>
      <c r="AM105" s="304">
        <f>'dados agrupados'!AM105</f>
        <v>0</v>
      </c>
      <c r="AN105" s="304">
        <f>'dados agrupados'!AZ105</f>
        <v>0</v>
      </c>
      <c r="AO105" s="304">
        <f>'dados agrupados'!BA105</f>
        <v>0</v>
      </c>
      <c r="AP105" s="304">
        <f>'dados agrupados'!BB105</f>
        <v>0</v>
      </c>
      <c r="AQ105" s="304">
        <f>'dados agrupados'!BC105</f>
        <v>0</v>
      </c>
      <c r="AR105" s="304">
        <f>'dados agrupados'!AP105</f>
        <v>0</v>
      </c>
      <c r="AS105" s="304">
        <f>'dados agrupados'!AQ105</f>
        <v>0</v>
      </c>
      <c r="AT105" s="304">
        <f>'dados agrupados'!BF105</f>
        <v>4.8600000000000003</v>
      </c>
      <c r="AU105" s="304">
        <f>'dados agrupados'!BG105</f>
        <v>4.67</v>
      </c>
      <c r="AV105" s="304">
        <f>'dados agrupados'!BH105</f>
        <v>13.8</v>
      </c>
      <c r="AW105" s="304">
        <f>'dados agrupados'!BI105</f>
        <v>13.2</v>
      </c>
      <c r="AX105" s="304">
        <f>'dados agrupados'!BJ105</f>
        <v>43.6</v>
      </c>
      <c r="AY105" s="304">
        <f>'dados agrupados'!BK105</f>
        <v>41.7</v>
      </c>
      <c r="AZ105" s="304">
        <f>'dados agrupados'!BL105</f>
        <v>89.7</v>
      </c>
      <c r="BA105" s="304">
        <f>'dados agrupados'!BM105</f>
        <v>89.3</v>
      </c>
      <c r="BB105" s="304">
        <f>'dados agrupados'!BN105</f>
        <v>28.4</v>
      </c>
      <c r="BC105" s="304">
        <f>'dados agrupados'!BO105</f>
        <v>28.3</v>
      </c>
      <c r="BD105" s="304">
        <f>'dados agrupados'!BP105</f>
        <v>31.7</v>
      </c>
      <c r="BE105" s="304">
        <f>'dados agrupados'!BQ105</f>
        <v>31.7</v>
      </c>
      <c r="BF105" s="304">
        <f>'dados agrupados'!BR105</f>
        <v>0</v>
      </c>
      <c r="BG105" s="304">
        <f>'dados agrupados'!BS105</f>
        <v>165</v>
      </c>
      <c r="BH105" s="304">
        <f>'dados agrupados'!BT105</f>
        <v>0</v>
      </c>
      <c r="BI105" s="304">
        <f>'dados agrupados'!BU105</f>
        <v>12.4</v>
      </c>
      <c r="BJ105" s="304">
        <f>'dados agrupados'!BV105</f>
        <v>0</v>
      </c>
      <c r="BK105" s="304">
        <f>'dados agrupados'!BW105</f>
        <v>0.98</v>
      </c>
      <c r="BL105" s="304">
        <f>'dados agrupados'!BX105</f>
        <v>5.52</v>
      </c>
      <c r="BM105" s="304">
        <f>'dados agrupados'!BY105</f>
        <v>5.2</v>
      </c>
      <c r="BN105" s="304">
        <f>'dados agrupados'!BZ105</f>
        <v>52.9</v>
      </c>
      <c r="BO105" s="304">
        <f>'dados agrupados'!CA105</f>
        <v>47.7</v>
      </c>
      <c r="BP105" s="304">
        <f>'dados agrupados'!CB105</f>
        <v>36.6</v>
      </c>
      <c r="BQ105" s="304">
        <f>'dados agrupados'!CC105</f>
        <v>41.5</v>
      </c>
      <c r="BR105" s="304">
        <f>'dados agrupados'!CD105</f>
        <v>7.6</v>
      </c>
      <c r="BS105" s="304">
        <f>'dados agrupados'!CE105</f>
        <v>8.5</v>
      </c>
      <c r="BT105" s="304">
        <f>'dados agrupados'!CF105</f>
        <v>2.9</v>
      </c>
      <c r="BU105" s="304">
        <f>'dados agrupados'!CG105</f>
        <v>2.2999999999999998</v>
      </c>
      <c r="BV105" s="304">
        <f>'dados agrupados'!CH105</f>
        <v>0</v>
      </c>
      <c r="BW105" s="304">
        <f>'dados agrupados'!CI105</f>
        <v>0</v>
      </c>
      <c r="BX105" s="304" t="b">
        <f>'dados agrupados'!CJ105</f>
        <v>0</v>
      </c>
      <c r="BY105" s="304" t="b">
        <f>'dados agrupados'!CK105</f>
        <v>0</v>
      </c>
      <c r="BZ105" s="304" t="e">
        <f t="shared" si="1"/>
        <v>#REF!</v>
      </c>
    </row>
    <row r="106" spans="1:78" ht="15.75" customHeight="1">
      <c r="A106" s="422" t="str">
        <f>'dados agrupados'!C106</f>
        <v>3181</v>
      </c>
      <c r="B106" s="304">
        <f>'dados agrupados'!D106</f>
        <v>28</v>
      </c>
      <c r="C106" s="304">
        <f>'dados agrupados'!E106</f>
        <v>82</v>
      </c>
      <c r="D106" s="304">
        <f>'dados agrupados'!F106</f>
        <v>0</v>
      </c>
      <c r="E106" s="304">
        <f>'dados agrupados'!M106</f>
        <v>197</v>
      </c>
      <c r="F106" s="304">
        <f>'dados agrupados'!N106</f>
        <v>871</v>
      </c>
      <c r="G106" s="304">
        <f>'dados agrupados'!O106</f>
        <v>23</v>
      </c>
      <c r="H106" s="304">
        <f>'dados agrupados'!P106</f>
        <v>26</v>
      </c>
      <c r="I106" s="304">
        <f>'dados agrupados'!Q106</f>
        <v>0</v>
      </c>
      <c r="J106" s="304">
        <f>'dados agrupados'!R106</f>
        <v>0</v>
      </c>
      <c r="K106" s="304">
        <f>'dados agrupados'!S106</f>
        <v>0</v>
      </c>
      <c r="L106" s="304">
        <f>'dados agrupados'!T106</f>
        <v>0</v>
      </c>
      <c r="M106" s="304">
        <f>'dados agrupados'!U106</f>
        <v>34</v>
      </c>
      <c r="N106" s="304">
        <f>'dados agrupados'!V106</f>
        <v>44</v>
      </c>
      <c r="O106" s="304">
        <f>'dados agrupados'!W106</f>
        <v>4.0999999999999996</v>
      </c>
      <c r="P106" s="304">
        <f>'dados agrupados'!X106</f>
        <v>3.7</v>
      </c>
      <c r="Q106" s="304">
        <f>'dados agrupados'!Y106</f>
        <v>27</v>
      </c>
      <c r="R106" s="304">
        <f>'dados agrupados'!Z106</f>
        <v>37</v>
      </c>
      <c r="S106" s="304">
        <f>'dados agrupados'!AA106</f>
        <v>0</v>
      </c>
      <c r="T106" s="304">
        <f>'dados agrupados'!AB106</f>
        <v>0</v>
      </c>
      <c r="U106" s="304">
        <f>'dados agrupados'!AC106</f>
        <v>4.5999999999999996</v>
      </c>
      <c r="V106" s="304">
        <f>'dados agrupados'!AD106</f>
        <v>4</v>
      </c>
      <c r="W106" s="304" t="e">
        <f t="shared" ref="W106:X106" si="105">#REF!</f>
        <v>#REF!</v>
      </c>
      <c r="X106" s="304" t="e">
        <f t="shared" si="105"/>
        <v>#REF!</v>
      </c>
      <c r="Y106" s="304">
        <f>'dados agrupados'!AG106</f>
        <v>46</v>
      </c>
      <c r="Z106" s="304">
        <f>'dados agrupados'!AH106</f>
        <v>43</v>
      </c>
      <c r="AA106" s="304">
        <f>'dados agrupados'!AI106</f>
        <v>1.1000000000000001</v>
      </c>
      <c r="AB106" s="304">
        <f>'dados agrupados'!AJ106</f>
        <v>0.9</v>
      </c>
      <c r="AC106" s="304">
        <f>'dados agrupados'!AK106</f>
        <v>0</v>
      </c>
      <c r="AD106" s="304">
        <f>'dados agrupados'!AR106</f>
        <v>9.4</v>
      </c>
      <c r="AE106" s="304">
        <f>'dados agrupados'!AS106</f>
        <v>9.4</v>
      </c>
      <c r="AF106" s="304">
        <f>'dados agrupados'!AN106</f>
        <v>6.9</v>
      </c>
      <c r="AG106" s="304">
        <f>'dados agrupados'!AO106</f>
        <v>6.7</v>
      </c>
      <c r="AH106" s="304">
        <f>'dados agrupados'!AT106</f>
        <v>4</v>
      </c>
      <c r="AI106" s="304">
        <f>'dados agrupados'!AU106</f>
        <v>4.2</v>
      </c>
      <c r="AJ106" s="304">
        <f>'dados agrupados'!AX106</f>
        <v>141</v>
      </c>
      <c r="AK106" s="304">
        <f>'dados agrupados'!AY106</f>
        <v>136</v>
      </c>
      <c r="AL106" s="304">
        <f>'dados agrupados'!AL106</f>
        <v>0</v>
      </c>
      <c r="AM106" s="304">
        <f>'dados agrupados'!AM106</f>
        <v>0</v>
      </c>
      <c r="AN106" s="304">
        <f>'dados agrupados'!AZ106</f>
        <v>0</v>
      </c>
      <c r="AO106" s="304">
        <f>'dados agrupados'!BA106</f>
        <v>0</v>
      </c>
      <c r="AP106" s="304">
        <f>'dados agrupados'!BB106</f>
        <v>0</v>
      </c>
      <c r="AQ106" s="304">
        <f>'dados agrupados'!BC106</f>
        <v>0</v>
      </c>
      <c r="AR106" s="304">
        <f>'dados agrupados'!AP106</f>
        <v>0</v>
      </c>
      <c r="AS106" s="304">
        <f>'dados agrupados'!AQ106</f>
        <v>0</v>
      </c>
      <c r="AT106" s="304">
        <f>'dados agrupados'!BF106</f>
        <v>4.87</v>
      </c>
      <c r="AU106" s="304">
        <f>'dados agrupados'!BG106</f>
        <v>4.75</v>
      </c>
      <c r="AV106" s="304">
        <f>'dados agrupados'!BH106</f>
        <v>14.4</v>
      </c>
      <c r="AW106" s="304">
        <f>'dados agrupados'!BI106</f>
        <v>14.1</v>
      </c>
      <c r="AX106" s="304">
        <f>'dados agrupados'!BJ106</f>
        <v>44.4</v>
      </c>
      <c r="AY106" s="304">
        <f>'dados agrupados'!BK106</f>
        <v>42.9</v>
      </c>
      <c r="AZ106" s="304">
        <f>'dados agrupados'!BL106</f>
        <v>91.2</v>
      </c>
      <c r="BA106" s="304">
        <f>'dados agrupados'!BM106</f>
        <v>90.3</v>
      </c>
      <c r="BB106" s="304">
        <f>'dados agrupados'!BN106</f>
        <v>29.6</v>
      </c>
      <c r="BC106" s="304">
        <f>'dados agrupados'!BO106</f>
        <v>2.7</v>
      </c>
      <c r="BD106" s="304">
        <f>'dados agrupados'!BP106</f>
        <v>32.4</v>
      </c>
      <c r="BE106" s="304">
        <f>'dados agrupados'!BQ106</f>
        <v>32.9</v>
      </c>
      <c r="BF106" s="304">
        <f>'dados agrupados'!BR106</f>
        <v>0</v>
      </c>
      <c r="BG106" s="304">
        <f>'dados agrupados'!BS106</f>
        <v>213</v>
      </c>
      <c r="BH106" s="304">
        <f>'dados agrupados'!BT106</f>
        <v>0</v>
      </c>
      <c r="BI106" s="304">
        <f>'dados agrupados'!BU106</f>
        <v>11.8</v>
      </c>
      <c r="BJ106" s="304">
        <f>'dados agrupados'!BV106</f>
        <v>0</v>
      </c>
      <c r="BK106" s="304">
        <f>'dados agrupados'!BW106</f>
        <v>1.1399999999999999</v>
      </c>
      <c r="BL106" s="304">
        <f>'dados agrupados'!BX106</f>
        <v>5.96</v>
      </c>
      <c r="BM106" s="304">
        <f>'dados agrupados'!BY106</f>
        <v>4.97</v>
      </c>
      <c r="BN106" s="304">
        <f>'dados agrupados'!BZ106</f>
        <v>70.099999999999994</v>
      </c>
      <c r="BO106" s="304">
        <f>'dados agrupados'!CA106</f>
        <v>59.7</v>
      </c>
      <c r="BP106" s="304">
        <f>'dados agrupados'!CB106</f>
        <v>19.600000000000001</v>
      </c>
      <c r="BQ106" s="304">
        <f>'dados agrupados'!CC106</f>
        <v>27.8</v>
      </c>
      <c r="BR106" s="304">
        <f>'dados agrupados'!CD106</f>
        <v>8.1</v>
      </c>
      <c r="BS106" s="304">
        <f>'dados agrupados'!CE106</f>
        <v>9.3000000000000007</v>
      </c>
      <c r="BT106" s="304">
        <f>'dados agrupados'!CF106</f>
        <v>2.2000000000000002</v>
      </c>
      <c r="BU106" s="304">
        <f>'dados agrupados'!CG106</f>
        <v>3.2</v>
      </c>
      <c r="BV106" s="304">
        <f>'dados agrupados'!CH106</f>
        <v>0</v>
      </c>
      <c r="BW106" s="304">
        <f>'dados agrupados'!CI106</f>
        <v>0</v>
      </c>
      <c r="BX106" s="304" t="b">
        <f>'dados agrupados'!CJ106</f>
        <v>0</v>
      </c>
      <c r="BY106" s="304" t="b">
        <f>'dados agrupados'!CK106</f>
        <v>0</v>
      </c>
      <c r="BZ106" s="304" t="e">
        <f t="shared" si="1"/>
        <v>#REF!</v>
      </c>
    </row>
    <row r="107" spans="1:78" ht="15.75" customHeight="1">
      <c r="A107" s="422" t="str">
        <f>'dados agrupados'!C107</f>
        <v>3183</v>
      </c>
      <c r="B107" s="304">
        <f>'dados agrupados'!D107</f>
        <v>26</v>
      </c>
      <c r="C107" s="304">
        <f>'dados agrupados'!E107</f>
        <v>90</v>
      </c>
      <c r="D107" s="304">
        <f>'dados agrupados'!F107</f>
        <v>1</v>
      </c>
      <c r="E107" s="304">
        <f>'dados agrupados'!M107</f>
        <v>177</v>
      </c>
      <c r="F107" s="304">
        <f>'dados agrupados'!N107</f>
        <v>804</v>
      </c>
      <c r="G107" s="304">
        <f>'dados agrupados'!O107</f>
        <v>24</v>
      </c>
      <c r="H107" s="304">
        <f>'dados agrupados'!P107</f>
        <v>25</v>
      </c>
      <c r="I107" s="304">
        <f>'dados agrupados'!Q107</f>
        <v>0</v>
      </c>
      <c r="J107" s="304">
        <f>'dados agrupados'!R107</f>
        <v>0</v>
      </c>
      <c r="K107" s="304">
        <f>'dados agrupados'!S107</f>
        <v>0</v>
      </c>
      <c r="L107" s="304">
        <f>'dados agrupados'!T107</f>
        <v>0</v>
      </c>
      <c r="M107" s="304">
        <f>'dados agrupados'!U107</f>
        <v>25</v>
      </c>
      <c r="N107" s="304">
        <f>'dados agrupados'!V107</f>
        <v>40</v>
      </c>
      <c r="O107" s="304">
        <f>'dados agrupados'!W107</f>
        <v>4.0999999999999996</v>
      </c>
      <c r="P107" s="304">
        <f>'dados agrupados'!X107</f>
        <v>3.9</v>
      </c>
      <c r="Q107" s="304">
        <f>'dados agrupados'!Y107</f>
        <v>31</v>
      </c>
      <c r="R107" s="304">
        <f>'dados agrupados'!Z107</f>
        <v>36</v>
      </c>
      <c r="S107" s="304">
        <f>'dados agrupados'!AA107</f>
        <v>0</v>
      </c>
      <c r="T107" s="304">
        <f>'dados agrupados'!AB107</f>
        <v>0</v>
      </c>
      <c r="U107" s="304">
        <f>'dados agrupados'!AC107</f>
        <v>4.8</v>
      </c>
      <c r="V107" s="304">
        <f>'dados agrupados'!AD107</f>
        <v>4.9000000000000004</v>
      </c>
      <c r="W107" s="304" t="e">
        <f t="shared" ref="W107:X107" si="106">#REF!</f>
        <v>#REF!</v>
      </c>
      <c r="X107" s="304" t="e">
        <f t="shared" si="106"/>
        <v>#REF!</v>
      </c>
      <c r="Y107" s="304">
        <f>'dados agrupados'!AG107</f>
        <v>30</v>
      </c>
      <c r="Z107" s="304">
        <f>'dados agrupados'!AH107</f>
        <v>37</v>
      </c>
      <c r="AA107" s="304">
        <f>'dados agrupados'!AI107</f>
        <v>0.9</v>
      </c>
      <c r="AB107" s="304">
        <f>'dados agrupados'!AJ107</f>
        <v>0.8</v>
      </c>
      <c r="AC107" s="304">
        <f>'dados agrupados'!AK107</f>
        <v>0</v>
      </c>
      <c r="AD107" s="304">
        <f>'dados agrupados'!AR107</f>
        <v>9.4</v>
      </c>
      <c r="AE107" s="304">
        <f>'dados agrupados'!AS107</f>
        <v>9</v>
      </c>
      <c r="AF107" s="304">
        <f>'dados agrupados'!AN107</f>
        <v>7.1</v>
      </c>
      <c r="AG107" s="304">
        <f>'dados agrupados'!AO107</f>
        <v>7.1</v>
      </c>
      <c r="AH107" s="304">
        <f>'dados agrupados'!AT107</f>
        <v>4</v>
      </c>
      <c r="AI107" s="304">
        <f>'dados agrupados'!AU107</f>
        <v>3.9</v>
      </c>
      <c r="AJ107" s="304">
        <f>'dados agrupados'!AX107</f>
        <v>143</v>
      </c>
      <c r="AK107" s="304">
        <f>'dados agrupados'!AY107</f>
        <v>135</v>
      </c>
      <c r="AL107" s="304">
        <f>'dados agrupados'!AL107</f>
        <v>0</v>
      </c>
      <c r="AM107" s="304">
        <f>'dados agrupados'!AM107</f>
        <v>0</v>
      </c>
      <c r="AN107" s="304">
        <f>'dados agrupados'!AZ107</f>
        <v>0</v>
      </c>
      <c r="AO107" s="304">
        <f>'dados agrupados'!BA107</f>
        <v>0</v>
      </c>
      <c r="AP107" s="304">
        <f>'dados agrupados'!BB107</f>
        <v>0</v>
      </c>
      <c r="AQ107" s="304">
        <f>'dados agrupados'!BC107</f>
        <v>0</v>
      </c>
      <c r="AR107" s="304">
        <f>'dados agrupados'!AP107</f>
        <v>0</v>
      </c>
      <c r="AS107" s="304">
        <f>'dados agrupados'!AQ107</f>
        <v>0</v>
      </c>
      <c r="AT107" s="304">
        <f>'dados agrupados'!BF107</f>
        <v>4.96</v>
      </c>
      <c r="AU107" s="304">
        <f>'dados agrupados'!BG107</f>
        <v>4.43</v>
      </c>
      <c r="AV107" s="304">
        <f>'dados agrupados'!BH107</f>
        <v>14</v>
      </c>
      <c r="AW107" s="304">
        <f>'dados agrupados'!BI107</f>
        <v>12.8</v>
      </c>
      <c r="AX107" s="304">
        <f>'dados agrupados'!BJ107</f>
        <v>43.4</v>
      </c>
      <c r="AY107" s="304">
        <f>'dados agrupados'!BK107</f>
        <v>38.700000000000003</v>
      </c>
      <c r="AZ107" s="304">
        <f>'dados agrupados'!BL107</f>
        <v>87.5</v>
      </c>
      <c r="BA107" s="304">
        <f>'dados agrupados'!BM107</f>
        <v>87.4</v>
      </c>
      <c r="BB107" s="304">
        <f>'dados agrupados'!BN107</f>
        <v>28.2</v>
      </c>
      <c r="BC107" s="304">
        <f>'dados agrupados'!BO107</f>
        <v>28.9</v>
      </c>
      <c r="BD107" s="304">
        <f>'dados agrupados'!BP107</f>
        <v>32.299999999999997</v>
      </c>
      <c r="BE107" s="304">
        <f>'dados agrupados'!BQ107</f>
        <v>33.1</v>
      </c>
      <c r="BF107" s="304">
        <f>'dados agrupados'!BR107</f>
        <v>0</v>
      </c>
      <c r="BG107" s="304">
        <f>'dados agrupados'!BS107</f>
        <v>230</v>
      </c>
      <c r="BH107" s="304">
        <f>'dados agrupados'!BT107</f>
        <v>0</v>
      </c>
      <c r="BI107" s="304">
        <f>'dados agrupados'!BU107</f>
        <v>12.6</v>
      </c>
      <c r="BJ107" s="304">
        <f>'dados agrupados'!BV107</f>
        <v>0</v>
      </c>
      <c r="BK107" s="304">
        <f>'dados agrupados'!BW107</f>
        <v>1.23</v>
      </c>
      <c r="BL107" s="304">
        <f>'dados agrupados'!BX107</f>
        <v>7.54</v>
      </c>
      <c r="BM107" s="304">
        <f>'dados agrupados'!BY107</f>
        <v>7.13</v>
      </c>
      <c r="BN107" s="304">
        <f>'dados agrupados'!BZ107</f>
        <v>61</v>
      </c>
      <c r="BO107" s="304">
        <f>'dados agrupados'!CA107</f>
        <v>59.4</v>
      </c>
      <c r="BP107" s="304">
        <f>'dados agrupados'!CB107</f>
        <v>25</v>
      </c>
      <c r="BQ107" s="304">
        <f>'dados agrupados'!CC107</f>
        <v>25.9</v>
      </c>
      <c r="BR107" s="304">
        <f>'dados agrupados'!CD107</f>
        <v>8.1</v>
      </c>
      <c r="BS107" s="304">
        <f>'dados agrupados'!CE107</f>
        <v>9.6999999999999993</v>
      </c>
      <c r="BT107" s="304">
        <f>'dados agrupados'!CF107</f>
        <v>4.9000000000000004</v>
      </c>
      <c r="BU107" s="304">
        <f>'dados agrupados'!CG107</f>
        <v>5</v>
      </c>
      <c r="BV107" s="304">
        <f>'dados agrupados'!CH107</f>
        <v>0</v>
      </c>
      <c r="BW107" s="304">
        <f>'dados agrupados'!CI107</f>
        <v>0</v>
      </c>
      <c r="BX107" s="304" t="b">
        <f>'dados agrupados'!CJ107</f>
        <v>0</v>
      </c>
      <c r="BY107" s="304" t="b">
        <f>'dados agrupados'!CK107</f>
        <v>0</v>
      </c>
      <c r="BZ107" s="304" t="e">
        <f t="shared" si="1"/>
        <v>#REF!</v>
      </c>
    </row>
    <row r="108" spans="1:78" ht="15.75" customHeight="1">
      <c r="A108" s="422" t="str">
        <f>'dados agrupados'!C108</f>
        <v>3187</v>
      </c>
      <c r="B108" s="304">
        <f>'dados agrupados'!D108</f>
        <v>25</v>
      </c>
      <c r="C108" s="304">
        <f>'dados agrupados'!E108</f>
        <v>85</v>
      </c>
      <c r="D108" s="304">
        <f>'dados agrupados'!F108</f>
        <v>1</v>
      </c>
      <c r="E108" s="304">
        <f>'dados agrupados'!M108</f>
        <v>143</v>
      </c>
      <c r="F108" s="304">
        <f>'dados agrupados'!N108</f>
        <v>530</v>
      </c>
      <c r="G108" s="304">
        <f>'dados agrupados'!O108</f>
        <v>19</v>
      </c>
      <c r="H108" s="304">
        <f>'dados agrupados'!P108</f>
        <v>19</v>
      </c>
      <c r="I108" s="304">
        <f>'dados agrupados'!Q108</f>
        <v>0</v>
      </c>
      <c r="J108" s="304">
        <f>'dados agrupados'!R108</f>
        <v>0</v>
      </c>
      <c r="K108" s="304">
        <f>'dados agrupados'!S108</f>
        <v>0</v>
      </c>
      <c r="L108" s="304">
        <f>'dados agrupados'!T108</f>
        <v>0</v>
      </c>
      <c r="M108" s="304">
        <f>'dados agrupados'!U108</f>
        <v>29</v>
      </c>
      <c r="N108" s="304">
        <f>'dados agrupados'!V108</f>
        <v>43</v>
      </c>
      <c r="O108" s="304">
        <f>'dados agrupados'!W108</f>
        <v>3.9</v>
      </c>
      <c r="P108" s="304">
        <f>'dados agrupados'!X108</f>
        <v>3.9</v>
      </c>
      <c r="Q108" s="304">
        <f>'dados agrupados'!Y108</f>
        <v>51</v>
      </c>
      <c r="R108" s="304">
        <f>'dados agrupados'!Z108</f>
        <v>53</v>
      </c>
      <c r="S108" s="304">
        <f>'dados agrupados'!AA108</f>
        <v>0</v>
      </c>
      <c r="T108" s="304">
        <f>'dados agrupados'!AB108</f>
        <v>0</v>
      </c>
      <c r="U108" s="304">
        <f>'dados agrupados'!AC108</f>
        <v>5.3</v>
      </c>
      <c r="V108" s="304">
        <f>'dados agrupados'!AD108</f>
        <v>5.5</v>
      </c>
      <c r="W108" s="304" t="e">
        <f t="shared" ref="W108:X108" si="107">#REF!</f>
        <v>#REF!</v>
      </c>
      <c r="X108" s="304" t="e">
        <f t="shared" si="107"/>
        <v>#REF!</v>
      </c>
      <c r="Y108" s="304">
        <f>'dados agrupados'!AG108</f>
        <v>41</v>
      </c>
      <c r="Z108" s="304">
        <f>'dados agrupados'!AH108</f>
        <v>42</v>
      </c>
      <c r="AA108" s="304">
        <f>'dados agrupados'!AI108</f>
        <v>1</v>
      </c>
      <c r="AB108" s="304">
        <f>'dados agrupados'!AJ108</f>
        <v>0.9</v>
      </c>
      <c r="AC108" s="304">
        <f>'dados agrupados'!AK108</f>
        <v>0</v>
      </c>
      <c r="AD108" s="304">
        <f>'dados agrupados'!AR108</f>
        <v>9.3000000000000007</v>
      </c>
      <c r="AE108" s="304">
        <f>'dados agrupados'!AS108</f>
        <v>9.4</v>
      </c>
      <c r="AF108" s="304">
        <f>'dados agrupados'!AN108</f>
        <v>7</v>
      </c>
      <c r="AG108" s="304">
        <f>'dados agrupados'!AO108</f>
        <v>7.2</v>
      </c>
      <c r="AH108" s="304">
        <f>'dados agrupados'!AT108</f>
        <v>4.5999999999999996</v>
      </c>
      <c r="AI108" s="304">
        <f>'dados agrupados'!AU108</f>
        <v>3.9</v>
      </c>
      <c r="AJ108" s="304">
        <f>'dados agrupados'!AX108</f>
        <v>143</v>
      </c>
      <c r="AK108" s="304">
        <f>'dados agrupados'!AY108</f>
        <v>138</v>
      </c>
      <c r="AL108" s="304">
        <f>'dados agrupados'!AL108</f>
        <v>0</v>
      </c>
      <c r="AM108" s="304">
        <f>'dados agrupados'!AM108</f>
        <v>0</v>
      </c>
      <c r="AN108" s="304">
        <f>'dados agrupados'!AZ108</f>
        <v>0</v>
      </c>
      <c r="AO108" s="304">
        <f>'dados agrupados'!BA108</f>
        <v>0</v>
      </c>
      <c r="AP108" s="304">
        <f>'dados agrupados'!BB108</f>
        <v>0</v>
      </c>
      <c r="AQ108" s="304">
        <f>'dados agrupados'!BC108</f>
        <v>0</v>
      </c>
      <c r="AR108" s="304">
        <f>'dados agrupados'!AP108</f>
        <v>0</v>
      </c>
      <c r="AS108" s="304">
        <f>'dados agrupados'!AQ108</f>
        <v>0</v>
      </c>
      <c r="AT108" s="304">
        <f>'dados agrupados'!BF108</f>
        <v>4.59</v>
      </c>
      <c r="AU108" s="304">
        <f>'dados agrupados'!BG108</f>
        <v>4.51</v>
      </c>
      <c r="AV108" s="304">
        <f>'dados agrupados'!BH108</f>
        <v>13</v>
      </c>
      <c r="AW108" s="304">
        <f>'dados agrupados'!BI108</f>
        <v>12.7</v>
      </c>
      <c r="AX108" s="304">
        <f>'dados agrupados'!BJ108</f>
        <v>40.299999999999997</v>
      </c>
      <c r="AY108" s="304">
        <f>'dados agrupados'!BK108</f>
        <v>39</v>
      </c>
      <c r="AZ108" s="304">
        <f>'dados agrupados'!BL108</f>
        <v>87.8</v>
      </c>
      <c r="BA108" s="304">
        <f>'dados agrupados'!BM108</f>
        <v>86.5</v>
      </c>
      <c r="BB108" s="304">
        <f>'dados agrupados'!BN108</f>
        <v>28.3</v>
      </c>
      <c r="BC108" s="304">
        <f>'dados agrupados'!BO108</f>
        <v>28.2</v>
      </c>
      <c r="BD108" s="304">
        <f>'dados agrupados'!BP108</f>
        <v>32.299999999999997</v>
      </c>
      <c r="BE108" s="304">
        <f>'dados agrupados'!BQ108</f>
        <v>32.6</v>
      </c>
      <c r="BF108" s="304">
        <f>'dados agrupados'!BR108</f>
        <v>0</v>
      </c>
      <c r="BG108" s="304">
        <f>'dados agrupados'!BS108</f>
        <v>272</v>
      </c>
      <c r="BH108" s="304">
        <f>'dados agrupados'!BT108</f>
        <v>0</v>
      </c>
      <c r="BI108" s="304">
        <f>'dados agrupados'!BU108</f>
        <v>12.5</v>
      </c>
      <c r="BJ108" s="304">
        <f>'dados agrupados'!BV108</f>
        <v>0</v>
      </c>
      <c r="BK108" s="304">
        <f>'dados agrupados'!BW108</f>
        <v>1.1299999999999999</v>
      </c>
      <c r="BL108" s="304">
        <f>'dados agrupados'!BX108</f>
        <v>10.71</v>
      </c>
      <c r="BM108" s="304">
        <f>'dados agrupados'!BY108</f>
        <v>5.55</v>
      </c>
      <c r="BN108" s="304">
        <f>'dados agrupados'!BZ108</f>
        <v>74</v>
      </c>
      <c r="BO108" s="304">
        <f>'dados agrupados'!CA108</f>
        <v>52.2</v>
      </c>
      <c r="BP108" s="304">
        <f>'dados agrupados'!CB108</f>
        <v>17.2</v>
      </c>
      <c r="BQ108" s="304">
        <f>'dados agrupados'!CC108</f>
        <v>33.200000000000003</v>
      </c>
      <c r="BR108" s="304">
        <f>'dados agrupados'!CD108</f>
        <v>5.8</v>
      </c>
      <c r="BS108" s="304">
        <f>'dados agrupados'!CE108</f>
        <v>8.3000000000000007</v>
      </c>
      <c r="BT108" s="304">
        <f>'dados agrupados'!CF108</f>
        <v>2.9</v>
      </c>
      <c r="BU108" s="304">
        <f>'dados agrupados'!CG108</f>
        <v>6.3</v>
      </c>
      <c r="BV108" s="304">
        <f>'dados agrupados'!CH108</f>
        <v>0.1</v>
      </c>
      <c r="BW108" s="304">
        <f>'dados agrupados'!CI108</f>
        <v>0</v>
      </c>
      <c r="BX108" s="304" t="b">
        <f>'dados agrupados'!CJ108</f>
        <v>0</v>
      </c>
      <c r="BY108" s="304" t="b">
        <f>'dados agrupados'!CK108</f>
        <v>0</v>
      </c>
      <c r="BZ108" s="304" t="e">
        <f t="shared" si="1"/>
        <v>#REF!</v>
      </c>
    </row>
    <row r="109" spans="1:78" ht="15.75" customHeight="1">
      <c r="A109" s="422" t="str">
        <f>'dados agrupados'!C109</f>
        <v>3189</v>
      </c>
      <c r="B109" s="304">
        <f>'dados agrupados'!D109</f>
        <v>28</v>
      </c>
      <c r="C109" s="304">
        <f>'dados agrupados'!E109</f>
        <v>77</v>
      </c>
      <c r="D109" s="304">
        <f>'dados agrupados'!F109</f>
        <v>2</v>
      </c>
      <c r="E109" s="304">
        <f>'dados agrupados'!M109</f>
        <v>87</v>
      </c>
      <c r="F109" s="304">
        <f>'dados agrupados'!N109</f>
        <v>3032</v>
      </c>
      <c r="G109" s="304">
        <f>'dados agrupados'!O109</f>
        <v>17</v>
      </c>
      <c r="H109" s="304">
        <f>'dados agrupados'!P109</f>
        <v>34</v>
      </c>
      <c r="I109" s="304">
        <f>'dados agrupados'!Q109</f>
        <v>0</v>
      </c>
      <c r="J109" s="304">
        <f>'dados agrupados'!R109</f>
        <v>0</v>
      </c>
      <c r="K109" s="304">
        <f>'dados agrupados'!S109</f>
        <v>0</v>
      </c>
      <c r="L109" s="304">
        <f>'dados agrupados'!T109</f>
        <v>0</v>
      </c>
      <c r="M109" s="304">
        <f>'dados agrupados'!U109</f>
        <v>23</v>
      </c>
      <c r="N109" s="304">
        <f>'dados agrupados'!V109</f>
        <v>78</v>
      </c>
      <c r="O109" s="304">
        <f>'dados agrupados'!W109</f>
        <v>4.4000000000000004</v>
      </c>
      <c r="P109" s="304">
        <f>'dados agrupados'!X109</f>
        <v>4.4000000000000004</v>
      </c>
      <c r="Q109" s="304">
        <f>'dados agrupados'!Y109</f>
        <v>39</v>
      </c>
      <c r="R109" s="304">
        <f>'dados agrupados'!Z109</f>
        <v>40</v>
      </c>
      <c r="S109" s="304">
        <f>'dados agrupados'!AA109</f>
        <v>0</v>
      </c>
      <c r="T109" s="304">
        <f>'dados agrupados'!AB109</f>
        <v>0</v>
      </c>
      <c r="U109" s="304">
        <f>'dados agrupados'!AC109</f>
        <v>6.5</v>
      </c>
      <c r="V109" s="304">
        <f>'dados agrupados'!AD109</f>
        <v>7.8</v>
      </c>
      <c r="W109" s="304" t="e">
        <f t="shared" ref="W109:X109" si="108">#REF!</f>
        <v>#REF!</v>
      </c>
      <c r="X109" s="304" t="e">
        <f t="shared" si="108"/>
        <v>#REF!</v>
      </c>
      <c r="Y109" s="304">
        <f>'dados agrupados'!AG109</f>
        <v>40</v>
      </c>
      <c r="Z109" s="304">
        <f>'dados agrupados'!AH109</f>
        <v>48</v>
      </c>
      <c r="AA109" s="304">
        <f>'dados agrupados'!AI109</f>
        <v>0.9</v>
      </c>
      <c r="AB109" s="304">
        <f>'dados agrupados'!AJ109</f>
        <v>0.8</v>
      </c>
      <c r="AC109" s="304">
        <f>'dados agrupados'!AK109</f>
        <v>0</v>
      </c>
      <c r="AD109" s="304">
        <f>'dados agrupados'!AR109</f>
        <v>9.8000000000000007</v>
      </c>
      <c r="AE109" s="304">
        <f>'dados agrupados'!AS109</f>
        <v>9.6999999999999993</v>
      </c>
      <c r="AF109" s="304">
        <f>'dados agrupados'!AN109</f>
        <v>7.2</v>
      </c>
      <c r="AG109" s="304">
        <f>'dados agrupados'!AO109</f>
        <v>7.2</v>
      </c>
      <c r="AH109" s="304">
        <f>'dados agrupados'!AT109</f>
        <v>4.7</v>
      </c>
      <c r="AI109" s="304">
        <f>'dados agrupados'!AU109</f>
        <v>4.8</v>
      </c>
      <c r="AJ109" s="304">
        <f>'dados agrupados'!AX109</f>
        <v>142</v>
      </c>
      <c r="AK109" s="304">
        <f>'dados agrupados'!AY109</f>
        <v>133</v>
      </c>
      <c r="AL109" s="304">
        <f>'dados agrupados'!AL109</f>
        <v>0</v>
      </c>
      <c r="AM109" s="304">
        <f>'dados agrupados'!AM109</f>
        <v>0</v>
      </c>
      <c r="AN109" s="304">
        <f>'dados agrupados'!AZ109</f>
        <v>0</v>
      </c>
      <c r="AO109" s="304">
        <f>'dados agrupados'!BA109</f>
        <v>0</v>
      </c>
      <c r="AP109" s="304">
        <f>'dados agrupados'!BB109</f>
        <v>0</v>
      </c>
      <c r="AQ109" s="304">
        <f>'dados agrupados'!BC109</f>
        <v>0</v>
      </c>
      <c r="AR109" s="304">
        <f>'dados agrupados'!AP109</f>
        <v>0</v>
      </c>
      <c r="AS109" s="304">
        <f>'dados agrupados'!AQ109</f>
        <v>0</v>
      </c>
      <c r="AT109" s="304">
        <f>'dados agrupados'!BF109</f>
        <v>4.93</v>
      </c>
      <c r="AU109" s="304">
        <f>'dados agrupados'!BG109</f>
        <v>4.83</v>
      </c>
      <c r="AV109" s="304">
        <f>'dados agrupados'!BH109</f>
        <v>14.8</v>
      </c>
      <c r="AW109" s="304">
        <f>'dados agrupados'!BI109</f>
        <v>14.7</v>
      </c>
      <c r="AX109" s="304">
        <f>'dados agrupados'!BJ109</f>
        <v>45.7</v>
      </c>
      <c r="AY109" s="304">
        <f>'dados agrupados'!BK109</f>
        <v>43.5</v>
      </c>
      <c r="AZ109" s="304">
        <f>'dados agrupados'!BL109</f>
        <v>92.7</v>
      </c>
      <c r="BA109" s="304">
        <f>'dados agrupados'!BM109</f>
        <v>90.1</v>
      </c>
      <c r="BB109" s="304">
        <f>'dados agrupados'!BN109</f>
        <v>30</v>
      </c>
      <c r="BC109" s="304">
        <f>'dados agrupados'!BO109</f>
        <v>30.4</v>
      </c>
      <c r="BD109" s="304">
        <f>'dados agrupados'!BP109</f>
        <v>32.4</v>
      </c>
      <c r="BE109" s="304">
        <f>'dados agrupados'!BQ109</f>
        <v>33.799999999999997</v>
      </c>
      <c r="BF109" s="304">
        <f>'dados agrupados'!BR109</f>
        <v>0</v>
      </c>
      <c r="BG109" s="304">
        <f>'dados agrupados'!BS109</f>
        <v>186</v>
      </c>
      <c r="BH109" s="304">
        <f>'dados agrupados'!BT109</f>
        <v>0</v>
      </c>
      <c r="BI109" s="304">
        <f>'dados agrupados'!BU109</f>
        <v>12.5</v>
      </c>
      <c r="BJ109" s="304">
        <f>'dados agrupados'!BV109</f>
        <v>0</v>
      </c>
      <c r="BK109" s="304">
        <f>'dados agrupados'!BW109</f>
        <v>1.72</v>
      </c>
      <c r="BL109" s="304">
        <f>'dados agrupados'!BX109</f>
        <v>8.76</v>
      </c>
      <c r="BM109" s="304">
        <f>'dados agrupados'!BY109</f>
        <v>7.86</v>
      </c>
      <c r="BN109" s="304">
        <f>'dados agrupados'!BZ109</f>
        <v>71</v>
      </c>
      <c r="BO109" s="304">
        <f>'dados agrupados'!CA109</f>
        <v>62.9</v>
      </c>
      <c r="BP109" s="304">
        <f>'dados agrupados'!CB109</f>
        <v>21</v>
      </c>
      <c r="BQ109" s="304">
        <f>'dados agrupados'!CC109</f>
        <v>25.3</v>
      </c>
      <c r="BR109" s="304">
        <f>'dados agrupados'!CD109</f>
        <v>6</v>
      </c>
      <c r="BS109" s="304">
        <f>'dados agrupados'!CE109</f>
        <v>10.8</v>
      </c>
      <c r="BT109" s="304">
        <f>'dados agrupados'!CF109</f>
        <v>1</v>
      </c>
      <c r="BU109" s="304">
        <f>'dados agrupados'!CG109</f>
        <v>1</v>
      </c>
      <c r="BV109" s="304">
        <f>'dados agrupados'!CH109</f>
        <v>0</v>
      </c>
      <c r="BW109" s="304">
        <f>'dados agrupados'!CI109</f>
        <v>0</v>
      </c>
      <c r="BX109" s="304" t="b">
        <f>'dados agrupados'!CJ109</f>
        <v>0</v>
      </c>
      <c r="BY109" s="304" t="b">
        <f>'dados agrupados'!CK109</f>
        <v>1</v>
      </c>
      <c r="BZ109" s="304" t="e">
        <f t="shared" si="1"/>
        <v>#REF!</v>
      </c>
    </row>
    <row r="110" spans="1:78" ht="15.75" customHeight="1">
      <c r="A110" s="422" t="str">
        <f>'dados agrupados'!C110</f>
        <v>3190</v>
      </c>
      <c r="B110" s="304">
        <f>'dados agrupados'!D110</f>
        <v>29</v>
      </c>
      <c r="C110" s="304">
        <f>'dados agrupados'!E110</f>
        <v>80</v>
      </c>
      <c r="D110" s="304">
        <f>'dados agrupados'!F110</f>
        <v>1</v>
      </c>
      <c r="E110" s="304">
        <f>'dados agrupados'!M110</f>
        <v>235</v>
      </c>
      <c r="F110" s="304">
        <f>'dados agrupados'!N110</f>
        <v>3646</v>
      </c>
      <c r="G110" s="304">
        <f>'dados agrupados'!O110</f>
        <v>22</v>
      </c>
      <c r="H110" s="304">
        <f>'dados agrupados'!P110</f>
        <v>47</v>
      </c>
      <c r="I110" s="304">
        <f>'dados agrupados'!Q110</f>
        <v>0</v>
      </c>
      <c r="J110" s="304">
        <f>'dados agrupados'!R110</f>
        <v>0</v>
      </c>
      <c r="K110" s="304">
        <f>'dados agrupados'!S110</f>
        <v>0</v>
      </c>
      <c r="L110" s="304">
        <f>'dados agrupados'!T110</f>
        <v>0</v>
      </c>
      <c r="M110" s="304">
        <f>'dados agrupados'!U110</f>
        <v>37</v>
      </c>
      <c r="N110" s="304">
        <f>'dados agrupados'!V110</f>
        <v>92</v>
      </c>
      <c r="O110" s="304">
        <f>'dados agrupados'!W110</f>
        <v>4.4000000000000004</v>
      </c>
      <c r="P110" s="304">
        <f>'dados agrupados'!X110</f>
        <v>4.2</v>
      </c>
      <c r="Q110" s="304">
        <f>'dados agrupados'!Y110</f>
        <v>38</v>
      </c>
      <c r="R110" s="304">
        <f>'dados agrupados'!Z110</f>
        <v>45</v>
      </c>
      <c r="S110" s="304">
        <f>'dados agrupados'!AA110</f>
        <v>0</v>
      </c>
      <c r="T110" s="304">
        <f>'dados agrupados'!AB110</f>
        <v>0</v>
      </c>
      <c r="U110" s="304">
        <f>'dados agrupados'!AC110</f>
        <v>4.5</v>
      </c>
      <c r="V110" s="304">
        <f>'dados agrupados'!AD110</f>
        <v>4.5</v>
      </c>
      <c r="W110" s="304" t="e">
        <f t="shared" ref="W110:X110" si="109">#REF!</f>
        <v>#REF!</v>
      </c>
      <c r="X110" s="304" t="e">
        <f t="shared" si="109"/>
        <v>#REF!</v>
      </c>
      <c r="Y110" s="304">
        <f>'dados agrupados'!AG110</f>
        <v>41</v>
      </c>
      <c r="Z110" s="304">
        <f>'dados agrupados'!AH110</f>
        <v>43</v>
      </c>
      <c r="AA110" s="304">
        <f>'dados agrupados'!AI110</f>
        <v>0.9</v>
      </c>
      <c r="AB110" s="304">
        <f>'dados agrupados'!AJ110</f>
        <v>0.7</v>
      </c>
      <c r="AC110" s="304">
        <f>'dados agrupados'!AK110</f>
        <v>0</v>
      </c>
      <c r="AD110" s="304">
        <f>'dados agrupados'!AR110</f>
        <v>9.6999999999999993</v>
      </c>
      <c r="AE110" s="304">
        <f>'dados agrupados'!AS110</f>
        <v>9.5</v>
      </c>
      <c r="AF110" s="304">
        <f>'dados agrupados'!AN110</f>
        <v>7.1</v>
      </c>
      <c r="AG110" s="304">
        <f>'dados agrupados'!AO110</f>
        <v>7.1</v>
      </c>
      <c r="AH110" s="304">
        <f>'dados agrupados'!AT110</f>
        <v>4</v>
      </c>
      <c r="AI110" s="304">
        <f>'dados agrupados'!AU110</f>
        <v>4.5999999999999996</v>
      </c>
      <c r="AJ110" s="304">
        <f>'dados agrupados'!AX110</f>
        <v>142</v>
      </c>
      <c r="AK110" s="304">
        <f>'dados agrupados'!AY110</f>
        <v>138</v>
      </c>
      <c r="AL110" s="304">
        <f>'dados agrupados'!AL110</f>
        <v>0</v>
      </c>
      <c r="AM110" s="304">
        <f>'dados agrupados'!AM110</f>
        <v>0</v>
      </c>
      <c r="AN110" s="304">
        <f>'dados agrupados'!AZ110</f>
        <v>0</v>
      </c>
      <c r="AO110" s="304">
        <f>'dados agrupados'!BA110</f>
        <v>0</v>
      </c>
      <c r="AP110" s="304">
        <f>'dados agrupados'!BB110</f>
        <v>0</v>
      </c>
      <c r="AQ110" s="304">
        <f>'dados agrupados'!BC110</f>
        <v>0</v>
      </c>
      <c r="AR110" s="304">
        <f>'dados agrupados'!AP110</f>
        <v>0</v>
      </c>
      <c r="AS110" s="304">
        <f>'dados agrupados'!AQ110</f>
        <v>0</v>
      </c>
      <c r="AT110" s="304">
        <f>'dados agrupados'!BF110</f>
        <v>4.8899999999999997</v>
      </c>
      <c r="AU110" s="304">
        <f>'dados agrupados'!BG110</f>
        <v>4.46</v>
      </c>
      <c r="AV110" s="304">
        <f>'dados agrupados'!BH110</f>
        <v>14.1</v>
      </c>
      <c r="AW110" s="304">
        <f>'dados agrupados'!BI110</f>
        <v>12.9</v>
      </c>
      <c r="AX110" s="304">
        <f>'dados agrupados'!BJ110</f>
        <v>44.6</v>
      </c>
      <c r="AY110" s="304">
        <f>'dados agrupados'!BK110</f>
        <v>40.4</v>
      </c>
      <c r="AZ110" s="304">
        <f>'dados agrupados'!BL110</f>
        <v>91.2</v>
      </c>
      <c r="BA110" s="304">
        <f>'dados agrupados'!BM110</f>
        <v>90.6</v>
      </c>
      <c r="BB110" s="304">
        <f>'dados agrupados'!BN110</f>
        <v>28.8</v>
      </c>
      <c r="BC110" s="304">
        <f>'dados agrupados'!BO110</f>
        <v>28.9</v>
      </c>
      <c r="BD110" s="304">
        <f>'dados agrupados'!BP110</f>
        <v>31.6</v>
      </c>
      <c r="BE110" s="304">
        <f>'dados agrupados'!BQ110</f>
        <v>31.9</v>
      </c>
      <c r="BF110" s="304">
        <f>'dados agrupados'!BR110</f>
        <v>0</v>
      </c>
      <c r="BG110" s="304">
        <f>'dados agrupados'!BS110</f>
        <v>214</v>
      </c>
      <c r="BH110" s="304">
        <f>'dados agrupados'!BT110</f>
        <v>0</v>
      </c>
      <c r="BI110" s="304">
        <f>'dados agrupados'!BU110</f>
        <v>13.6</v>
      </c>
      <c r="BJ110" s="304">
        <f>'dados agrupados'!BV110</f>
        <v>0</v>
      </c>
      <c r="BK110" s="304">
        <f>'dados agrupados'!BW110</f>
        <v>1</v>
      </c>
      <c r="BL110" s="304">
        <f>'dados agrupados'!BX110</f>
        <v>6.81</v>
      </c>
      <c r="BM110" s="304">
        <f>'dados agrupados'!BY110</f>
        <v>5.24</v>
      </c>
      <c r="BN110" s="304">
        <f>'dados agrupados'!BZ110</f>
        <v>72</v>
      </c>
      <c r="BO110" s="304">
        <f>'dados agrupados'!CA110</f>
        <v>56.7</v>
      </c>
      <c r="BP110" s="304">
        <f>'dados agrupados'!CB110</f>
        <v>22</v>
      </c>
      <c r="BQ110" s="304">
        <f>'dados agrupados'!CC110</f>
        <v>32.4</v>
      </c>
      <c r="BR110" s="304">
        <f>'dados agrupados'!CD110</f>
        <v>5</v>
      </c>
      <c r="BS110" s="304">
        <f>'dados agrupados'!CE110</f>
        <v>8.4</v>
      </c>
      <c r="BT110" s="304">
        <f>'dados agrupados'!CF110</f>
        <v>1</v>
      </c>
      <c r="BU110" s="304">
        <f>'dados agrupados'!CG110</f>
        <v>2.5</v>
      </c>
      <c r="BV110" s="304">
        <f>'dados agrupados'!CH110</f>
        <v>0</v>
      </c>
      <c r="BW110" s="304">
        <f>'dados agrupados'!CI110</f>
        <v>0</v>
      </c>
      <c r="BX110" s="304" t="b">
        <f>'dados agrupados'!CJ110</f>
        <v>0</v>
      </c>
      <c r="BY110" s="304" t="b">
        <f>'dados agrupados'!CK110</f>
        <v>1</v>
      </c>
      <c r="BZ110" s="304" t="e">
        <f t="shared" si="1"/>
        <v>#REF!</v>
      </c>
    </row>
    <row r="111" spans="1:78" ht="15.75" customHeight="1">
      <c r="A111" s="422" t="str">
        <f>'dados agrupados'!C111</f>
        <v>3193</v>
      </c>
      <c r="B111" s="304">
        <f>'dados agrupados'!D111</f>
        <v>29</v>
      </c>
      <c r="C111" s="304">
        <f>'dados agrupados'!E111</f>
        <v>83</v>
      </c>
      <c r="D111" s="304">
        <f>'dados agrupados'!F111</f>
        <v>0</v>
      </c>
      <c r="E111" s="304">
        <f>'dados agrupados'!M111</f>
        <v>87</v>
      </c>
      <c r="F111" s="304">
        <f>'dados agrupados'!N111</f>
        <v>437</v>
      </c>
      <c r="G111" s="304">
        <f>'dados agrupados'!O111</f>
        <v>19</v>
      </c>
      <c r="H111" s="304">
        <f>'dados agrupados'!P111</f>
        <v>17</v>
      </c>
      <c r="I111" s="304">
        <f>'dados agrupados'!Q111</f>
        <v>0</v>
      </c>
      <c r="J111" s="304">
        <f>'dados agrupados'!R111</f>
        <v>0</v>
      </c>
      <c r="K111" s="304">
        <f>'dados agrupados'!S111</f>
        <v>0</v>
      </c>
      <c r="L111" s="304">
        <f>'dados agrupados'!T111</f>
        <v>0</v>
      </c>
      <c r="M111" s="304">
        <f>'dados agrupados'!U111</f>
        <v>21</v>
      </c>
      <c r="N111" s="304">
        <f>'dados agrupados'!V111</f>
        <v>33</v>
      </c>
      <c r="O111" s="304">
        <f>'dados agrupados'!W111</f>
        <v>4.4000000000000004</v>
      </c>
      <c r="P111" s="304">
        <f>'dados agrupados'!X111</f>
        <v>3.9</v>
      </c>
      <c r="Q111" s="304">
        <f>'dados agrupados'!Y111</f>
        <v>25</v>
      </c>
      <c r="R111" s="304">
        <f>'dados agrupados'!Z111</f>
        <v>25</v>
      </c>
      <c r="S111" s="304">
        <f>'dados agrupados'!AA111</f>
        <v>0</v>
      </c>
      <c r="T111" s="304">
        <f>'dados agrupados'!AB111</f>
        <v>0</v>
      </c>
      <c r="U111" s="304">
        <f>'dados agrupados'!AC111</f>
        <v>5.7</v>
      </c>
      <c r="V111" s="304">
        <f>'dados agrupados'!AD111</f>
        <v>5.7</v>
      </c>
      <c r="W111" s="304" t="e">
        <f t="shared" ref="W111:X111" si="110">#REF!</f>
        <v>#REF!</v>
      </c>
      <c r="X111" s="304" t="e">
        <f t="shared" si="110"/>
        <v>#REF!</v>
      </c>
      <c r="Y111" s="304">
        <f>'dados agrupados'!AG111</f>
        <v>38</v>
      </c>
      <c r="Z111" s="304">
        <f>'dados agrupados'!AH111</f>
        <v>36</v>
      </c>
      <c r="AA111" s="304">
        <f>'dados agrupados'!AI111</f>
        <v>1</v>
      </c>
      <c r="AB111" s="304">
        <f>'dados agrupados'!AJ111</f>
        <v>0.8</v>
      </c>
      <c r="AC111" s="304">
        <f>'dados agrupados'!AK111</f>
        <v>0</v>
      </c>
      <c r="AD111" s="304">
        <f>'dados agrupados'!AR111</f>
        <v>9.6999999999999993</v>
      </c>
      <c r="AE111" s="304">
        <f>'dados agrupados'!AS111</f>
        <v>9.1999999999999993</v>
      </c>
      <c r="AF111" s="304">
        <f>'dados agrupados'!AN111</f>
        <v>7.2</v>
      </c>
      <c r="AG111" s="304">
        <f>'dados agrupados'!AO111</f>
        <v>6.9</v>
      </c>
      <c r="AH111" s="304">
        <f>'dados agrupados'!AT111</f>
        <v>4.8</v>
      </c>
      <c r="AI111" s="304">
        <f>'dados agrupados'!AU111</f>
        <v>4.2</v>
      </c>
      <c r="AJ111" s="304">
        <f>'dados agrupados'!AX111</f>
        <v>144</v>
      </c>
      <c r="AK111" s="304">
        <f>'dados agrupados'!AY111</f>
        <v>138</v>
      </c>
      <c r="AL111" s="304">
        <f>'dados agrupados'!AL111</f>
        <v>0</v>
      </c>
      <c r="AM111" s="304">
        <f>'dados agrupados'!AM111</f>
        <v>0</v>
      </c>
      <c r="AN111" s="304">
        <f>'dados agrupados'!AZ111</f>
        <v>0</v>
      </c>
      <c r="AO111" s="304">
        <f>'dados agrupados'!BA111</f>
        <v>0</v>
      </c>
      <c r="AP111" s="304">
        <f>'dados agrupados'!BB111</f>
        <v>0</v>
      </c>
      <c r="AQ111" s="304">
        <f>'dados agrupados'!BC111</f>
        <v>0</v>
      </c>
      <c r="AR111" s="304">
        <f>'dados agrupados'!AP111</f>
        <v>0</v>
      </c>
      <c r="AS111" s="304">
        <f>'dados agrupados'!AQ111</f>
        <v>0</v>
      </c>
      <c r="AT111" s="304">
        <f>'dados agrupados'!BF111</f>
        <v>4.74</v>
      </c>
      <c r="AU111" s="304">
        <f>'dados agrupados'!BG111</f>
        <v>4.1900000000000004</v>
      </c>
      <c r="AV111" s="304">
        <f>'dados agrupados'!BH111</f>
        <v>13.8</v>
      </c>
      <c r="AW111" s="304">
        <f>'dados agrupados'!BI111</f>
        <v>12.3</v>
      </c>
      <c r="AX111" s="304">
        <f>'dados agrupados'!BJ111</f>
        <v>42.4</v>
      </c>
      <c r="AY111" s="304">
        <f>'dados agrupados'!BK111</f>
        <v>37.700000000000003</v>
      </c>
      <c r="AZ111" s="304">
        <f>'dados agrupados'!BL111</f>
        <v>89.5</v>
      </c>
      <c r="BA111" s="304">
        <f>'dados agrupados'!BM111</f>
        <v>90</v>
      </c>
      <c r="BB111" s="304">
        <f>'dados agrupados'!BN111</f>
        <v>29.1</v>
      </c>
      <c r="BC111" s="304">
        <f>'dados agrupados'!BO111</f>
        <v>29.4</v>
      </c>
      <c r="BD111" s="304">
        <f>'dados agrupados'!BP111</f>
        <v>32.5</v>
      </c>
      <c r="BE111" s="304">
        <f>'dados agrupados'!BQ111</f>
        <v>32.6</v>
      </c>
      <c r="BF111" s="304">
        <f>'dados agrupados'!BR111</f>
        <v>0</v>
      </c>
      <c r="BG111" s="304">
        <f>'dados agrupados'!BS111</f>
        <v>258</v>
      </c>
      <c r="BH111" s="304">
        <f>'dados agrupados'!BT111</f>
        <v>0</v>
      </c>
      <c r="BI111" s="304">
        <f>'dados agrupados'!BU111</f>
        <v>12.6</v>
      </c>
      <c r="BJ111" s="304">
        <f>'dados agrupados'!BV111</f>
        <v>0</v>
      </c>
      <c r="BK111" s="304">
        <f>'dados agrupados'!BW111</f>
        <v>0.95</v>
      </c>
      <c r="BL111" s="304">
        <f>'dados agrupados'!BX111</f>
        <v>8.08</v>
      </c>
      <c r="BM111" s="304">
        <f>'dados agrupados'!BY111</f>
        <v>6.29</v>
      </c>
      <c r="BN111" s="304">
        <f>'dados agrupados'!BZ111</f>
        <v>67.3</v>
      </c>
      <c r="BO111" s="304">
        <f>'dados agrupados'!CA111</f>
        <v>62.2</v>
      </c>
      <c r="BP111" s="304">
        <f>'dados agrupados'!CB111</f>
        <v>25.1</v>
      </c>
      <c r="BQ111" s="304">
        <f>'dados agrupados'!CC111</f>
        <v>25.8</v>
      </c>
      <c r="BR111" s="304">
        <f>'dados agrupados'!CD111</f>
        <v>6.6</v>
      </c>
      <c r="BS111" s="304">
        <f>'dados agrupados'!CE111</f>
        <v>10.3</v>
      </c>
      <c r="BT111" s="304">
        <f>'dados agrupados'!CF111</f>
        <v>1</v>
      </c>
      <c r="BU111" s="304">
        <f>'dados agrupados'!CG111</f>
        <v>1.7</v>
      </c>
      <c r="BV111" s="304">
        <f>'dados agrupados'!CH111</f>
        <v>0</v>
      </c>
      <c r="BW111" s="304">
        <f>'dados agrupados'!CI111</f>
        <v>0</v>
      </c>
      <c r="BX111" s="304" t="b">
        <f>'dados agrupados'!CJ111</f>
        <v>0</v>
      </c>
      <c r="BY111" s="304" t="b">
        <f>'dados agrupados'!CK111</f>
        <v>0</v>
      </c>
      <c r="BZ111" s="304" t="e">
        <f t="shared" si="1"/>
        <v>#REF!</v>
      </c>
    </row>
    <row r="112" spans="1:78" ht="15.75" customHeight="1">
      <c r="A112" s="422" t="str">
        <f>'dados agrupados'!C112</f>
        <v>3194</v>
      </c>
      <c r="B112" s="304">
        <f>'dados agrupados'!D112</f>
        <v>28</v>
      </c>
      <c r="C112" s="304">
        <f>'dados agrupados'!E112</f>
        <v>81</v>
      </c>
      <c r="D112" s="304">
        <f>'dados agrupados'!F112</f>
        <v>1</v>
      </c>
      <c r="E112" s="304">
        <f>'dados agrupados'!M112</f>
        <v>136</v>
      </c>
      <c r="F112" s="304">
        <f>'dados agrupados'!N112</f>
        <v>489</v>
      </c>
      <c r="G112" s="304">
        <f>'dados agrupados'!O112</f>
        <v>19</v>
      </c>
      <c r="H112" s="304">
        <f>'dados agrupados'!P112</f>
        <v>19</v>
      </c>
      <c r="I112" s="304">
        <f>'dados agrupados'!Q112</f>
        <v>0</v>
      </c>
      <c r="J112" s="304">
        <f>'dados agrupados'!R112</f>
        <v>0</v>
      </c>
      <c r="K112" s="304">
        <f>'dados agrupados'!S112</f>
        <v>0</v>
      </c>
      <c r="L112" s="304">
        <f>'dados agrupados'!T112</f>
        <v>0</v>
      </c>
      <c r="M112" s="304">
        <f>'dados agrupados'!U112</f>
        <v>26</v>
      </c>
      <c r="N112" s="304">
        <f>'dados agrupados'!V112</f>
        <v>38</v>
      </c>
      <c r="O112" s="304">
        <f>'dados agrupados'!W112</f>
        <v>4.3</v>
      </c>
      <c r="P112" s="304">
        <f>'dados agrupados'!X112</f>
        <v>4.0999999999999996</v>
      </c>
      <c r="Q112" s="304">
        <f>'dados agrupados'!Y112</f>
        <v>19</v>
      </c>
      <c r="R112" s="304">
        <f>'dados agrupados'!Z112</f>
        <v>20</v>
      </c>
      <c r="S112" s="304">
        <f>'dados agrupados'!AA112</f>
        <v>0</v>
      </c>
      <c r="T112" s="304">
        <f>'dados agrupados'!AB112</f>
        <v>0</v>
      </c>
      <c r="U112" s="304">
        <f>'dados agrupados'!AC112</f>
        <v>7.3</v>
      </c>
      <c r="V112" s="304">
        <f>'dados agrupados'!AD112</f>
        <v>6.3</v>
      </c>
      <c r="W112" s="304" t="e">
        <f t="shared" ref="W112:X112" si="111">#REF!</f>
        <v>#REF!</v>
      </c>
      <c r="X112" s="304" t="e">
        <f t="shared" si="111"/>
        <v>#REF!</v>
      </c>
      <c r="Y112" s="304">
        <f>'dados agrupados'!AG112</f>
        <v>28</v>
      </c>
      <c r="Z112" s="304">
        <f>'dados agrupados'!AH112</f>
        <v>34</v>
      </c>
      <c r="AA112" s="304">
        <f>'dados agrupados'!AI112</f>
        <v>1.1000000000000001</v>
      </c>
      <c r="AB112" s="304">
        <f>'dados agrupados'!AJ112</f>
        <v>0.8</v>
      </c>
      <c r="AC112" s="304">
        <f>'dados agrupados'!AK112</f>
        <v>0</v>
      </c>
      <c r="AD112" s="304">
        <f>'dados agrupados'!AR112</f>
        <v>9.9</v>
      </c>
      <c r="AE112" s="304">
        <f>'dados agrupados'!AS112</f>
        <v>9.5</v>
      </c>
      <c r="AF112" s="304">
        <f>'dados agrupados'!AN112</f>
        <v>7.5</v>
      </c>
      <c r="AG112" s="304">
        <f>'dados agrupados'!AO112</f>
        <v>7.3</v>
      </c>
      <c r="AH112" s="304">
        <f>'dados agrupados'!AT112</f>
        <v>4.9000000000000004</v>
      </c>
      <c r="AI112" s="304">
        <f>'dados agrupados'!AU112</f>
        <v>4.4000000000000004</v>
      </c>
      <c r="AJ112" s="304">
        <f>'dados agrupados'!AX112</f>
        <v>142</v>
      </c>
      <c r="AK112" s="304">
        <f>'dados agrupados'!AY112</f>
        <v>138</v>
      </c>
      <c r="AL112" s="304">
        <f>'dados agrupados'!AL112</f>
        <v>0</v>
      </c>
      <c r="AM112" s="304">
        <f>'dados agrupados'!AM112</f>
        <v>0</v>
      </c>
      <c r="AN112" s="304">
        <f>'dados agrupados'!AZ112</f>
        <v>0</v>
      </c>
      <c r="AO112" s="304">
        <f>'dados agrupados'!BA112</f>
        <v>0</v>
      </c>
      <c r="AP112" s="304">
        <f>'dados agrupados'!BB112</f>
        <v>0</v>
      </c>
      <c r="AQ112" s="304">
        <f>'dados agrupados'!BC112</f>
        <v>0</v>
      </c>
      <c r="AR112" s="304">
        <f>'dados agrupados'!AP112</f>
        <v>0</v>
      </c>
      <c r="AS112" s="304">
        <f>'dados agrupados'!AQ112</f>
        <v>0</v>
      </c>
      <c r="AT112" s="304">
        <f>'dados agrupados'!BF112</f>
        <v>4.9400000000000004</v>
      </c>
      <c r="AU112" s="304">
        <f>'dados agrupados'!BG112</f>
        <v>4.53</v>
      </c>
      <c r="AV112" s="304">
        <f>'dados agrupados'!BH112</f>
        <v>13.7</v>
      </c>
      <c r="AW112" s="304">
        <f>'dados agrupados'!BI112</f>
        <v>12.8</v>
      </c>
      <c r="AX112" s="304">
        <f>'dados agrupados'!BJ112</f>
        <v>43.3</v>
      </c>
      <c r="AY112" s="304">
        <f>'dados agrupados'!BK112</f>
        <v>40.1</v>
      </c>
      <c r="AZ112" s="304">
        <f>'dados agrupados'!BL112</f>
        <v>87.7</v>
      </c>
      <c r="BA112" s="304">
        <f>'dados agrupados'!BM112</f>
        <v>88.5</v>
      </c>
      <c r="BB112" s="304">
        <f>'dados agrupados'!BN112</f>
        <v>31.6</v>
      </c>
      <c r="BC112" s="304">
        <f>'dados agrupados'!BO112</f>
        <v>28.3</v>
      </c>
      <c r="BD112" s="304">
        <f>'dados agrupados'!BP112</f>
        <v>0</v>
      </c>
      <c r="BE112" s="304">
        <f>'dados agrupados'!BQ112</f>
        <v>31.9</v>
      </c>
      <c r="BF112" s="304">
        <f>'dados agrupados'!BR112</f>
        <v>0</v>
      </c>
      <c r="BG112" s="304">
        <f>'dados agrupados'!BS112</f>
        <v>244</v>
      </c>
      <c r="BH112" s="304">
        <f>'dados agrupados'!BT112</f>
        <v>0</v>
      </c>
      <c r="BI112" s="304">
        <f>'dados agrupados'!BU112</f>
        <v>13.5</v>
      </c>
      <c r="BJ112" s="304">
        <f>'dados agrupados'!BV112</f>
        <v>0</v>
      </c>
      <c r="BK112" s="304">
        <f>'dados agrupados'!BW112</f>
        <v>1.1499999999999999</v>
      </c>
      <c r="BL112" s="304">
        <f>'dados agrupados'!BX112</f>
        <v>6</v>
      </c>
      <c r="BM112" s="304">
        <f>'dados agrupados'!BY112</f>
        <v>3.93</v>
      </c>
      <c r="BN112" s="304">
        <f>'dados agrupados'!BZ112</f>
        <v>71.7</v>
      </c>
      <c r="BO112" s="304">
        <f>'dados agrupados'!CA112</f>
        <v>54.9</v>
      </c>
      <c r="BP112" s="304">
        <f>'dados agrupados'!CB112</f>
        <v>19.8</v>
      </c>
      <c r="BQ112" s="304">
        <f>'dados agrupados'!CC112</f>
        <v>32.6</v>
      </c>
      <c r="BR112" s="304">
        <f>'dados agrupados'!CD112</f>
        <v>8</v>
      </c>
      <c r="BS112" s="304">
        <f>'dados agrupados'!CE112</f>
        <v>11.2</v>
      </c>
      <c r="BT112" s="304">
        <f>'dados agrupados'!CF112</f>
        <v>0.5</v>
      </c>
      <c r="BU112" s="304">
        <f>'dados agrupados'!CG112</f>
        <v>1.3</v>
      </c>
      <c r="BV112" s="304">
        <f>'dados agrupados'!CH112</f>
        <v>0</v>
      </c>
      <c r="BW112" s="304">
        <f>'dados agrupados'!CI112</f>
        <v>0</v>
      </c>
      <c r="BX112" s="304" t="b">
        <f>'dados agrupados'!CJ112</f>
        <v>0</v>
      </c>
      <c r="BY112" s="304" t="b">
        <f>'dados agrupados'!CK112</f>
        <v>0</v>
      </c>
      <c r="BZ112" s="304" t="e">
        <f t="shared" si="1"/>
        <v>#REF!</v>
      </c>
    </row>
    <row r="113" spans="1:78" ht="15.75" customHeight="1">
      <c r="A113" s="422" t="str">
        <f>'dados agrupados'!C113</f>
        <v>3195</v>
      </c>
      <c r="B113" s="304">
        <f>'dados agrupados'!D113</f>
        <v>26</v>
      </c>
      <c r="C113" s="304">
        <f>'dados agrupados'!E113</f>
        <v>68</v>
      </c>
      <c r="D113" s="304">
        <f>'dados agrupados'!F113</f>
        <v>1</v>
      </c>
      <c r="E113" s="304">
        <f>'dados agrupados'!M113</f>
        <v>96</v>
      </c>
      <c r="F113" s="304">
        <f>'dados agrupados'!N113</f>
        <v>460</v>
      </c>
      <c r="G113" s="304">
        <f>'dados agrupados'!O113</f>
        <v>16</v>
      </c>
      <c r="H113" s="304">
        <f>'dados agrupados'!P113</f>
        <v>22</v>
      </c>
      <c r="I113" s="304">
        <f>'dados agrupados'!Q113</f>
        <v>0</v>
      </c>
      <c r="J113" s="304">
        <f>'dados agrupados'!R113</f>
        <v>0</v>
      </c>
      <c r="K113" s="304">
        <f>'dados agrupados'!S113</f>
        <v>0</v>
      </c>
      <c r="L113" s="304">
        <f>'dados agrupados'!T113</f>
        <v>0</v>
      </c>
      <c r="M113" s="304">
        <f>'dados agrupados'!U113</f>
        <v>29</v>
      </c>
      <c r="N113" s="304">
        <f>'dados agrupados'!V113</f>
        <v>35</v>
      </c>
      <c r="O113" s="304">
        <f>'dados agrupados'!W113</f>
        <v>4.5999999999999996</v>
      </c>
      <c r="P113" s="304">
        <f>'dados agrupados'!X113</f>
        <v>4.3</v>
      </c>
      <c r="Q113" s="304">
        <f>'dados agrupados'!Y113</f>
        <v>47</v>
      </c>
      <c r="R113" s="304">
        <f>'dados agrupados'!Z113</f>
        <v>41</v>
      </c>
      <c r="S113" s="304">
        <f>'dados agrupados'!AA113</f>
        <v>0</v>
      </c>
      <c r="T113" s="304">
        <f>'dados agrupados'!AB113</f>
        <v>0</v>
      </c>
      <c r="U113" s="304">
        <f>'dados agrupados'!AC113</f>
        <v>6.6</v>
      </c>
      <c r="V113" s="304">
        <f>'dados agrupados'!AD113</f>
        <v>5.2</v>
      </c>
      <c r="W113" s="304" t="e">
        <f t="shared" ref="W113:X113" si="112">#REF!</f>
        <v>#REF!</v>
      </c>
      <c r="X113" s="304" t="e">
        <f t="shared" si="112"/>
        <v>#REF!</v>
      </c>
      <c r="Y113" s="304">
        <f>'dados agrupados'!AG113</f>
        <v>41</v>
      </c>
      <c r="Z113" s="304">
        <f>'dados agrupados'!AH113</f>
        <v>36</v>
      </c>
      <c r="AA113" s="304">
        <f>'dados agrupados'!AI113</f>
        <v>0.8</v>
      </c>
      <c r="AB113" s="304">
        <f>'dados agrupados'!AJ113</f>
        <v>0.7</v>
      </c>
      <c r="AC113" s="304">
        <f>'dados agrupados'!AK113</f>
        <v>0</v>
      </c>
      <c r="AD113" s="304">
        <f>'dados agrupados'!AR113</f>
        <v>10</v>
      </c>
      <c r="AE113" s="304">
        <f>'dados agrupados'!AS113</f>
        <v>9.6999999999999993</v>
      </c>
      <c r="AF113" s="304">
        <f>'dados agrupados'!AN113</f>
        <v>7.5</v>
      </c>
      <c r="AG113" s="304">
        <f>'dados agrupados'!AO113</f>
        <v>7.4</v>
      </c>
      <c r="AH113" s="304">
        <f>'dados agrupados'!AT113</f>
        <v>4.3</v>
      </c>
      <c r="AI113" s="304">
        <f>'dados agrupados'!AU113</f>
        <v>3.9</v>
      </c>
      <c r="AJ113" s="304">
        <f>'dados agrupados'!AX113</f>
        <v>144</v>
      </c>
      <c r="AK113" s="304">
        <f>'dados agrupados'!AY113</f>
        <v>140</v>
      </c>
      <c r="AL113" s="304">
        <f>'dados agrupados'!AL113</f>
        <v>0</v>
      </c>
      <c r="AM113" s="304">
        <f>'dados agrupados'!AM113</f>
        <v>0</v>
      </c>
      <c r="AN113" s="304">
        <f>'dados agrupados'!AZ113</f>
        <v>0</v>
      </c>
      <c r="AO113" s="304">
        <f>'dados agrupados'!BA113</f>
        <v>0</v>
      </c>
      <c r="AP113" s="304">
        <f>'dados agrupados'!BB113</f>
        <v>0</v>
      </c>
      <c r="AQ113" s="304">
        <f>'dados agrupados'!BC113</f>
        <v>0</v>
      </c>
      <c r="AR113" s="304">
        <f>'dados agrupados'!AP113</f>
        <v>0</v>
      </c>
      <c r="AS113" s="304">
        <f>'dados agrupados'!AQ113</f>
        <v>0</v>
      </c>
      <c r="AT113" s="304">
        <f>'dados agrupados'!BF113</f>
        <v>4.79</v>
      </c>
      <c r="AU113" s="304">
        <f>'dados agrupados'!BG113</f>
        <v>4.58</v>
      </c>
      <c r="AV113" s="304">
        <f>'dados agrupados'!BH113</f>
        <v>14.3</v>
      </c>
      <c r="AW113" s="304">
        <f>'dados agrupados'!BI113</f>
        <v>13.8</v>
      </c>
      <c r="AX113" s="304">
        <f>'dados agrupados'!BJ113</f>
        <v>44.3</v>
      </c>
      <c r="AY113" s="304">
        <f>'dados agrupados'!BK113</f>
        <v>42.6</v>
      </c>
      <c r="AZ113" s="304">
        <f>'dados agrupados'!BL113</f>
        <v>92.5</v>
      </c>
      <c r="BA113" s="304">
        <f>'dados agrupados'!BM113</f>
        <v>93</v>
      </c>
      <c r="BB113" s="304">
        <f>'dados agrupados'!BN113</f>
        <v>29.9</v>
      </c>
      <c r="BC113" s="304">
        <f>'dados agrupados'!BO113</f>
        <v>30.1</v>
      </c>
      <c r="BD113" s="304">
        <f>'dados agrupados'!BP113</f>
        <v>32.299999999999997</v>
      </c>
      <c r="BE113" s="304">
        <f>'dados agrupados'!BQ113</f>
        <v>32.4</v>
      </c>
      <c r="BF113" s="304">
        <f>'dados agrupados'!BR113</f>
        <v>0</v>
      </c>
      <c r="BG113" s="304">
        <f>'dados agrupados'!BS113</f>
        <v>251</v>
      </c>
      <c r="BH113" s="304">
        <f>'dados agrupados'!BT113</f>
        <v>0</v>
      </c>
      <c r="BI113" s="304">
        <f>'dados agrupados'!BU113</f>
        <v>12.5</v>
      </c>
      <c r="BJ113" s="304">
        <f>'dados agrupados'!BV113</f>
        <v>0</v>
      </c>
      <c r="BK113" s="304">
        <f>'dados agrupados'!BW113</f>
        <v>1.03</v>
      </c>
      <c r="BL113" s="304">
        <f>'dados agrupados'!BX113</f>
        <v>7.55</v>
      </c>
      <c r="BM113" s="304">
        <f>'dados agrupados'!BY113</f>
        <v>8.2200000000000006</v>
      </c>
      <c r="BN113" s="304">
        <f>'dados agrupados'!BZ113</f>
        <v>68.3</v>
      </c>
      <c r="BO113" s="304">
        <f>'dados agrupados'!CA113</f>
        <v>71.599999999999994</v>
      </c>
      <c r="BP113" s="304">
        <f>'dados agrupados'!CB113</f>
        <v>24.4</v>
      </c>
      <c r="BQ113" s="304">
        <f>'dados agrupados'!CC113</f>
        <v>18.7</v>
      </c>
      <c r="BR113" s="304">
        <f>'dados agrupados'!CD113</f>
        <v>6.5</v>
      </c>
      <c r="BS113" s="304">
        <f>'dados agrupados'!CE113</f>
        <v>8.4</v>
      </c>
      <c r="BT113" s="304">
        <f>'dados agrupados'!CF113</f>
        <v>0.8</v>
      </c>
      <c r="BU113" s="304">
        <f>'dados agrupados'!CG113</f>
        <v>1.3</v>
      </c>
      <c r="BV113" s="304">
        <f>'dados agrupados'!CH113</f>
        <v>0</v>
      </c>
      <c r="BW113" s="304">
        <f>'dados agrupados'!CI113</f>
        <v>0</v>
      </c>
      <c r="BX113" s="304" t="b">
        <f>'dados agrupados'!CJ113</f>
        <v>0</v>
      </c>
      <c r="BY113" s="304" t="b">
        <f>'dados agrupados'!CK113</f>
        <v>0</v>
      </c>
      <c r="BZ113" s="304" t="e">
        <f t="shared" si="1"/>
        <v>#REF!</v>
      </c>
    </row>
    <row r="114" spans="1:78" ht="15.75" customHeight="1">
      <c r="A114" s="422" t="str">
        <f>'dados agrupados'!C114</f>
        <v>3196</v>
      </c>
      <c r="B114" s="304">
        <f>'dados agrupados'!D114</f>
        <v>27</v>
      </c>
      <c r="C114" s="304">
        <f>'dados agrupados'!E114</f>
        <v>80</v>
      </c>
      <c r="D114" s="304">
        <f>'dados agrupados'!F114</f>
        <v>1</v>
      </c>
      <c r="E114" s="304">
        <f>'dados agrupados'!M114</f>
        <v>165</v>
      </c>
      <c r="F114" s="304">
        <f>'dados agrupados'!N114</f>
        <v>4663</v>
      </c>
      <c r="G114" s="304">
        <f>'dados agrupados'!O114</f>
        <v>20</v>
      </c>
      <c r="H114" s="304">
        <f>'dados agrupados'!P114</f>
        <v>38</v>
      </c>
      <c r="I114" s="304">
        <f>'dados agrupados'!Q114</f>
        <v>0</v>
      </c>
      <c r="J114" s="304">
        <f>'dados agrupados'!R114</f>
        <v>0</v>
      </c>
      <c r="K114" s="304">
        <f>'dados agrupados'!S114</f>
        <v>0</v>
      </c>
      <c r="L114" s="304">
        <f>'dados agrupados'!T114</f>
        <v>0</v>
      </c>
      <c r="M114" s="304">
        <f>'dados agrupados'!U114</f>
        <v>29</v>
      </c>
      <c r="N114" s="304">
        <f>'dados agrupados'!V114</f>
        <v>104</v>
      </c>
      <c r="O114" s="304">
        <f>'dados agrupados'!W114</f>
        <v>4.5</v>
      </c>
      <c r="P114" s="304">
        <f>'dados agrupados'!X114</f>
        <v>4.4000000000000004</v>
      </c>
      <c r="Q114" s="304">
        <f>'dados agrupados'!Y114</f>
        <v>45</v>
      </c>
      <c r="R114" s="304">
        <f>'dados agrupados'!Z114</f>
        <v>61</v>
      </c>
      <c r="S114" s="304">
        <f>'dados agrupados'!AA114</f>
        <v>0</v>
      </c>
      <c r="T114" s="304">
        <f>'dados agrupados'!AB114</f>
        <v>0</v>
      </c>
      <c r="U114" s="304">
        <f>'dados agrupados'!AC114</f>
        <v>7.2</v>
      </c>
      <c r="V114" s="304">
        <f>'dados agrupados'!AD114</f>
        <v>7.3</v>
      </c>
      <c r="W114" s="304" t="e">
        <f t="shared" ref="W114:X114" si="113">#REF!</f>
        <v>#REF!</v>
      </c>
      <c r="X114" s="304" t="e">
        <f t="shared" si="113"/>
        <v>#REF!</v>
      </c>
      <c r="Y114" s="304">
        <f>'dados agrupados'!AG114</f>
        <v>42</v>
      </c>
      <c r="Z114" s="304">
        <f>'dados agrupados'!AH114</f>
        <v>66</v>
      </c>
      <c r="AA114" s="304">
        <f>'dados agrupados'!AI114</f>
        <v>1.2</v>
      </c>
      <c r="AB114" s="304">
        <f>'dados agrupados'!AJ114</f>
        <v>1.1000000000000001</v>
      </c>
      <c r="AC114" s="304">
        <f>'dados agrupados'!AK114</f>
        <v>0</v>
      </c>
      <c r="AD114" s="304">
        <f>'dados agrupados'!AR114</f>
        <v>9.9</v>
      </c>
      <c r="AE114" s="304">
        <f>'dados agrupados'!AS114</f>
        <v>9.6999999999999993</v>
      </c>
      <c r="AF114" s="304">
        <f>'dados agrupados'!AN114</f>
        <v>7.4</v>
      </c>
      <c r="AG114" s="304">
        <f>'dados agrupados'!AO114</f>
        <v>7.6</v>
      </c>
      <c r="AH114" s="304">
        <f>'dados agrupados'!AT114</f>
        <v>4.8</v>
      </c>
      <c r="AI114" s="304">
        <f>'dados agrupados'!AU114</f>
        <v>4.5999999999999996</v>
      </c>
      <c r="AJ114" s="304">
        <f>'dados agrupados'!AX114</f>
        <v>142</v>
      </c>
      <c r="AK114" s="304">
        <f>'dados agrupados'!AY114</f>
        <v>140</v>
      </c>
      <c r="AL114" s="304">
        <f>'dados agrupados'!AL114</f>
        <v>0</v>
      </c>
      <c r="AM114" s="304">
        <f>'dados agrupados'!AM114</f>
        <v>0</v>
      </c>
      <c r="AN114" s="304">
        <f>'dados agrupados'!AZ114</f>
        <v>0</v>
      </c>
      <c r="AO114" s="304">
        <f>'dados agrupados'!BA114</f>
        <v>0</v>
      </c>
      <c r="AP114" s="304">
        <f>'dados agrupados'!BB114</f>
        <v>0</v>
      </c>
      <c r="AQ114" s="304">
        <f>'dados agrupados'!BC114</f>
        <v>0</v>
      </c>
      <c r="AR114" s="304">
        <f>'dados agrupados'!AP114</f>
        <v>0</v>
      </c>
      <c r="AS114" s="304">
        <f>'dados agrupados'!AQ114</f>
        <v>0</v>
      </c>
      <c r="AT114" s="304">
        <f>'dados agrupados'!BF114</f>
        <v>5.68</v>
      </c>
      <c r="AU114" s="304">
        <f>'dados agrupados'!BG114</f>
        <v>5.35</v>
      </c>
      <c r="AV114" s="304">
        <f>'dados agrupados'!BH114</f>
        <v>15</v>
      </c>
      <c r="AW114" s="304">
        <f>'dados agrupados'!BI114</f>
        <v>14.1</v>
      </c>
      <c r="AX114" s="304">
        <f>'dados agrupados'!BJ114</f>
        <v>46.9</v>
      </c>
      <c r="AY114" s="304">
        <f>'dados agrupados'!BK114</f>
        <v>43.5</v>
      </c>
      <c r="AZ114" s="304">
        <f>'dados agrupados'!BL114</f>
        <v>82.6</v>
      </c>
      <c r="BA114" s="304">
        <f>'dados agrupados'!BM114</f>
        <v>81.3</v>
      </c>
      <c r="BB114" s="304">
        <f>'dados agrupados'!BN114</f>
        <v>26.4</v>
      </c>
      <c r="BC114" s="304">
        <f>'dados agrupados'!BO114</f>
        <v>26.4</v>
      </c>
      <c r="BD114" s="304">
        <f>'dados agrupados'!BP114</f>
        <v>32</v>
      </c>
      <c r="BE114" s="304">
        <f>'dados agrupados'!BQ114</f>
        <v>32.4</v>
      </c>
      <c r="BF114" s="304">
        <f>'dados agrupados'!BR114</f>
        <v>0</v>
      </c>
      <c r="BG114" s="304">
        <f>'dados agrupados'!BS114</f>
        <v>0</v>
      </c>
      <c r="BH114" s="304">
        <f>'dados agrupados'!BT114</f>
        <v>0</v>
      </c>
      <c r="BI114" s="304">
        <f>'dados agrupados'!BU114</f>
        <v>12.5</v>
      </c>
      <c r="BJ114" s="304">
        <f>'dados agrupados'!BV114</f>
        <v>0</v>
      </c>
      <c r="BK114" s="304">
        <f>'dados agrupados'!BW114</f>
        <v>0.79</v>
      </c>
      <c r="BL114" s="304">
        <f>'dados agrupados'!BX114</f>
        <v>7.45</v>
      </c>
      <c r="BM114" s="304">
        <f>'dados agrupados'!BY114</f>
        <v>6.39</v>
      </c>
      <c r="BN114" s="304">
        <f>'dados agrupados'!BZ114</f>
        <v>71.7</v>
      </c>
      <c r="BO114" s="304">
        <f>'dados agrupados'!CA114</f>
        <v>51</v>
      </c>
      <c r="BP114" s="304">
        <f>'dados agrupados'!CB114</f>
        <v>20.399999999999999</v>
      </c>
      <c r="BQ114" s="304">
        <f>'dados agrupados'!CC114</f>
        <v>34.6</v>
      </c>
      <c r="BR114" s="304">
        <f>'dados agrupados'!CD114</f>
        <v>6.6</v>
      </c>
      <c r="BS114" s="304">
        <f>'dados agrupados'!CE114</f>
        <v>9.1999999999999993</v>
      </c>
      <c r="BT114" s="304">
        <f>'dados agrupados'!CF114</f>
        <v>1.3</v>
      </c>
      <c r="BU114" s="304">
        <f>'dados agrupados'!CG114</f>
        <v>2.2000000000000002</v>
      </c>
      <c r="BV114" s="304">
        <f>'dados agrupados'!CH114</f>
        <v>0</v>
      </c>
      <c r="BW114" s="304">
        <f>'dados agrupados'!CI114</f>
        <v>0</v>
      </c>
      <c r="BX114" s="304" t="b">
        <f>'dados agrupados'!CJ114</f>
        <v>0</v>
      </c>
      <c r="BY114" s="304" t="b">
        <f>'dados agrupados'!CK114</f>
        <v>1</v>
      </c>
      <c r="BZ114" s="304" t="e">
        <f t="shared" si="1"/>
        <v>#REF!</v>
      </c>
    </row>
    <row r="115" spans="1:78" ht="15.75" customHeight="1">
      <c r="A115" s="422" t="str">
        <f>'dados agrupados'!C115</f>
        <v>3155</v>
      </c>
      <c r="B115" s="304">
        <f>'dados agrupados'!D115</f>
        <v>26</v>
      </c>
      <c r="C115" s="304">
        <f>'dados agrupados'!E115</f>
        <v>70</v>
      </c>
      <c r="D115" s="304">
        <f>'dados agrupados'!F115</f>
        <v>1</v>
      </c>
      <c r="E115" s="304">
        <f>'dados agrupados'!M115</f>
        <v>5986</v>
      </c>
      <c r="F115" s="304">
        <f>'dados agrupados'!N115</f>
        <v>7068</v>
      </c>
      <c r="G115" s="304">
        <f>'dados agrupados'!O115</f>
        <v>32</v>
      </c>
      <c r="H115" s="304">
        <f>'dados agrupados'!P115</f>
        <v>103</v>
      </c>
      <c r="I115" s="304">
        <f>'dados agrupados'!Q115</f>
        <v>1.6</v>
      </c>
      <c r="J115" s="304">
        <f>'dados agrupados'!R115</f>
        <v>5.7</v>
      </c>
      <c r="K115" s="304">
        <f>'dados agrupados'!S115</f>
        <v>714</v>
      </c>
      <c r="L115" s="304">
        <f>'dados agrupados'!T115</f>
        <v>1410</v>
      </c>
      <c r="M115" s="304">
        <f>'dados agrupados'!U115</f>
        <v>85</v>
      </c>
      <c r="N115" s="304">
        <f>'dados agrupados'!V115</f>
        <v>168</v>
      </c>
      <c r="O115" s="304">
        <f>'dados agrupados'!W115</f>
        <v>4.4000000000000004</v>
      </c>
      <c r="P115" s="304">
        <f>'dados agrupados'!X115</f>
        <v>5</v>
      </c>
      <c r="Q115" s="304">
        <f>'dados agrupados'!Y115</f>
        <v>61</v>
      </c>
      <c r="R115" s="304">
        <f>'dados agrupados'!Z115</f>
        <v>65</v>
      </c>
      <c r="S115" s="304">
        <f>'dados agrupados'!AA115</f>
        <v>27</v>
      </c>
      <c r="T115" s="304">
        <f>'dados agrupados'!AB115</f>
        <v>29</v>
      </c>
      <c r="U115" s="304">
        <f>'dados agrupados'!AC115</f>
        <v>5.3</v>
      </c>
      <c r="V115" s="304">
        <f>'dados agrupados'!AD115</f>
        <v>6.8</v>
      </c>
      <c r="W115" s="304" t="e">
        <f t="shared" ref="W115:X115" si="114">#REF!</f>
        <v>#REF!</v>
      </c>
      <c r="X115" s="304" t="e">
        <f t="shared" si="114"/>
        <v>#REF!</v>
      </c>
      <c r="Y115" s="304">
        <f>'dados agrupados'!AG115</f>
        <v>36</v>
      </c>
      <c r="Z115" s="304">
        <f>'dados agrupados'!AH115</f>
        <v>66</v>
      </c>
      <c r="AA115" s="424">
        <f>'dados agrupados'!AI115</f>
        <v>1.1000000000000001</v>
      </c>
      <c r="AB115" s="424">
        <f>'dados agrupados'!AJ115</f>
        <v>1</v>
      </c>
      <c r="AC115" s="304">
        <f>'dados agrupados'!AK115</f>
        <v>0</v>
      </c>
      <c r="AD115" s="304">
        <f>'dados agrupados'!AR115</f>
        <v>8.6</v>
      </c>
      <c r="AE115" s="304">
        <f>'dados agrupados'!AS115</f>
        <v>10.1</v>
      </c>
      <c r="AF115" s="304">
        <f>'dados agrupados'!AN115</f>
        <v>7.2</v>
      </c>
      <c r="AG115" s="304">
        <f>'dados agrupados'!AO115</f>
        <v>7.7</v>
      </c>
      <c r="AH115" s="304">
        <f>'dados agrupados'!AT115</f>
        <v>4.5</v>
      </c>
      <c r="AI115" s="304">
        <f>'dados agrupados'!AU115</f>
        <v>4.5</v>
      </c>
      <c r="AJ115" s="304">
        <f>'dados agrupados'!AX115</f>
        <v>142</v>
      </c>
      <c r="AK115" s="304">
        <f>'dados agrupados'!AY115</f>
        <v>140</v>
      </c>
      <c r="AL115" s="304">
        <f>'dados agrupados'!AL115</f>
        <v>3.7</v>
      </c>
      <c r="AM115" s="304">
        <f>'dados agrupados'!AM115</f>
        <v>6.1</v>
      </c>
      <c r="AN115" s="304">
        <f>'dados agrupados'!AZ115</f>
        <v>2.2000000000000002</v>
      </c>
      <c r="AO115" s="304">
        <f>'dados agrupados'!BA115</f>
        <v>2.2000000000000002</v>
      </c>
      <c r="AP115" s="304">
        <f>'dados agrupados'!BB115</f>
        <v>106</v>
      </c>
      <c r="AQ115" s="304">
        <f>'dados agrupados'!BC115</f>
        <v>102</v>
      </c>
      <c r="AR115" s="304">
        <f>'dados agrupados'!AP115</f>
        <v>0</v>
      </c>
      <c r="AS115" s="304">
        <f>'dados agrupados'!AQ115</f>
        <v>76</v>
      </c>
      <c r="AT115" s="304">
        <f>'dados agrupados'!BF115</f>
        <v>4.8499999999999996</v>
      </c>
      <c r="AU115" s="304">
        <f>'dados agrupados'!BG115</f>
        <v>4.71</v>
      </c>
      <c r="AV115" s="304">
        <f>'dados agrupados'!BH115</f>
        <v>14.3</v>
      </c>
      <c r="AW115" s="304">
        <f>'dados agrupados'!BI115</f>
        <v>13.7</v>
      </c>
      <c r="AX115" s="304">
        <f>'dados agrupados'!BJ115</f>
        <v>41.7</v>
      </c>
      <c r="AY115" s="304">
        <f>'dados agrupados'!BK115</f>
        <v>40.5</v>
      </c>
      <c r="AZ115" s="304">
        <f>'dados agrupados'!BL115</f>
        <v>86</v>
      </c>
      <c r="BA115" s="304">
        <f>'dados agrupados'!BM115</f>
        <v>86</v>
      </c>
      <c r="BB115" s="304">
        <f>'dados agrupados'!BN115</f>
        <v>29.5</v>
      </c>
      <c r="BC115" s="304">
        <f>'dados agrupados'!BO115</f>
        <v>29.1</v>
      </c>
      <c r="BD115" s="304">
        <f>'dados agrupados'!BP115</f>
        <v>34.299999999999997</v>
      </c>
      <c r="BE115" s="304">
        <f>'dados agrupados'!BQ115</f>
        <v>33.799999999999997</v>
      </c>
      <c r="BF115" s="304">
        <f>'dados agrupados'!BR115</f>
        <v>281</v>
      </c>
      <c r="BG115" s="304">
        <f>'dados agrupados'!BS115</f>
        <v>281</v>
      </c>
      <c r="BH115" s="304">
        <f>'dados agrupados'!BT115</f>
        <v>14.6</v>
      </c>
      <c r="BI115" s="304">
        <f>'dados agrupados'!BU115</f>
        <v>14.2</v>
      </c>
      <c r="BJ115" s="304">
        <f>'dados agrupados'!BV115</f>
        <v>1.39</v>
      </c>
      <c r="BK115" s="304">
        <f>'dados agrupados'!BW115</f>
        <v>1.01</v>
      </c>
      <c r="BL115" s="304">
        <f>'dados agrupados'!BX115</f>
        <v>7.35</v>
      </c>
      <c r="BM115" s="304">
        <f>'dados agrupados'!BY115</f>
        <v>14.8</v>
      </c>
      <c r="BN115" s="304">
        <f>'dados agrupados'!BZ115</f>
        <v>62</v>
      </c>
      <c r="BO115" s="304">
        <f>'dados agrupados'!CA115</f>
        <v>0</v>
      </c>
      <c r="BP115" s="304">
        <f>'dados agrupados'!CB115</f>
        <v>27.5</v>
      </c>
      <c r="BQ115" s="304">
        <f>'dados agrupados'!CC115</f>
        <v>0</v>
      </c>
      <c r="BR115" s="304">
        <f>'dados agrupados'!CD115</f>
        <v>9.3000000000000007</v>
      </c>
      <c r="BS115" s="304">
        <f>'dados agrupados'!CE115</f>
        <v>2.2000000000000002</v>
      </c>
      <c r="BT115" s="304">
        <f>'dados agrupados'!CF115</f>
        <v>0.8</v>
      </c>
      <c r="BU115" s="304">
        <f>'dados agrupados'!CG115</f>
        <v>0.4</v>
      </c>
      <c r="BV115" s="304">
        <f>'dados agrupados'!CH115</f>
        <v>0.4</v>
      </c>
      <c r="BW115" s="304">
        <f>'dados agrupados'!CI115</f>
        <v>0.1</v>
      </c>
      <c r="BX115" s="304" t="b">
        <f>'dados agrupados'!CJ115</f>
        <v>0</v>
      </c>
      <c r="BY115" s="304" t="b">
        <f>'dados agrupados'!CK115</f>
        <v>1</v>
      </c>
      <c r="BZ115" s="304" t="e">
        <f t="shared" si="1"/>
        <v>#REF!</v>
      </c>
    </row>
    <row r="116" spans="1:78" ht="15.75" customHeight="1">
      <c r="A116" s="422" t="str">
        <f>'dados agrupados'!C116</f>
        <v>3156</v>
      </c>
      <c r="B116" s="304">
        <f>'dados agrupados'!D116</f>
        <v>26</v>
      </c>
      <c r="C116" s="304">
        <f>'dados agrupados'!E116</f>
        <v>74</v>
      </c>
      <c r="D116" s="304">
        <f>'dados agrupados'!F116</f>
        <v>1</v>
      </c>
      <c r="E116" s="304">
        <f>'dados agrupados'!M116</f>
        <v>742</v>
      </c>
      <c r="F116" s="304">
        <f>'dados agrupados'!N116</f>
        <v>5962</v>
      </c>
      <c r="G116" s="304">
        <f>'dados agrupados'!O116</f>
        <v>25</v>
      </c>
      <c r="H116" s="304">
        <f>'dados agrupados'!P116</f>
        <v>95</v>
      </c>
      <c r="I116" s="304">
        <f>'dados agrupados'!Q116</f>
        <v>1.6</v>
      </c>
      <c r="J116" s="304">
        <f>'dados agrupados'!R116</f>
        <v>7.6</v>
      </c>
      <c r="K116" s="304">
        <f>'dados agrupados'!S116</f>
        <v>602</v>
      </c>
      <c r="L116" s="304">
        <f>'dados agrupados'!T116</f>
        <v>1317</v>
      </c>
      <c r="M116" s="304">
        <f>'dados agrupados'!U116</f>
        <v>43</v>
      </c>
      <c r="N116" s="304">
        <f>'dados agrupados'!V116</f>
        <v>148</v>
      </c>
      <c r="O116" s="304">
        <f>'dados agrupados'!W116</f>
        <v>4.7</v>
      </c>
      <c r="P116" s="304">
        <f>'dados agrupados'!X116</f>
        <v>5.2</v>
      </c>
      <c r="Q116" s="304">
        <f>'dados agrupados'!Y116</f>
        <v>39</v>
      </c>
      <c r="R116" s="304">
        <f>'dados agrupados'!Z116</f>
        <v>58</v>
      </c>
      <c r="S116" s="304">
        <f>'dados agrupados'!AA116</f>
        <v>28</v>
      </c>
      <c r="T116" s="304">
        <f>'dados agrupados'!AB116</f>
        <v>24</v>
      </c>
      <c r="U116" s="304">
        <f>'dados agrupados'!AC116</f>
        <v>6.3</v>
      </c>
      <c r="V116" s="304">
        <f>'dados agrupados'!AD116</f>
        <v>4.0999999999999996</v>
      </c>
      <c r="W116" s="304" t="e">
        <f t="shared" ref="W116:X116" si="115">#REF!</f>
        <v>#REF!</v>
      </c>
      <c r="X116" s="304" t="e">
        <f t="shared" si="115"/>
        <v>#REF!</v>
      </c>
      <c r="Y116" s="304">
        <f>'dados agrupados'!AG116</f>
        <v>41</v>
      </c>
      <c r="Z116" s="304">
        <f>'dados agrupados'!AH116</f>
        <v>40</v>
      </c>
      <c r="AA116" s="424">
        <f>'dados agrupados'!AI116</f>
        <v>1.1000000000000001</v>
      </c>
      <c r="AB116" s="424">
        <f>'dados agrupados'!AJ116</f>
        <v>0.9</v>
      </c>
      <c r="AC116" s="304">
        <f>'dados agrupados'!AK116</f>
        <v>0</v>
      </c>
      <c r="AD116" s="304">
        <f>'dados agrupados'!AR116</f>
        <v>8.8000000000000007</v>
      </c>
      <c r="AE116" s="304">
        <f>'dados agrupados'!AS116</f>
        <v>10.5</v>
      </c>
      <c r="AF116" s="304">
        <f>'dados agrupados'!AN116</f>
        <v>7.7</v>
      </c>
      <c r="AG116" s="304">
        <f>'dados agrupados'!AO116</f>
        <v>8.1</v>
      </c>
      <c r="AH116" s="304">
        <f>'dados agrupados'!AT116</f>
        <v>4.8</v>
      </c>
      <c r="AI116" s="304">
        <f>'dados agrupados'!AU116</f>
        <v>4.2</v>
      </c>
      <c r="AJ116" s="304">
        <f>'dados agrupados'!AX116</f>
        <v>142</v>
      </c>
      <c r="AK116" s="304">
        <f>'dados agrupados'!AY116</f>
        <v>140</v>
      </c>
      <c r="AL116" s="304">
        <f>'dados agrupados'!AL116</f>
        <v>6.3</v>
      </c>
      <c r="AM116" s="304">
        <f>'dados agrupados'!AM116</f>
        <v>5</v>
      </c>
      <c r="AN116" s="304">
        <f>'dados agrupados'!AZ116</f>
        <v>2.2000000000000002</v>
      </c>
      <c r="AO116" s="304">
        <f>'dados agrupados'!BA116</f>
        <v>2.1</v>
      </c>
      <c r="AP116" s="304">
        <f>'dados agrupados'!BB116</f>
        <v>103</v>
      </c>
      <c r="AQ116" s="304">
        <f>'dados agrupados'!BC116</f>
        <v>96</v>
      </c>
      <c r="AR116" s="304">
        <f>'dados agrupados'!AP116</f>
        <v>0</v>
      </c>
      <c r="AS116" s="304">
        <f>'dados agrupados'!AQ116</f>
        <v>95</v>
      </c>
      <c r="AT116" s="304">
        <f>'dados agrupados'!BF116</f>
        <v>4.83</v>
      </c>
      <c r="AU116" s="304">
        <f>'dados agrupados'!BG116</f>
        <v>5.21</v>
      </c>
      <c r="AV116" s="304">
        <f>'dados agrupados'!BH116</f>
        <v>14.7</v>
      </c>
      <c r="AW116" s="304">
        <f>'dados agrupados'!BI116</f>
        <v>16.100000000000001</v>
      </c>
      <c r="AX116" s="304">
        <f>'dados agrupados'!BJ116</f>
        <v>42.6</v>
      </c>
      <c r="AY116" s="304">
        <f>'dados agrupados'!BK116</f>
        <v>45.7</v>
      </c>
      <c r="AZ116" s="304">
        <f>'dados agrupados'!BL116</f>
        <v>88.2</v>
      </c>
      <c r="BA116" s="304">
        <f>'dados agrupados'!BM116</f>
        <v>87.7</v>
      </c>
      <c r="BB116" s="304">
        <f>'dados agrupados'!BN116</f>
        <v>30.4</v>
      </c>
      <c r="BC116" s="304">
        <f>'dados agrupados'!BO116</f>
        <v>30.9</v>
      </c>
      <c r="BD116" s="304">
        <f>'dados agrupados'!BP116</f>
        <v>34.5</v>
      </c>
      <c r="BE116" s="304">
        <f>'dados agrupados'!BQ116</f>
        <v>35.200000000000003</v>
      </c>
      <c r="BF116" s="304">
        <f>'dados agrupados'!BR116</f>
        <v>230</v>
      </c>
      <c r="BG116" s="304">
        <f>'dados agrupados'!BS116</f>
        <v>279</v>
      </c>
      <c r="BH116" s="304">
        <f>'dados agrupados'!BT116</f>
        <v>12.3</v>
      </c>
      <c r="BI116" s="304">
        <f>'dados agrupados'!BU116</f>
        <v>12.3</v>
      </c>
      <c r="BJ116" s="304">
        <f>'dados agrupados'!BV116</f>
        <v>1.1599999999999999</v>
      </c>
      <c r="BK116" s="304">
        <f>'dados agrupados'!BW116</f>
        <v>0.94</v>
      </c>
      <c r="BL116" s="304">
        <f>'dados agrupados'!BX116</f>
        <v>4.93</v>
      </c>
      <c r="BM116" s="304">
        <f>'dados agrupados'!BY116</f>
        <v>8.7200000000000006</v>
      </c>
      <c r="BN116" s="304">
        <f>'dados agrupados'!BZ116</f>
        <v>53.8</v>
      </c>
      <c r="BO116" s="304">
        <f>'dados agrupados'!CA116</f>
        <v>93.6</v>
      </c>
      <c r="BP116" s="304">
        <f>'dados agrupados'!CB116</f>
        <v>37.1</v>
      </c>
      <c r="BQ116" s="304">
        <f>'dados agrupados'!CC116</f>
        <v>4.8</v>
      </c>
      <c r="BR116" s="304">
        <f>'dados agrupados'!CD116</f>
        <v>7.1</v>
      </c>
      <c r="BS116" s="304">
        <f>'dados agrupados'!CE116</f>
        <v>0.9</v>
      </c>
      <c r="BT116" s="304">
        <f>'dados agrupados'!CF116</f>
        <v>1.4</v>
      </c>
      <c r="BU116" s="304">
        <f>'dados agrupados'!CG116</f>
        <v>0.6</v>
      </c>
      <c r="BV116" s="304">
        <f>'dados agrupados'!CH116</f>
        <v>0.6</v>
      </c>
      <c r="BW116" s="304">
        <f>'dados agrupados'!CI116</f>
        <v>0.1</v>
      </c>
      <c r="BX116" s="304" t="b">
        <f>'dados agrupados'!CJ116</f>
        <v>0</v>
      </c>
      <c r="BY116" s="304" t="b">
        <f>'dados agrupados'!CK116</f>
        <v>1</v>
      </c>
      <c r="BZ116" s="304" t="e">
        <f t="shared" si="1"/>
        <v>#REF!</v>
      </c>
    </row>
    <row r="117" spans="1:78" ht="15.75" customHeight="1">
      <c r="A117" s="422" t="str">
        <f>'dados agrupados'!C117</f>
        <v>3159</v>
      </c>
      <c r="B117" s="304">
        <f>'dados agrupados'!D117</f>
        <v>25</v>
      </c>
      <c r="C117" s="304">
        <f>'dados agrupados'!E117</f>
        <v>84</v>
      </c>
      <c r="D117" s="304">
        <f>'dados agrupados'!F117</f>
        <v>1</v>
      </c>
      <c r="E117" s="304">
        <f>'dados agrupados'!M117</f>
        <v>122</v>
      </c>
      <c r="F117" s="304">
        <f>'dados agrupados'!N117</f>
        <v>2280</v>
      </c>
      <c r="G117" s="304">
        <f>'dados agrupados'!O117</f>
        <v>4</v>
      </c>
      <c r="H117" s="304">
        <f>'dados agrupados'!P117</f>
        <v>60</v>
      </c>
      <c r="I117" s="304">
        <f>'dados agrupados'!Q117</f>
        <v>1.7</v>
      </c>
      <c r="J117" s="304">
        <f>'dados agrupados'!R117</f>
        <v>6.6</v>
      </c>
      <c r="K117" s="304">
        <f>'dados agrupados'!S117</f>
        <v>394</v>
      </c>
      <c r="L117" s="304">
        <f>'dados agrupados'!T117</f>
        <v>840</v>
      </c>
      <c r="M117" s="304">
        <f>'dados agrupados'!U117</f>
        <v>23</v>
      </c>
      <c r="N117" s="304">
        <f>'dados agrupados'!V117</f>
        <v>109</v>
      </c>
      <c r="O117" s="304">
        <f>'dados agrupados'!W117</f>
        <v>4.7</v>
      </c>
      <c r="P117" s="304">
        <f>'dados agrupados'!X117</f>
        <v>4.9000000000000004</v>
      </c>
      <c r="Q117" s="304">
        <f>'dados agrupados'!Y117</f>
        <v>24</v>
      </c>
      <c r="R117" s="304">
        <f>'dados agrupados'!Z117</f>
        <v>56</v>
      </c>
      <c r="S117" s="304">
        <f>'dados agrupados'!AA117</f>
        <v>18</v>
      </c>
      <c r="T117" s="304">
        <f>'dados agrupados'!AB117</f>
        <v>20</v>
      </c>
      <c r="U117" s="304">
        <f>'dados agrupados'!AC117</f>
        <v>4.5</v>
      </c>
      <c r="V117" s="304">
        <f>'dados agrupados'!AD117</f>
        <v>5.0999999999999996</v>
      </c>
      <c r="W117" s="304" t="e">
        <f t="shared" ref="W117:X117" si="116">#REF!</f>
        <v>#REF!</v>
      </c>
      <c r="X117" s="304" t="e">
        <f t="shared" si="116"/>
        <v>#REF!</v>
      </c>
      <c r="Y117" s="304">
        <f>'dados agrupados'!AG117</f>
        <v>35</v>
      </c>
      <c r="Z117" s="304">
        <f>'dados agrupados'!AH117</f>
        <v>60</v>
      </c>
      <c r="AA117" s="424">
        <f>'dados agrupados'!AI117</f>
        <v>0.9</v>
      </c>
      <c r="AB117" s="424">
        <f>'dados agrupados'!AJ117</f>
        <v>1.1000000000000001</v>
      </c>
      <c r="AC117" s="424">
        <f>'dados agrupados'!AK117</f>
        <v>0.20000000000000007</v>
      </c>
      <c r="AD117" s="304">
        <f>'dados agrupados'!AR117</f>
        <v>8.8000000000000007</v>
      </c>
      <c r="AE117" s="304">
        <f>'dados agrupados'!AS117</f>
        <v>9.8000000000000007</v>
      </c>
      <c r="AF117" s="304">
        <f>'dados agrupados'!AN117</f>
        <v>7.9</v>
      </c>
      <c r="AG117" s="304">
        <f>'dados agrupados'!AO117</f>
        <v>7.8</v>
      </c>
      <c r="AH117" s="304">
        <f>'dados agrupados'!AT117</f>
        <v>4.4000000000000004</v>
      </c>
      <c r="AI117" s="304">
        <f>'dados agrupados'!AU117</f>
        <v>4.4000000000000004</v>
      </c>
      <c r="AJ117" s="304">
        <f>'dados agrupados'!AX117</f>
        <v>143</v>
      </c>
      <c r="AK117" s="304">
        <f>'dados agrupados'!AY117</f>
        <v>141</v>
      </c>
      <c r="AL117" s="304">
        <f>'dados agrupados'!AL117</f>
        <v>4.5999999999999996</v>
      </c>
      <c r="AM117" s="304">
        <f>'dados agrupados'!AM117</f>
        <v>4.7</v>
      </c>
      <c r="AN117" s="304">
        <f>'dados agrupados'!AZ117</f>
        <v>2.2000000000000002</v>
      </c>
      <c r="AO117" s="304">
        <f>'dados agrupados'!BA117</f>
        <v>1.9</v>
      </c>
      <c r="AP117" s="304">
        <f>'dados agrupados'!BB117</f>
        <v>103</v>
      </c>
      <c r="AQ117" s="304">
        <f>'dados agrupados'!BC117</f>
        <v>101</v>
      </c>
      <c r="AR117" s="304">
        <f>'dados agrupados'!AP117</f>
        <v>0</v>
      </c>
      <c r="AS117" s="304">
        <f>'dados agrupados'!AQ117</f>
        <v>103</v>
      </c>
      <c r="AT117" s="304">
        <f>'dados agrupados'!BF117</f>
        <v>4.8600000000000003</v>
      </c>
      <c r="AU117" s="304">
        <f>'dados agrupados'!BG117</f>
        <v>5.2</v>
      </c>
      <c r="AV117" s="304">
        <f>'dados agrupados'!BH117</f>
        <v>13.8</v>
      </c>
      <c r="AW117" s="304">
        <f>'dados agrupados'!BI117</f>
        <v>15</v>
      </c>
      <c r="AX117" s="304">
        <f>'dados agrupados'!BJ117</f>
        <v>41.3</v>
      </c>
      <c r="AY117" s="304">
        <f>'dados agrupados'!BK117</f>
        <v>44.4</v>
      </c>
      <c r="AZ117" s="304">
        <f>'dados agrupados'!BL117</f>
        <v>85</v>
      </c>
      <c r="BA117" s="304">
        <f>'dados agrupados'!BM117</f>
        <v>85.4</v>
      </c>
      <c r="BB117" s="304">
        <f>'dados agrupados'!BN117</f>
        <v>28.4</v>
      </c>
      <c r="BC117" s="304">
        <f>'dados agrupados'!BO117</f>
        <v>28.8</v>
      </c>
      <c r="BD117" s="304">
        <f>'dados agrupados'!BP117</f>
        <v>33.4</v>
      </c>
      <c r="BE117" s="304">
        <f>'dados agrupados'!BQ117</f>
        <v>33.799999999999997</v>
      </c>
      <c r="BF117" s="304">
        <f>'dados agrupados'!BR117</f>
        <v>244</v>
      </c>
      <c r="BG117" s="304">
        <f>'dados agrupados'!BS117</f>
        <v>270</v>
      </c>
      <c r="BH117" s="304">
        <f>'dados agrupados'!BT117</f>
        <v>13</v>
      </c>
      <c r="BI117" s="304">
        <f>'dados agrupados'!BU117</f>
        <v>13</v>
      </c>
      <c r="BJ117" s="304">
        <f>'dados agrupados'!BV117</f>
        <v>1.1000000000000001</v>
      </c>
      <c r="BK117" s="304">
        <f>'dados agrupados'!BW117</f>
        <v>1.1499999999999999</v>
      </c>
      <c r="BL117" s="304">
        <f>'dados agrupados'!BX117</f>
        <v>5.3</v>
      </c>
      <c r="BM117" s="304">
        <f>'dados agrupados'!BY117</f>
        <v>10</v>
      </c>
      <c r="BN117" s="304">
        <f>'dados agrupados'!BZ117</f>
        <v>45.7</v>
      </c>
      <c r="BO117" s="304">
        <f>'dados agrupados'!CA117</f>
        <v>75.2</v>
      </c>
      <c r="BP117" s="304">
        <f>'dados agrupados'!CB117</f>
        <v>43.8</v>
      </c>
      <c r="BQ117" s="304">
        <f>'dados agrupados'!CC117</f>
        <v>16.3</v>
      </c>
      <c r="BR117" s="304">
        <f>'dados agrupados'!CD117</f>
        <v>8.1</v>
      </c>
      <c r="BS117" s="304">
        <f>'dados agrupados'!CE117</f>
        <v>8</v>
      </c>
      <c r="BT117" s="304">
        <f>'dados agrupados'!CF117</f>
        <v>1.5</v>
      </c>
      <c r="BU117" s="304">
        <f>'dados agrupados'!CG117</f>
        <v>0.1</v>
      </c>
      <c r="BV117" s="304">
        <f>'dados agrupados'!CH117</f>
        <v>0.9</v>
      </c>
      <c r="BW117" s="304">
        <f>'dados agrupados'!CI117</f>
        <v>0.4</v>
      </c>
      <c r="BX117" s="304" t="b">
        <f>'dados agrupados'!CJ117</f>
        <v>0</v>
      </c>
      <c r="BY117" s="304" t="b">
        <f>'dados agrupados'!CK117</f>
        <v>1</v>
      </c>
      <c r="BZ117" s="304" t="e">
        <f t="shared" si="1"/>
        <v>#REF!</v>
      </c>
    </row>
    <row r="118" spans="1:78" ht="15.75" customHeight="1">
      <c r="A118" s="422" t="str">
        <f>'dados agrupados'!C118</f>
        <v>3169</v>
      </c>
      <c r="B118" s="304">
        <f>'dados agrupados'!D118</f>
        <v>31</v>
      </c>
      <c r="C118" s="304">
        <f>'dados agrupados'!E118</f>
        <v>89</v>
      </c>
      <c r="D118" s="304">
        <f>'dados agrupados'!F118</f>
        <v>1</v>
      </c>
      <c r="E118" s="304">
        <f>'dados agrupados'!M118</f>
        <v>895</v>
      </c>
      <c r="F118" s="304">
        <f>'dados agrupados'!N118</f>
        <v>6864</v>
      </c>
      <c r="G118" s="304">
        <f>'dados agrupados'!O118</f>
        <v>23</v>
      </c>
      <c r="H118" s="304">
        <f>'dados agrupados'!P118</f>
        <v>71</v>
      </c>
      <c r="I118" s="304">
        <f>'dados agrupados'!Q118</f>
        <v>2</v>
      </c>
      <c r="J118" s="304">
        <f>'dados agrupados'!R118</f>
        <v>4.5</v>
      </c>
      <c r="K118" s="304">
        <f>'dados agrupados'!S118</f>
        <v>656</v>
      </c>
      <c r="L118" s="304">
        <f>'dados agrupados'!T118</f>
        <v>1341</v>
      </c>
      <c r="M118" s="304">
        <f>'dados agrupados'!U118</f>
        <v>45</v>
      </c>
      <c r="N118" s="304">
        <f>'dados agrupados'!V118</f>
        <v>179</v>
      </c>
      <c r="O118" s="304">
        <f>'dados agrupados'!W118</f>
        <v>4.7</v>
      </c>
      <c r="P118" s="304">
        <f>'dados agrupados'!X118</f>
        <v>4.7</v>
      </c>
      <c r="Q118" s="304">
        <f>'dados agrupados'!Y118</f>
        <v>42</v>
      </c>
      <c r="R118" s="304">
        <f>'dados agrupados'!Z118</f>
        <v>75</v>
      </c>
      <c r="S118" s="304">
        <f>'dados agrupados'!AA118</f>
        <v>23</v>
      </c>
      <c r="T118" s="304">
        <f>'dados agrupados'!AB118</f>
        <v>20</v>
      </c>
      <c r="U118" s="304">
        <f>'dados agrupados'!AC118</f>
        <v>4.4000000000000004</v>
      </c>
      <c r="V118" s="304">
        <f>'dados agrupados'!AD118</f>
        <v>9.1</v>
      </c>
      <c r="W118" s="304" t="e">
        <f t="shared" ref="W118:X118" si="117">#REF!</f>
        <v>#REF!</v>
      </c>
      <c r="X118" s="304" t="e">
        <f t="shared" si="117"/>
        <v>#REF!</v>
      </c>
      <c r="Y118" s="304">
        <f>'dados agrupados'!AG118</f>
        <v>45</v>
      </c>
      <c r="Z118" s="304">
        <f>'dados agrupados'!AH118</f>
        <v>52</v>
      </c>
      <c r="AA118" s="424">
        <f>'dados agrupados'!AI118</f>
        <v>1.2</v>
      </c>
      <c r="AB118" s="424">
        <f>'dados agrupados'!AJ118</f>
        <v>1.1000000000000001</v>
      </c>
      <c r="AC118" s="304">
        <f>'dados agrupados'!AK118</f>
        <v>0</v>
      </c>
      <c r="AD118" s="304">
        <f>'dados agrupados'!AR118</f>
        <v>8.8000000000000007</v>
      </c>
      <c r="AE118" s="304">
        <f>'dados agrupados'!AS118</f>
        <v>9.4</v>
      </c>
      <c r="AF118" s="304">
        <f>'dados agrupados'!AN118</f>
        <v>7.8</v>
      </c>
      <c r="AG118" s="304">
        <f>'dados agrupados'!AO118</f>
        <v>8</v>
      </c>
      <c r="AH118" s="304">
        <f>'dados agrupados'!AT118</f>
        <v>4.7</v>
      </c>
      <c r="AI118" s="304">
        <f>'dados agrupados'!AU118</f>
        <v>5.0999999999999996</v>
      </c>
      <c r="AJ118" s="304">
        <f>'dados agrupados'!AX118</f>
        <v>141</v>
      </c>
      <c r="AK118" s="304">
        <f>'dados agrupados'!AY118</f>
        <v>141</v>
      </c>
      <c r="AL118" s="304">
        <f>'dados agrupados'!AL118</f>
        <v>4.7</v>
      </c>
      <c r="AM118" s="304">
        <f>'dados agrupados'!AM118</f>
        <v>6.2</v>
      </c>
      <c r="AN118" s="304">
        <f>'dados agrupados'!AZ118</f>
        <v>2.1</v>
      </c>
      <c r="AO118" s="304">
        <f>'dados agrupados'!BA118</f>
        <v>2</v>
      </c>
      <c r="AP118" s="304">
        <f>'dados agrupados'!BB118</f>
        <v>106</v>
      </c>
      <c r="AQ118" s="304">
        <f>'dados agrupados'!BC118</f>
        <v>100</v>
      </c>
      <c r="AR118" s="304">
        <f>'dados agrupados'!AP118</f>
        <v>0</v>
      </c>
      <c r="AS118" s="304">
        <f>'dados agrupados'!AQ118</f>
        <v>87</v>
      </c>
      <c r="AT118" s="304">
        <f>'dados agrupados'!BF118</f>
        <v>4.41</v>
      </c>
      <c r="AU118" s="304">
        <f>'dados agrupados'!BG118</f>
        <v>4.66</v>
      </c>
      <c r="AV118" s="304">
        <f>'dados agrupados'!BH118</f>
        <v>12.8</v>
      </c>
      <c r="AW118" s="304">
        <f>'dados agrupados'!BI118</f>
        <v>13.7</v>
      </c>
      <c r="AX118" s="304">
        <f>'dados agrupados'!BJ118</f>
        <v>38.700000000000003</v>
      </c>
      <c r="AY118" s="304">
        <f>'dados agrupados'!BK118</f>
        <v>41.2</v>
      </c>
      <c r="AZ118" s="304">
        <f>'dados agrupados'!BL118</f>
        <v>87.8</v>
      </c>
      <c r="BA118" s="304">
        <f>'dados agrupados'!BM118</f>
        <v>88.4</v>
      </c>
      <c r="BB118" s="304">
        <f>'dados agrupados'!BN118</f>
        <v>29</v>
      </c>
      <c r="BC118" s="304">
        <f>'dados agrupados'!BO118</f>
        <v>29.4</v>
      </c>
      <c r="BD118" s="304">
        <f>'dados agrupados'!BP118</f>
        <v>33.1</v>
      </c>
      <c r="BE118" s="304">
        <f>'dados agrupados'!BQ118</f>
        <v>33.299999999999997</v>
      </c>
      <c r="BF118" s="304">
        <f>'dados agrupados'!BR118</f>
        <v>264</v>
      </c>
      <c r="BG118" s="304">
        <f>'dados agrupados'!BS118</f>
        <v>326</v>
      </c>
      <c r="BH118" s="304">
        <f>'dados agrupados'!BT118</f>
        <v>13.9</v>
      </c>
      <c r="BI118" s="304">
        <f>'dados agrupados'!BU118</f>
        <v>14.1</v>
      </c>
      <c r="BJ118" s="304">
        <f>'dados agrupados'!BV118</f>
        <v>1.1000000000000001</v>
      </c>
      <c r="BK118" s="304">
        <f>'dados agrupados'!BW118</f>
        <v>1.44</v>
      </c>
      <c r="BL118" s="304">
        <f>'dados agrupados'!BX118</f>
        <v>7.61</v>
      </c>
      <c r="BM118" s="304">
        <f>'dados agrupados'!BY118</f>
        <v>13.6</v>
      </c>
      <c r="BN118" s="304">
        <f>'dados agrupados'!BZ118</f>
        <v>60.2</v>
      </c>
      <c r="BO118" s="304">
        <f>'dados agrupados'!CA118</f>
        <v>78.599999999999994</v>
      </c>
      <c r="BP118" s="304">
        <f>'dados agrupados'!CB118</f>
        <v>26.1</v>
      </c>
      <c r="BQ118" s="304">
        <f>'dados agrupados'!CC118</f>
        <v>13.5</v>
      </c>
      <c r="BR118" s="304">
        <f>'dados agrupados'!CD118</f>
        <v>10</v>
      </c>
      <c r="BS118" s="304">
        <f>'dados agrupados'!CE118</f>
        <v>7.4</v>
      </c>
      <c r="BT118" s="304">
        <f>'dados agrupados'!CF118</f>
        <v>2.9</v>
      </c>
      <c r="BU118" s="304">
        <f>'dados agrupados'!CG118</f>
        <v>0.1</v>
      </c>
      <c r="BV118" s="304">
        <f>'dados agrupados'!CH118</f>
        <v>0.8</v>
      </c>
      <c r="BW118" s="304">
        <f>'dados agrupados'!CI118</f>
        <v>0.4</v>
      </c>
      <c r="BX118" s="304" t="b">
        <f>'dados agrupados'!CJ118</f>
        <v>0</v>
      </c>
      <c r="BY118" s="304" t="b">
        <f>'dados agrupados'!CK118</f>
        <v>1</v>
      </c>
      <c r="BZ118" s="304" t="e">
        <f t="shared" si="1"/>
        <v>#REF!</v>
      </c>
    </row>
    <row r="119" spans="1:78" ht="15.75" customHeight="1">
      <c r="A119" s="422" t="str">
        <f>'dados agrupados'!C119</f>
        <v>3175</v>
      </c>
      <c r="B119" s="304">
        <f>'dados agrupados'!D119</f>
        <v>32</v>
      </c>
      <c r="C119" s="304">
        <f>'dados agrupados'!E119</f>
        <v>96</v>
      </c>
      <c r="D119" s="304">
        <f>'dados agrupados'!F119</f>
        <v>2</v>
      </c>
      <c r="E119" s="304">
        <f>'dados agrupados'!M119</f>
        <v>895</v>
      </c>
      <c r="F119" s="304">
        <f>'dados agrupados'!N119</f>
        <v>3194</v>
      </c>
      <c r="G119" s="304">
        <f>'dados agrupados'!O119</f>
        <v>92</v>
      </c>
      <c r="H119" s="304">
        <f>'dados agrupados'!P119</f>
        <v>92</v>
      </c>
      <c r="I119" s="304">
        <f>'dados agrupados'!Q119</f>
        <v>1.7</v>
      </c>
      <c r="J119" s="304">
        <f>'dados agrupados'!R119</f>
        <v>5.7</v>
      </c>
      <c r="K119" s="304">
        <f>'dados agrupados'!S119</f>
        <v>1594</v>
      </c>
      <c r="L119" s="304">
        <f>'dados agrupados'!T119</f>
        <v>1438</v>
      </c>
      <c r="M119" s="304">
        <f>'dados agrupados'!U119</f>
        <v>176</v>
      </c>
      <c r="N119" s="304">
        <f>'dados agrupados'!V119</f>
        <v>124</v>
      </c>
      <c r="O119" s="304">
        <f>'dados agrupados'!W119</f>
        <v>4.5999999999999996</v>
      </c>
      <c r="P119" s="304">
        <f>'dados agrupados'!X119</f>
        <v>5</v>
      </c>
      <c r="Q119" s="304">
        <f>'dados agrupados'!Y119</f>
        <v>57</v>
      </c>
      <c r="R119" s="304">
        <f>'dados agrupados'!Z119</f>
        <v>67</v>
      </c>
      <c r="S119" s="304">
        <f>'dados agrupados'!AA119</f>
        <v>30</v>
      </c>
      <c r="T119" s="304">
        <f>'dados agrupados'!AB119</f>
        <v>27</v>
      </c>
      <c r="U119" s="304">
        <f>'dados agrupados'!AC119</f>
        <v>6.4</v>
      </c>
      <c r="V119" s="304">
        <f>'dados agrupados'!AD119</f>
        <v>4.5999999999999996</v>
      </c>
      <c r="W119" s="304" t="e">
        <f t="shared" ref="W119:X119" si="118">#REF!</f>
        <v>#REF!</v>
      </c>
      <c r="X119" s="304" t="e">
        <f t="shared" si="118"/>
        <v>#REF!</v>
      </c>
      <c r="Y119" s="304">
        <f>'dados agrupados'!AG119</f>
        <v>33</v>
      </c>
      <c r="Z119" s="304">
        <f>'dados agrupados'!AH119</f>
        <v>68</v>
      </c>
      <c r="AA119" s="424">
        <f>'dados agrupados'!AI119</f>
        <v>1</v>
      </c>
      <c r="AB119" s="424">
        <f>'dados agrupados'!AJ119</f>
        <v>1</v>
      </c>
      <c r="AC119" s="424">
        <f>'dados agrupados'!AK119</f>
        <v>0</v>
      </c>
      <c r="AD119" s="304">
        <f>'dados agrupados'!AR119</f>
        <v>9</v>
      </c>
      <c r="AE119" s="304">
        <f>'dados agrupados'!AS119</f>
        <v>10.3</v>
      </c>
      <c r="AF119" s="304">
        <f>'dados agrupados'!AN119</f>
        <v>7.2</v>
      </c>
      <c r="AG119" s="304">
        <f>'dados agrupados'!AO119</f>
        <v>8.5</v>
      </c>
      <c r="AH119" s="304">
        <f>'dados agrupados'!AT119</f>
        <v>4.8</v>
      </c>
      <c r="AI119" s="304">
        <f>'dados agrupados'!AU119</f>
        <v>4.5999999999999996</v>
      </c>
      <c r="AJ119" s="304">
        <f>'dados agrupados'!AX119</f>
        <v>142</v>
      </c>
      <c r="AK119" s="304">
        <f>'dados agrupados'!AY119</f>
        <v>142</v>
      </c>
      <c r="AL119" s="304">
        <f>'dados agrupados'!AL119</f>
        <v>5.0999999999999996</v>
      </c>
      <c r="AM119" s="304">
        <f>'dados agrupados'!AM119</f>
        <v>6.5</v>
      </c>
      <c r="AN119" s="304">
        <f>'dados agrupados'!AZ119</f>
        <v>2.2000000000000002</v>
      </c>
      <c r="AO119" s="304">
        <f>'dados agrupados'!BA119</f>
        <v>2.1</v>
      </c>
      <c r="AP119" s="304">
        <f>'dados agrupados'!BB119</f>
        <v>103</v>
      </c>
      <c r="AQ119" s="304">
        <f>'dados agrupados'!BC119</f>
        <v>103</v>
      </c>
      <c r="AR119" s="304">
        <f>'dados agrupados'!AP119</f>
        <v>0</v>
      </c>
      <c r="AS119" s="304">
        <f>'dados agrupados'!AQ119</f>
        <v>78</v>
      </c>
      <c r="AT119" s="304">
        <f>'dados agrupados'!BF119</f>
        <v>4.7699999999999996</v>
      </c>
      <c r="AU119" s="304">
        <f>'dados agrupados'!BG119</f>
        <v>4.97</v>
      </c>
      <c r="AV119" s="304">
        <f>'dados agrupados'!BH119</f>
        <v>14.2</v>
      </c>
      <c r="AW119" s="304">
        <f>'dados agrupados'!BI119</f>
        <v>14.9</v>
      </c>
      <c r="AX119" s="304">
        <f>'dados agrupados'!BJ119</f>
        <v>42</v>
      </c>
      <c r="AY119" s="304">
        <f>'dados agrupados'!BK119</f>
        <v>43.7</v>
      </c>
      <c r="AZ119" s="304">
        <f>'dados agrupados'!BL119</f>
        <v>88.1</v>
      </c>
      <c r="BA119" s="304">
        <f>'dados agrupados'!BM119</f>
        <v>87.9</v>
      </c>
      <c r="BB119" s="304">
        <f>'dados agrupados'!BN119</f>
        <v>29.8</v>
      </c>
      <c r="BC119" s="304">
        <f>'dados agrupados'!BO119</f>
        <v>30</v>
      </c>
      <c r="BD119" s="304">
        <f>'dados agrupados'!BP119</f>
        <v>33.799999999999997</v>
      </c>
      <c r="BE119" s="304">
        <f>'dados agrupados'!BQ119</f>
        <v>34.1</v>
      </c>
      <c r="BF119" s="304">
        <f>'dados agrupados'!BR119</f>
        <v>179</v>
      </c>
      <c r="BG119" s="304">
        <f>'dados agrupados'!BS119</f>
        <v>188</v>
      </c>
      <c r="BH119" s="304">
        <f>'dados agrupados'!BT119</f>
        <v>12.9</v>
      </c>
      <c r="BI119" s="304">
        <f>'dados agrupados'!BU119</f>
        <v>13</v>
      </c>
      <c r="BJ119" s="304">
        <f>'dados agrupados'!BV119</f>
        <v>1.28</v>
      </c>
      <c r="BK119" s="304">
        <f>'dados agrupados'!BW119</f>
        <v>0.88</v>
      </c>
      <c r="BL119" s="304">
        <f>'dados agrupados'!BX119</f>
        <v>6.08</v>
      </c>
      <c r="BM119" s="304">
        <f>'dados agrupados'!BY119</f>
        <v>12.31</v>
      </c>
      <c r="BN119" s="304">
        <f>'dados agrupados'!BZ119</f>
        <v>50.3</v>
      </c>
      <c r="BO119" s="304">
        <f>'dados agrupados'!CA119</f>
        <v>62.9</v>
      </c>
      <c r="BP119" s="304">
        <f>'dados agrupados'!CB119</f>
        <v>39.299999999999997</v>
      </c>
      <c r="BQ119" s="304">
        <f>'dados agrupados'!CC119</f>
        <v>26.7</v>
      </c>
      <c r="BR119" s="304">
        <f>'dados agrupados'!CD119</f>
        <v>7.6</v>
      </c>
      <c r="BS119" s="304">
        <f>'dados agrupados'!CE119</f>
        <v>9.1</v>
      </c>
      <c r="BT119" s="304">
        <f>'dados agrupados'!CF119</f>
        <v>2.2999999999999998</v>
      </c>
      <c r="BU119" s="304">
        <f>'dados agrupados'!CG119</f>
        <v>1.1000000000000001</v>
      </c>
      <c r="BV119" s="304">
        <f>'dados agrupados'!CH119</f>
        <v>0.5</v>
      </c>
      <c r="BW119" s="304">
        <f>'dados agrupados'!CI119</f>
        <v>0.2</v>
      </c>
      <c r="BX119" s="304" t="b">
        <f>'dados agrupados'!CJ119</f>
        <v>0</v>
      </c>
      <c r="BY119" s="304" t="b">
        <f>'dados agrupados'!CK119</f>
        <v>1</v>
      </c>
      <c r="BZ119" s="304" t="e">
        <f t="shared" si="1"/>
        <v>#REF!</v>
      </c>
    </row>
    <row r="120" spans="1:78" ht="15.75" customHeight="1">
      <c r="A120" s="422" t="str">
        <f>'dados agrupados'!C120</f>
        <v>3181</v>
      </c>
      <c r="B120" s="304">
        <f>'dados agrupados'!D120</f>
        <v>28</v>
      </c>
      <c r="C120" s="304">
        <f>'dados agrupados'!E120</f>
        <v>82</v>
      </c>
      <c r="D120" s="304">
        <f>'dados agrupados'!F120</f>
        <v>0</v>
      </c>
      <c r="E120" s="304">
        <f>'dados agrupados'!M120</f>
        <v>936</v>
      </c>
      <c r="F120" s="304">
        <f>'dados agrupados'!N120</f>
        <v>1894</v>
      </c>
      <c r="G120" s="304">
        <f>'dados agrupados'!O120</f>
        <v>14</v>
      </c>
      <c r="H120" s="304">
        <f>'dados agrupados'!P120</f>
        <v>57</v>
      </c>
      <c r="I120" s="304">
        <f>'dados agrupados'!Q120</f>
        <v>1.3</v>
      </c>
      <c r="J120" s="304">
        <f>'dados agrupados'!R120</f>
        <v>5.3</v>
      </c>
      <c r="K120" s="304">
        <f>'dados agrupados'!S120</f>
        <v>646</v>
      </c>
      <c r="L120" s="304">
        <f>'dados agrupados'!T120</f>
        <v>1198</v>
      </c>
      <c r="M120" s="304">
        <f>'dados agrupados'!U120</f>
        <v>63</v>
      </c>
      <c r="N120" s="304">
        <f>'dados agrupados'!V120</f>
        <v>93</v>
      </c>
      <c r="O120" s="304">
        <f>'dados agrupados'!W120</f>
        <v>4</v>
      </c>
      <c r="P120" s="304">
        <f>'dados agrupados'!X120</f>
        <v>5</v>
      </c>
      <c r="Q120" s="304">
        <f>'dados agrupados'!Y120</f>
        <v>46</v>
      </c>
      <c r="R120" s="304">
        <f>'dados agrupados'!Z120</f>
        <v>53</v>
      </c>
      <c r="S120" s="304">
        <f>'dados agrupados'!AA120</f>
        <v>18</v>
      </c>
      <c r="T120" s="304">
        <f>'dados agrupados'!AB120</f>
        <v>21</v>
      </c>
      <c r="U120" s="304">
        <f>'dados agrupados'!AC120</f>
        <v>7.9</v>
      </c>
      <c r="V120" s="304">
        <f>'dados agrupados'!AD120</f>
        <v>5</v>
      </c>
      <c r="W120" s="304" t="e">
        <f t="shared" ref="W120:X120" si="119">#REF!</f>
        <v>#REF!</v>
      </c>
      <c r="X120" s="304" t="e">
        <f t="shared" si="119"/>
        <v>#REF!</v>
      </c>
      <c r="Y120" s="304">
        <f>'dados agrupados'!AG120</f>
        <v>35</v>
      </c>
      <c r="Z120" s="304">
        <f>'dados agrupados'!AH120</f>
        <v>60</v>
      </c>
      <c r="AA120" s="424">
        <f>'dados agrupados'!AI120</f>
        <v>1.1000000000000001</v>
      </c>
      <c r="AB120" s="424">
        <f>'dados agrupados'!AJ120</f>
        <v>1.3</v>
      </c>
      <c r="AC120" s="424">
        <f>'dados agrupados'!AK120</f>
        <v>0.19999999999999996</v>
      </c>
      <c r="AD120" s="304">
        <f>'dados agrupados'!AR120</f>
        <v>8.4</v>
      </c>
      <c r="AE120" s="304">
        <f>'dados agrupados'!AS120</f>
        <v>9.8000000000000007</v>
      </c>
      <c r="AF120" s="304">
        <f>'dados agrupados'!AN120</f>
        <v>7.2</v>
      </c>
      <c r="AG120" s="304">
        <f>'dados agrupados'!AO120</f>
        <v>7.6</v>
      </c>
      <c r="AH120" s="304">
        <f>'dados agrupados'!AT120</f>
        <v>4.4000000000000004</v>
      </c>
      <c r="AI120" s="304">
        <f>'dados agrupados'!AU120</f>
        <v>4.5</v>
      </c>
      <c r="AJ120" s="304">
        <f>'dados agrupados'!AX120</f>
        <v>140</v>
      </c>
      <c r="AK120" s="304">
        <f>'dados agrupados'!AY120</f>
        <v>141</v>
      </c>
      <c r="AL120" s="304">
        <f>'dados agrupados'!AL120</f>
        <v>4.4000000000000004</v>
      </c>
      <c r="AM120" s="304">
        <f>'dados agrupados'!AM120</f>
        <v>5.2</v>
      </c>
      <c r="AN120" s="304">
        <f>'dados agrupados'!AZ120</f>
        <v>2.1</v>
      </c>
      <c r="AO120" s="304">
        <f>'dados agrupados'!BA120</f>
        <v>1.9</v>
      </c>
      <c r="AP120" s="304">
        <f>'dados agrupados'!BB120</f>
        <v>106</v>
      </c>
      <c r="AQ120" s="304">
        <f>'dados agrupados'!BC120</f>
        <v>100</v>
      </c>
      <c r="AR120" s="304">
        <f>'dados agrupados'!AP120</f>
        <v>0</v>
      </c>
      <c r="AS120" s="304">
        <f>'dados agrupados'!AQ120</f>
        <v>85</v>
      </c>
      <c r="AT120" s="304">
        <f>'dados agrupados'!BF120</f>
        <v>4.57</v>
      </c>
      <c r="AU120" s="304">
        <f>'dados agrupados'!BG120</f>
        <v>4.8899999999999997</v>
      </c>
      <c r="AV120" s="304">
        <f>'dados agrupados'!BH120</f>
        <v>14.3</v>
      </c>
      <c r="AW120" s="304">
        <f>'dados agrupados'!BI120</f>
        <v>15.5</v>
      </c>
      <c r="AX120" s="304">
        <f>'dados agrupados'!BJ120</f>
        <v>41.1</v>
      </c>
      <c r="AY120" s="304">
        <f>'dados agrupados'!BK120</f>
        <v>44.6</v>
      </c>
      <c r="AZ120" s="304">
        <f>'dados agrupados'!BL120</f>
        <v>89.9</v>
      </c>
      <c r="BA120" s="304">
        <f>'dados agrupados'!BM120</f>
        <v>91.2</v>
      </c>
      <c r="BB120" s="304">
        <f>'dados agrupados'!BN120</f>
        <v>31.3</v>
      </c>
      <c r="BC120" s="304">
        <f>'dados agrupados'!BO120</f>
        <v>31.7</v>
      </c>
      <c r="BD120" s="304">
        <f>'dados agrupados'!BP120</f>
        <v>34.799999999999997</v>
      </c>
      <c r="BE120" s="304">
        <f>'dados agrupados'!BQ120</f>
        <v>34.799999999999997</v>
      </c>
      <c r="BF120" s="304">
        <f>'dados agrupados'!BR120</f>
        <v>225</v>
      </c>
      <c r="BG120" s="304">
        <f>'dados agrupados'!BS120</f>
        <v>214</v>
      </c>
      <c r="BH120" s="304">
        <f>'dados agrupados'!BT120</f>
        <v>12.9</v>
      </c>
      <c r="BI120" s="304">
        <f>'dados agrupados'!BU120</f>
        <v>13</v>
      </c>
      <c r="BJ120" s="304">
        <f>'dados agrupados'!BV120</f>
        <v>1.24</v>
      </c>
      <c r="BK120" s="304">
        <f>'dados agrupados'!BW120</f>
        <v>0.79</v>
      </c>
      <c r="BL120" s="304">
        <f>'dados agrupados'!BX120</f>
        <v>5.94</v>
      </c>
      <c r="BM120" s="304">
        <f>'dados agrupados'!BY120</f>
        <v>14.19</v>
      </c>
      <c r="BN120" s="304">
        <f>'dados agrupados'!BZ120</f>
        <v>60.9</v>
      </c>
      <c r="BO120" s="304">
        <f>'dados agrupados'!CA120</f>
        <v>82.4</v>
      </c>
      <c r="BP120" s="304">
        <f>'dados agrupados'!CB120</f>
        <v>27.8</v>
      </c>
      <c r="BQ120" s="304">
        <f>'dados agrupados'!CC120</f>
        <v>7.9</v>
      </c>
      <c r="BR120" s="304">
        <f>'dados agrupados'!CD120</f>
        <v>8.1</v>
      </c>
      <c r="BS120" s="304">
        <f>'dados agrupados'!CE120</f>
        <v>9.4</v>
      </c>
      <c r="BT120" s="304">
        <f>'dados agrupados'!CF120</f>
        <v>2.9</v>
      </c>
      <c r="BU120" s="304">
        <f>'dados agrupados'!CG120</f>
        <v>0.2</v>
      </c>
      <c r="BV120" s="304">
        <f>'dados agrupados'!CH120</f>
        <v>0.3</v>
      </c>
      <c r="BW120" s="304">
        <f>'dados agrupados'!CI120</f>
        <v>0.1</v>
      </c>
      <c r="BX120" s="304" t="b">
        <f>'dados agrupados'!CJ120</f>
        <v>0</v>
      </c>
      <c r="BY120" s="304" t="b">
        <f>'dados agrupados'!CK120</f>
        <v>1</v>
      </c>
      <c r="BZ120" s="304" t="e">
        <f t="shared" si="1"/>
        <v>#REF!</v>
      </c>
    </row>
    <row r="121" spans="1:78" ht="15.75" customHeight="1">
      <c r="A121" s="422" t="str">
        <f>'dados agrupados'!C121</f>
        <v>3183</v>
      </c>
      <c r="B121" s="304">
        <f>'dados agrupados'!D121</f>
        <v>26</v>
      </c>
      <c r="C121" s="304">
        <f>'dados agrupados'!E121</f>
        <v>90</v>
      </c>
      <c r="D121" s="304">
        <f>'dados agrupados'!F121</f>
        <v>1</v>
      </c>
      <c r="E121" s="304">
        <f>'dados agrupados'!M121</f>
        <v>2733</v>
      </c>
      <c r="F121" s="304">
        <f>'dados agrupados'!N121</f>
        <v>3072</v>
      </c>
      <c r="G121" s="304">
        <f>'dados agrupados'!O121</f>
        <v>27</v>
      </c>
      <c r="H121" s="304">
        <f>'dados agrupados'!P121</f>
        <v>69</v>
      </c>
      <c r="I121" s="304">
        <f>'dados agrupados'!Q121</f>
        <v>1.9</v>
      </c>
      <c r="J121" s="304">
        <f>'dados agrupados'!R121</f>
        <v>5</v>
      </c>
      <c r="K121" s="304">
        <f>'dados agrupados'!S121</f>
        <v>966</v>
      </c>
      <c r="L121" s="304">
        <f>'dados agrupados'!T121</f>
        <v>1148</v>
      </c>
      <c r="M121" s="304">
        <f>'dados agrupados'!U121</f>
        <v>63</v>
      </c>
      <c r="N121" s="304">
        <f>'dados agrupados'!V121</f>
        <v>122</v>
      </c>
      <c r="O121" s="304">
        <f>'dados agrupados'!W121</f>
        <v>4.9000000000000004</v>
      </c>
      <c r="P121" s="304">
        <f>'dados agrupados'!X121</f>
        <v>5.0999999999999996</v>
      </c>
      <c r="Q121" s="304">
        <f>'dados agrupados'!Y121</f>
        <v>40</v>
      </c>
      <c r="R121" s="304">
        <f>'dados agrupados'!Z121</f>
        <v>51</v>
      </c>
      <c r="S121" s="304">
        <f>'dados agrupados'!AA121</f>
        <v>26</v>
      </c>
      <c r="T121" s="304">
        <f>'dados agrupados'!AB121</f>
        <v>24</v>
      </c>
      <c r="U121" s="304">
        <f>'dados agrupados'!AC121</f>
        <v>5.0999999999999996</v>
      </c>
      <c r="V121" s="304">
        <f>'dados agrupados'!AD121</f>
        <v>4.5999999999999996</v>
      </c>
      <c r="W121" s="304" t="e">
        <f t="shared" ref="W121:X121" si="120">#REF!</f>
        <v>#REF!</v>
      </c>
      <c r="X121" s="304" t="e">
        <f t="shared" si="120"/>
        <v>#REF!</v>
      </c>
      <c r="Y121" s="304">
        <f>'dados agrupados'!AG121</f>
        <v>44</v>
      </c>
      <c r="Z121" s="304">
        <f>'dados agrupados'!AH121</f>
        <v>39</v>
      </c>
      <c r="AA121" s="424">
        <f>'dados agrupados'!AI121</f>
        <v>1</v>
      </c>
      <c r="AB121" s="424">
        <f>'dados agrupados'!AJ121</f>
        <v>0.8</v>
      </c>
      <c r="AC121" s="304">
        <f>'dados agrupados'!AK121</f>
        <v>0</v>
      </c>
      <c r="AD121" s="304">
        <f>'dados agrupados'!AR121</f>
        <v>9.3000000000000007</v>
      </c>
      <c r="AE121" s="304">
        <f>'dados agrupados'!AS121</f>
        <v>9.9</v>
      </c>
      <c r="AF121" s="304">
        <f>'dados agrupados'!AN121</f>
        <v>8.1999999999999993</v>
      </c>
      <c r="AG121" s="304">
        <f>'dados agrupados'!AO121</f>
        <v>8.4</v>
      </c>
      <c r="AH121" s="304">
        <f>'dados agrupados'!AT121</f>
        <v>4.8</v>
      </c>
      <c r="AI121" s="304">
        <f>'dados agrupados'!AU121</f>
        <v>4.5</v>
      </c>
      <c r="AJ121" s="304">
        <f>'dados agrupados'!AX121</f>
        <v>141</v>
      </c>
      <c r="AK121" s="304">
        <f>'dados agrupados'!AY121</f>
        <v>141</v>
      </c>
      <c r="AL121" s="304">
        <f>'dados agrupados'!AL121</f>
        <v>4.7</v>
      </c>
      <c r="AM121" s="304">
        <f>'dados agrupados'!AM121</f>
        <v>5.4</v>
      </c>
      <c r="AN121" s="304">
        <f>'dados agrupados'!AZ121</f>
        <v>2.4</v>
      </c>
      <c r="AO121" s="304">
        <f>'dados agrupados'!BA121</f>
        <v>2</v>
      </c>
      <c r="AP121" s="304">
        <f>'dados agrupados'!BB121</f>
        <v>103</v>
      </c>
      <c r="AQ121" s="304">
        <f>'dados agrupados'!BC121</f>
        <v>100</v>
      </c>
      <c r="AR121" s="304">
        <f>'dados agrupados'!AP121</f>
        <v>0</v>
      </c>
      <c r="AS121" s="304">
        <f>'dados agrupados'!AQ121</f>
        <v>99</v>
      </c>
      <c r="AT121" s="304">
        <f>'dados agrupados'!BF121</f>
        <v>4.6399999999999997</v>
      </c>
      <c r="AU121" s="304">
        <f>'dados agrupados'!BG121</f>
        <v>5.05</v>
      </c>
      <c r="AV121" s="304">
        <f>'dados agrupados'!BH121</f>
        <v>13.8</v>
      </c>
      <c r="AW121" s="304">
        <f>'dados agrupados'!BI121</f>
        <v>15.1</v>
      </c>
      <c r="AX121" s="304">
        <f>'dados agrupados'!BJ121</f>
        <v>39.9</v>
      </c>
      <c r="AY121" s="304">
        <f>'dados agrupados'!BK121</f>
        <v>43.7</v>
      </c>
      <c r="AZ121" s="304">
        <f>'dados agrupados'!BL121</f>
        <v>86</v>
      </c>
      <c r="BA121" s="304">
        <f>'dados agrupados'!BM121</f>
        <v>86.5</v>
      </c>
      <c r="BB121" s="304">
        <f>'dados agrupados'!BN121</f>
        <v>29.7</v>
      </c>
      <c r="BC121" s="304">
        <f>'dados agrupados'!BO121</f>
        <v>29.9</v>
      </c>
      <c r="BD121" s="304">
        <f>'dados agrupados'!BP121</f>
        <v>34.6</v>
      </c>
      <c r="BE121" s="304">
        <f>'dados agrupados'!BQ121</f>
        <v>34.6</v>
      </c>
      <c r="BF121" s="304">
        <f>'dados agrupados'!BR121</f>
        <v>269</v>
      </c>
      <c r="BG121" s="304">
        <f>'dados agrupados'!BS121</f>
        <v>309</v>
      </c>
      <c r="BH121" s="304">
        <f>'dados agrupados'!BT121</f>
        <v>13.2</v>
      </c>
      <c r="BI121" s="304">
        <f>'dados agrupados'!BU121</f>
        <v>13.2</v>
      </c>
      <c r="BJ121" s="304">
        <f>'dados agrupados'!BV121</f>
        <v>1.56</v>
      </c>
      <c r="BK121" s="304">
        <f>'dados agrupados'!BW121</f>
        <v>1.3</v>
      </c>
      <c r="BL121" s="304">
        <f>'dados agrupados'!BX121</f>
        <v>7.81</v>
      </c>
      <c r="BM121" s="304">
        <f>'dados agrupados'!BY121</f>
        <v>13.03</v>
      </c>
      <c r="BN121" s="304">
        <f>'dados agrupados'!BZ121</f>
        <v>52.7</v>
      </c>
      <c r="BO121" s="304">
        <f>'dados agrupados'!CA121</f>
        <v>80.3</v>
      </c>
      <c r="BP121" s="304">
        <f>'dados agrupados'!CB121</f>
        <v>30.5</v>
      </c>
      <c r="BQ121" s="304">
        <f>'dados agrupados'!CC121</f>
        <v>12.7</v>
      </c>
      <c r="BR121" s="304">
        <f>'dados agrupados'!CD121</f>
        <v>10.6</v>
      </c>
      <c r="BS121" s="304">
        <f>'dados agrupados'!CE121</f>
        <v>6.3</v>
      </c>
      <c r="BT121" s="304">
        <f>'dados agrupados'!CF121</f>
        <v>5.8</v>
      </c>
      <c r="BU121" s="304">
        <f>'dados agrupados'!CG121</f>
        <v>0.5</v>
      </c>
      <c r="BV121" s="304">
        <f>'dados agrupados'!CH121</f>
        <v>0.4</v>
      </c>
      <c r="BW121" s="304">
        <f>'dados agrupados'!CI121</f>
        <v>0.2</v>
      </c>
      <c r="BX121" s="304" t="b">
        <f>'dados agrupados'!CJ121</f>
        <v>0</v>
      </c>
      <c r="BY121" s="304" t="b">
        <f>'dados agrupados'!CK121</f>
        <v>1</v>
      </c>
      <c r="BZ121" s="304" t="e">
        <f t="shared" si="1"/>
        <v>#REF!</v>
      </c>
    </row>
    <row r="122" spans="1:78" ht="15.75" customHeight="1">
      <c r="A122" s="422" t="str">
        <f>'dados agrupados'!C122</f>
        <v>3187</v>
      </c>
      <c r="B122" s="304">
        <f>'dados agrupados'!D122</f>
        <v>25</v>
      </c>
      <c r="C122" s="304">
        <f>'dados agrupados'!E122</f>
        <v>85</v>
      </c>
      <c r="D122" s="304">
        <f>'dados agrupados'!F122</f>
        <v>1</v>
      </c>
      <c r="E122" s="304">
        <f>'dados agrupados'!M122</f>
        <v>417</v>
      </c>
      <c r="F122" s="304">
        <f>'dados agrupados'!N122</f>
        <v>6101</v>
      </c>
      <c r="G122" s="304">
        <f>'dados agrupados'!O122</f>
        <v>13</v>
      </c>
      <c r="H122" s="304">
        <f>'dados agrupados'!P122</f>
        <v>82</v>
      </c>
      <c r="I122" s="304">
        <f>'dados agrupados'!Q122</f>
        <v>2</v>
      </c>
      <c r="J122" s="304">
        <f>'dados agrupados'!R122</f>
        <v>6.2</v>
      </c>
      <c r="K122" s="304">
        <f>'dados agrupados'!S122</f>
        <v>529</v>
      </c>
      <c r="L122" s="304">
        <f>'dados agrupados'!T122</f>
        <v>919</v>
      </c>
      <c r="M122" s="304">
        <f>'dados agrupados'!U122</f>
        <v>32</v>
      </c>
      <c r="N122" s="304">
        <f>'dados agrupados'!V122</f>
        <v>143</v>
      </c>
      <c r="O122" s="304">
        <f>'dados agrupados'!W122</f>
        <v>4.2</v>
      </c>
      <c r="P122" s="304">
        <f>'dados agrupados'!X122</f>
        <v>5</v>
      </c>
      <c r="Q122" s="304">
        <f>'dados agrupados'!Y122</f>
        <v>37</v>
      </c>
      <c r="R122" s="304">
        <f>'dados agrupados'!Z122</f>
        <v>61</v>
      </c>
      <c r="S122" s="304">
        <f>'dados agrupados'!AA122</f>
        <v>17</v>
      </c>
      <c r="T122" s="304">
        <f>'dados agrupados'!AB122</f>
        <v>33</v>
      </c>
      <c r="U122" s="304">
        <f>'dados agrupados'!AC122</f>
        <v>4.4000000000000004</v>
      </c>
      <c r="V122" s="304">
        <f>'dados agrupados'!AD122</f>
        <v>5.8</v>
      </c>
      <c r="W122" s="304" t="e">
        <f t="shared" ref="W122:X122" si="121">#REF!</f>
        <v>#REF!</v>
      </c>
      <c r="X122" s="304" t="e">
        <f t="shared" si="121"/>
        <v>#REF!</v>
      </c>
      <c r="Y122" s="304">
        <f>'dados agrupados'!AG122</f>
        <v>41</v>
      </c>
      <c r="Z122" s="304">
        <f>'dados agrupados'!AH122</f>
        <v>45</v>
      </c>
      <c r="AA122" s="424">
        <f>'dados agrupados'!AI122</f>
        <v>1.2</v>
      </c>
      <c r="AB122" s="424">
        <f>'dados agrupados'!AJ122</f>
        <v>1.1000000000000001</v>
      </c>
      <c r="AC122" s="304">
        <f>'dados agrupados'!AK122</f>
        <v>0</v>
      </c>
      <c r="AD122" s="304">
        <f>'dados agrupados'!AR122</f>
        <v>8.8000000000000007</v>
      </c>
      <c r="AE122" s="304">
        <f>'dados agrupados'!AS122</f>
        <v>10.1</v>
      </c>
      <c r="AF122" s="304">
        <f>'dados agrupados'!AN122</f>
        <v>6.6</v>
      </c>
      <c r="AG122" s="304">
        <f>'dados agrupados'!AO122</f>
        <v>8.3000000000000007</v>
      </c>
      <c r="AH122" s="304">
        <f>'dados agrupados'!AT122</f>
        <v>4.5999999999999996</v>
      </c>
      <c r="AI122" s="304">
        <f>'dados agrupados'!AU122</f>
        <v>4.3</v>
      </c>
      <c r="AJ122" s="304">
        <f>'dados agrupados'!AX122</f>
        <v>139</v>
      </c>
      <c r="AK122" s="304">
        <f>'dados agrupados'!AY122</f>
        <v>142</v>
      </c>
      <c r="AL122" s="304">
        <f>'dados agrupados'!AL122</f>
        <v>3.8</v>
      </c>
      <c r="AM122" s="304">
        <f>'dados agrupados'!AM122</f>
        <v>5.2</v>
      </c>
      <c r="AN122" s="304">
        <f>'dados agrupados'!AZ122</f>
        <v>1.8</v>
      </c>
      <c r="AO122" s="304">
        <f>'dados agrupados'!BA122</f>
        <v>2.1</v>
      </c>
      <c r="AP122" s="304">
        <f>'dados agrupados'!BB122</f>
        <v>103</v>
      </c>
      <c r="AQ122" s="304">
        <f>'dados agrupados'!BC122</f>
        <v>100</v>
      </c>
      <c r="AR122" s="304">
        <f>'dados agrupados'!AP122</f>
        <v>0</v>
      </c>
      <c r="AS122" s="304">
        <f>'dados agrupados'!AQ122</f>
        <v>148</v>
      </c>
      <c r="AT122" s="304">
        <f>'dados agrupados'!BF122</f>
        <v>4.5599999999999996</v>
      </c>
      <c r="AU122" s="304">
        <f>'dados agrupados'!BG122</f>
        <v>4.8499999999999996</v>
      </c>
      <c r="AV122" s="304">
        <f>'dados agrupados'!BH122</f>
        <v>13.3</v>
      </c>
      <c r="AW122" s="304">
        <f>'dados agrupados'!BI122</f>
        <v>14.2</v>
      </c>
      <c r="AX122" s="304">
        <f>'dados agrupados'!BJ122</f>
        <v>38.299999999999997</v>
      </c>
      <c r="AY122" s="304">
        <f>'dados agrupados'!BK122</f>
        <v>41.8</v>
      </c>
      <c r="AZ122" s="304">
        <f>'dados agrupados'!BL122</f>
        <v>84</v>
      </c>
      <c r="BA122" s="304">
        <f>'dados agrupados'!BM122</f>
        <v>86.2</v>
      </c>
      <c r="BB122" s="304">
        <f>'dados agrupados'!BN122</f>
        <v>29.2</v>
      </c>
      <c r="BC122" s="304">
        <f>'dados agrupados'!BO122</f>
        <v>29.3</v>
      </c>
      <c r="BD122" s="304">
        <f>'dados agrupados'!BP122</f>
        <v>34.700000000000003</v>
      </c>
      <c r="BE122" s="304">
        <f>'dados agrupados'!BQ122</f>
        <v>34</v>
      </c>
      <c r="BF122" s="304">
        <f>'dados agrupados'!BR122</f>
        <v>265</v>
      </c>
      <c r="BG122" s="304">
        <f>'dados agrupados'!BS122</f>
        <v>311</v>
      </c>
      <c r="BH122" s="304">
        <f>'dados agrupados'!BT122</f>
        <v>13.2</v>
      </c>
      <c r="BI122" s="304">
        <f>'dados agrupados'!BU122</f>
        <v>13.4</v>
      </c>
      <c r="BJ122" s="304">
        <f>'dados agrupados'!BV122</f>
        <v>1.1399999999999999</v>
      </c>
      <c r="BK122" s="304">
        <f>'dados agrupados'!BW122</f>
        <v>1.1499999999999999</v>
      </c>
      <c r="BL122" s="304">
        <f>'dados agrupados'!BX122</f>
        <v>6.21</v>
      </c>
      <c r="BM122" s="304">
        <f>'dados agrupados'!BY122</f>
        <v>14.35</v>
      </c>
      <c r="BN122" s="304">
        <f>'dados agrupados'!BZ122</f>
        <v>56.9</v>
      </c>
      <c r="BO122" s="304">
        <f>'dados agrupados'!CA122</f>
        <v>72.900000000000006</v>
      </c>
      <c r="BP122" s="304">
        <f>'dados agrupados'!CB122</f>
        <v>31.7</v>
      </c>
      <c r="BQ122" s="304">
        <f>'dados agrupados'!CC122</f>
        <v>19</v>
      </c>
      <c r="BR122" s="304">
        <f>'dados agrupados'!CD122</f>
        <v>7.7</v>
      </c>
      <c r="BS122" s="304">
        <f>'dados agrupados'!CE122</f>
        <v>7</v>
      </c>
      <c r="BT122" s="304">
        <f>'dados agrupados'!CF122</f>
        <v>3.1</v>
      </c>
      <c r="BU122" s="304">
        <f>'dados agrupados'!CG122</f>
        <v>0.8</v>
      </c>
      <c r="BV122" s="304">
        <f>'dados agrupados'!CH122</f>
        <v>0.6</v>
      </c>
      <c r="BW122" s="304">
        <f>'dados agrupados'!CI122</f>
        <v>0.3</v>
      </c>
      <c r="BX122" s="304" t="b">
        <f>'dados agrupados'!CJ122</f>
        <v>0</v>
      </c>
      <c r="BY122" s="304" t="b">
        <f>'dados agrupados'!CK122</f>
        <v>1</v>
      </c>
      <c r="BZ122" s="304" t="e">
        <f t="shared" si="1"/>
        <v>#REF!</v>
      </c>
    </row>
    <row r="123" spans="1:78" ht="15.75" customHeight="1">
      <c r="A123" s="422" t="str">
        <f>'dados agrupados'!C123</f>
        <v>3189</v>
      </c>
      <c r="B123" s="304">
        <f>'dados agrupados'!D123</f>
        <v>28</v>
      </c>
      <c r="C123" s="304">
        <f>'dados agrupados'!E123</f>
        <v>77</v>
      </c>
      <c r="D123" s="304">
        <f>'dados agrupados'!F123</f>
        <v>2</v>
      </c>
      <c r="E123" s="304">
        <f>'dados agrupados'!M123</f>
        <v>667</v>
      </c>
      <c r="F123" s="304">
        <f>'dados agrupados'!N123</f>
        <v>19751</v>
      </c>
      <c r="G123" s="304">
        <f>'dados agrupados'!O123</f>
        <v>14</v>
      </c>
      <c r="H123" s="304">
        <f>'dados agrupados'!P123</f>
        <v>219</v>
      </c>
      <c r="I123" s="304">
        <f>'dados agrupados'!Q123</f>
        <v>1.1000000000000001</v>
      </c>
      <c r="J123" s="304">
        <f>'dados agrupados'!R123</f>
        <v>5.8</v>
      </c>
      <c r="K123" s="304">
        <f>'dados agrupados'!S123</f>
        <v>522</v>
      </c>
      <c r="L123" s="304">
        <f>'dados agrupados'!T123</f>
        <v>2835</v>
      </c>
      <c r="M123" s="304">
        <f>'dados agrupados'!U123</f>
        <v>32</v>
      </c>
      <c r="N123" s="304">
        <f>'dados agrupados'!V123</f>
        <v>398</v>
      </c>
      <c r="O123" s="304">
        <f>'dados agrupados'!W123</f>
        <v>4.4000000000000004</v>
      </c>
      <c r="P123" s="304">
        <f>'dados agrupados'!X123</f>
        <v>5.4</v>
      </c>
      <c r="Q123" s="304">
        <f>'dados agrupados'!Y123</f>
        <v>26</v>
      </c>
      <c r="R123" s="304">
        <f>'dados agrupados'!Z123</f>
        <v>115</v>
      </c>
      <c r="S123" s="304">
        <f>'dados agrupados'!AA123</f>
        <v>18</v>
      </c>
      <c r="T123" s="304">
        <f>'dados agrupados'!AB123</f>
        <v>35</v>
      </c>
      <c r="U123" s="304">
        <f>'dados agrupados'!AC123</f>
        <v>4.5</v>
      </c>
      <c r="V123" s="304">
        <f>'dados agrupados'!AD123</f>
        <v>7</v>
      </c>
      <c r="W123" s="304" t="e">
        <f t="shared" ref="W123:X123" si="122">#REF!</f>
        <v>#REF!</v>
      </c>
      <c r="X123" s="304" t="e">
        <f t="shared" si="122"/>
        <v>#REF!</v>
      </c>
      <c r="Y123" s="304">
        <f>'dados agrupados'!AG123</f>
        <v>31</v>
      </c>
      <c r="Z123" s="304">
        <f>'dados agrupados'!AH123</f>
        <v>49</v>
      </c>
      <c r="AA123" s="424">
        <f>'dados agrupados'!AI123</f>
        <v>1</v>
      </c>
      <c r="AB123" s="424">
        <f>'dados agrupados'!AJ123</f>
        <v>1</v>
      </c>
      <c r="AC123" s="424">
        <f>'dados agrupados'!AK123</f>
        <v>0</v>
      </c>
      <c r="AD123" s="304">
        <f>'dados agrupados'!AR123</f>
        <v>8.5</v>
      </c>
      <c r="AE123" s="304">
        <f>'dados agrupados'!AS123</f>
        <v>9.6</v>
      </c>
      <c r="AF123" s="304">
        <f>'dados agrupados'!AN123</f>
        <v>7.2</v>
      </c>
      <c r="AG123" s="304">
        <f>'dados agrupados'!AO123</f>
        <v>7.8</v>
      </c>
      <c r="AH123" s="304">
        <f>'dados agrupados'!AT123</f>
        <v>4.5999999999999996</v>
      </c>
      <c r="AI123" s="304">
        <f>'dados agrupados'!AU123</f>
        <v>4.2</v>
      </c>
      <c r="AJ123" s="304">
        <f>'dados agrupados'!AX123</f>
        <v>140</v>
      </c>
      <c r="AK123" s="304">
        <f>'dados agrupados'!AY123</f>
        <v>142</v>
      </c>
      <c r="AL123" s="304">
        <f>'dados agrupados'!AL123</f>
        <v>4.4000000000000004</v>
      </c>
      <c r="AM123" s="304">
        <f>'dados agrupados'!AM123</f>
        <v>6.2</v>
      </c>
      <c r="AN123" s="304">
        <f>'dados agrupados'!AZ123</f>
        <v>2</v>
      </c>
      <c r="AO123" s="304">
        <f>'dados agrupados'!BA123</f>
        <v>2.2999999999999998</v>
      </c>
      <c r="AP123" s="304">
        <f>'dados agrupados'!BB123</f>
        <v>104</v>
      </c>
      <c r="AQ123" s="304">
        <f>'dados agrupados'!BC123</f>
        <v>99</v>
      </c>
      <c r="AR123" s="304">
        <f>'dados agrupados'!AP123</f>
        <v>0</v>
      </c>
      <c r="AS123" s="304">
        <f>'dados agrupados'!AQ123</f>
        <v>95</v>
      </c>
      <c r="AT123" s="304">
        <f>'dados agrupados'!BF123</f>
        <v>4.46</v>
      </c>
      <c r="AU123" s="304">
        <f>'dados agrupados'!BG123</f>
        <v>4.5999999999999996</v>
      </c>
      <c r="AV123" s="304">
        <f>'dados agrupados'!BH123</f>
        <v>13.9</v>
      </c>
      <c r="AW123" s="304">
        <f>'dados agrupados'!BI123</f>
        <v>14.4</v>
      </c>
      <c r="AX123" s="304">
        <f>'dados agrupados'!BJ123</f>
        <v>40.4</v>
      </c>
      <c r="AY123" s="304">
        <f>'dados agrupados'!BK123</f>
        <v>41.8</v>
      </c>
      <c r="AZ123" s="304">
        <f>'dados agrupados'!BL123</f>
        <v>90.6</v>
      </c>
      <c r="BA123" s="304">
        <f>'dados agrupados'!BM123</f>
        <v>90.9</v>
      </c>
      <c r="BB123" s="304">
        <f>'dados agrupados'!BN123</f>
        <v>31.2</v>
      </c>
      <c r="BC123" s="304">
        <f>'dados agrupados'!BO123</f>
        <v>31.3</v>
      </c>
      <c r="BD123" s="304">
        <f>'dados agrupados'!BP123</f>
        <v>34.4</v>
      </c>
      <c r="BE123" s="304">
        <f>'dados agrupados'!BQ123</f>
        <v>34.4</v>
      </c>
      <c r="BF123" s="304">
        <f>'dados agrupados'!BR123</f>
        <v>184</v>
      </c>
      <c r="BG123" s="304">
        <f>'dados agrupados'!BS123</f>
        <v>223</v>
      </c>
      <c r="BH123" s="304">
        <f>'dados agrupados'!BT123</f>
        <v>13.4</v>
      </c>
      <c r="BI123" s="304">
        <f>'dados agrupados'!BU123</f>
        <v>13.3</v>
      </c>
      <c r="BJ123" s="304">
        <f>'dados agrupados'!BV123</f>
        <v>1.91</v>
      </c>
      <c r="BK123" s="304">
        <f>'dados agrupados'!BW123</f>
        <v>1.57</v>
      </c>
      <c r="BL123" s="304">
        <f>'dados agrupados'!BX123</f>
        <v>7</v>
      </c>
      <c r="BM123" s="304">
        <f>'dados agrupados'!BY123</f>
        <v>17.25</v>
      </c>
      <c r="BN123" s="304">
        <f>'dados agrupados'!BZ123</f>
        <v>56.7</v>
      </c>
      <c r="BO123" s="304">
        <f>'dados agrupados'!CA123</f>
        <v>86.8</v>
      </c>
      <c r="BP123" s="304">
        <f>'dados agrupados'!CB123</f>
        <v>30.4</v>
      </c>
      <c r="BQ123" s="304">
        <f>'dados agrupados'!CC123</f>
        <v>6.7</v>
      </c>
      <c r="BR123" s="304">
        <f>'dados agrupados'!CD123</f>
        <v>10.7</v>
      </c>
      <c r="BS123" s="304">
        <f>'dados agrupados'!CE123</f>
        <v>6.4</v>
      </c>
      <c r="BT123" s="304">
        <f>'dados agrupados'!CF123</f>
        <v>1.9</v>
      </c>
      <c r="BU123" s="304">
        <f>'dados agrupados'!CG123</f>
        <v>0</v>
      </c>
      <c r="BV123" s="304">
        <f>'dados agrupados'!CH123</f>
        <v>0.3</v>
      </c>
      <c r="BW123" s="304">
        <f>'dados agrupados'!CI123</f>
        <v>0.1</v>
      </c>
      <c r="BX123" s="304" t="b">
        <f>'dados agrupados'!CJ123</f>
        <v>0</v>
      </c>
      <c r="BY123" s="304" t="b">
        <f>'dados agrupados'!CK123</f>
        <v>1</v>
      </c>
      <c r="BZ123" s="304" t="e">
        <f t="shared" si="1"/>
        <v>#REF!</v>
      </c>
    </row>
    <row r="124" spans="1:78" ht="15.75" customHeight="1">
      <c r="A124" s="422" t="str">
        <f>'dados agrupados'!C124</f>
        <v>3190</v>
      </c>
      <c r="B124" s="304">
        <f>'dados agrupados'!D124</f>
        <v>29</v>
      </c>
      <c r="C124" s="304">
        <f>'dados agrupados'!E124</f>
        <v>80</v>
      </c>
      <c r="D124" s="304">
        <f>'dados agrupados'!F124</f>
        <v>1</v>
      </c>
      <c r="E124" s="304">
        <f>'dados agrupados'!M124</f>
        <v>1299</v>
      </c>
      <c r="F124" s="304">
        <f>'dados agrupados'!N124</f>
        <v>11142</v>
      </c>
      <c r="G124" s="304">
        <f>'dados agrupados'!O124</f>
        <v>19</v>
      </c>
      <c r="H124" s="304">
        <f>'dados agrupados'!P124</f>
        <v>165</v>
      </c>
      <c r="I124" s="304">
        <f>'dados agrupados'!Q124</f>
        <v>1.7</v>
      </c>
      <c r="J124" s="304">
        <f>'dados agrupados'!R124</f>
        <v>10</v>
      </c>
      <c r="K124" s="304">
        <f>'dados agrupados'!S124</f>
        <v>825</v>
      </c>
      <c r="L124" s="304">
        <f>'dados agrupados'!T124</f>
        <v>2333</v>
      </c>
      <c r="M124" s="304">
        <f>'dados agrupados'!U124</f>
        <v>59</v>
      </c>
      <c r="N124" s="304">
        <f>'dados agrupados'!V124</f>
        <v>231</v>
      </c>
      <c r="O124" s="304">
        <f>'dados agrupados'!W124</f>
        <v>4.4000000000000004</v>
      </c>
      <c r="P124" s="304">
        <f>'dados agrupados'!X124</f>
        <v>5.2</v>
      </c>
      <c r="Q124" s="304">
        <f>'dados agrupados'!Y124</f>
        <v>32</v>
      </c>
      <c r="R124" s="304">
        <f>'dados agrupados'!Z124</f>
        <v>67</v>
      </c>
      <c r="S124" s="304">
        <f>'dados agrupados'!AA124</f>
        <v>20</v>
      </c>
      <c r="T124" s="304">
        <f>'dados agrupados'!AB124</f>
        <v>29</v>
      </c>
      <c r="U124" s="304">
        <f>'dados agrupados'!AC124</f>
        <v>4.4000000000000004</v>
      </c>
      <c r="V124" s="304">
        <f>'dados agrupados'!AD124</f>
        <v>5.2</v>
      </c>
      <c r="W124" s="304" t="e">
        <f t="shared" ref="W124:X124" si="123">#REF!</f>
        <v>#REF!</v>
      </c>
      <c r="X124" s="304" t="e">
        <f t="shared" si="123"/>
        <v>#REF!</v>
      </c>
      <c r="Y124" s="304">
        <f>'dados agrupados'!AG124</f>
        <v>37</v>
      </c>
      <c r="Z124" s="304">
        <f>'dados agrupados'!AH124</f>
        <v>45</v>
      </c>
      <c r="AA124" s="424">
        <f>'dados agrupados'!AI124</f>
        <v>1</v>
      </c>
      <c r="AB124" s="424">
        <f>'dados agrupados'!AJ124</f>
        <v>0.9</v>
      </c>
      <c r="AC124" s="304">
        <f>'dados agrupados'!AK124</f>
        <v>0</v>
      </c>
      <c r="AD124" s="304">
        <f>'dados agrupados'!AR124</f>
        <v>8.8000000000000007</v>
      </c>
      <c r="AE124" s="304">
        <f>'dados agrupados'!AS124</f>
        <v>9.8000000000000007</v>
      </c>
      <c r="AF124" s="304">
        <f>'dados agrupados'!AN124</f>
        <v>7.3</v>
      </c>
      <c r="AG124" s="304">
        <f>'dados agrupados'!AO124</f>
        <v>8.3000000000000007</v>
      </c>
      <c r="AH124" s="304">
        <f>'dados agrupados'!AT124</f>
        <v>4.9000000000000004</v>
      </c>
      <c r="AI124" s="304">
        <f>'dados agrupados'!AU124</f>
        <v>4.4000000000000004</v>
      </c>
      <c r="AJ124" s="304">
        <f>'dados agrupados'!AX124</f>
        <v>140</v>
      </c>
      <c r="AK124" s="304">
        <f>'dados agrupados'!AY124</f>
        <v>140</v>
      </c>
      <c r="AL124" s="304">
        <f>'dados agrupados'!AL124</f>
        <v>4.4000000000000004</v>
      </c>
      <c r="AM124" s="304">
        <f>'dados agrupados'!AM124</f>
        <v>5.3</v>
      </c>
      <c r="AN124" s="304">
        <f>'dados agrupados'!AZ124</f>
        <v>1.9</v>
      </c>
      <c r="AO124" s="304">
        <f>'dados agrupados'!BA124</f>
        <v>2.2000000000000002</v>
      </c>
      <c r="AP124" s="304">
        <f>'dados agrupados'!BB124</f>
        <v>102</v>
      </c>
      <c r="AQ124" s="304">
        <f>'dados agrupados'!BC124</f>
        <v>96</v>
      </c>
      <c r="AR124" s="304">
        <f>'dados agrupados'!AP124</f>
        <v>0</v>
      </c>
      <c r="AS124" s="304">
        <f>'dados agrupados'!AQ124</f>
        <v>70</v>
      </c>
      <c r="AT124" s="304">
        <f>'dados agrupados'!BF124</f>
        <v>4.46</v>
      </c>
      <c r="AU124" s="304">
        <f>'dados agrupados'!BG124</f>
        <v>4.72</v>
      </c>
      <c r="AV124" s="304">
        <f>'dados agrupados'!BH124</f>
        <v>13.2</v>
      </c>
      <c r="AW124" s="304">
        <f>'dados agrupados'!BI124</f>
        <v>14.5</v>
      </c>
      <c r="AX124" s="304">
        <f>'dados agrupados'!BJ124</f>
        <v>39.799999999999997</v>
      </c>
      <c r="AY124" s="304">
        <f>'dados agrupados'!BK124</f>
        <v>42.6</v>
      </c>
      <c r="AZ124" s="304">
        <f>'dados agrupados'!BL124</f>
        <v>89.2</v>
      </c>
      <c r="BA124" s="304">
        <f>'dados agrupados'!BM124</f>
        <v>90.3</v>
      </c>
      <c r="BB124" s="304">
        <f>'dados agrupados'!BN124</f>
        <v>29.6</v>
      </c>
      <c r="BC124" s="304">
        <f>'dados agrupados'!BO124</f>
        <v>30.7</v>
      </c>
      <c r="BD124" s="304">
        <f>'dados agrupados'!BP124</f>
        <v>33.200000000000003</v>
      </c>
      <c r="BE124" s="304">
        <f>'dados agrupados'!BQ124</f>
        <v>34</v>
      </c>
      <c r="BF124" s="304">
        <f>'dados agrupados'!BR124</f>
        <v>256</v>
      </c>
      <c r="BG124" s="304">
        <f>'dados agrupados'!BS124</f>
        <v>271</v>
      </c>
      <c r="BH124" s="304">
        <f>'dados agrupados'!BT124</f>
        <v>14.2</v>
      </c>
      <c r="BI124" s="304">
        <f>'dados agrupados'!BU124</f>
        <v>14.4</v>
      </c>
      <c r="BJ124" s="304">
        <f>'dados agrupados'!BV124</f>
        <v>1.17</v>
      </c>
      <c r="BK124" s="304">
        <f>'dados agrupados'!BW124</f>
        <v>0.98</v>
      </c>
      <c r="BL124" s="304">
        <f>'dados agrupados'!BX124</f>
        <v>6.28</v>
      </c>
      <c r="BM124" s="304">
        <f>'dados agrupados'!BY124</f>
        <v>16.09</v>
      </c>
      <c r="BN124" s="304">
        <f>'dados agrupados'!BZ124</f>
        <v>61</v>
      </c>
      <c r="BO124" s="304">
        <f>'dados agrupados'!CA124</f>
        <v>87.1</v>
      </c>
      <c r="BP124" s="304">
        <f>'dados agrupados'!CB124</f>
        <v>29.8</v>
      </c>
      <c r="BQ124" s="304">
        <f>'dados agrupados'!CC124</f>
        <v>7.5</v>
      </c>
      <c r="BR124" s="304">
        <f>'dados agrupados'!CD124</f>
        <v>6.7</v>
      </c>
      <c r="BS124" s="304">
        <f>'dados agrupados'!CE124</f>
        <v>5.2</v>
      </c>
      <c r="BT124" s="304">
        <f>'dados agrupados'!CF124</f>
        <v>1.9</v>
      </c>
      <c r="BU124" s="304">
        <f>'dados agrupados'!CG124</f>
        <v>0.1</v>
      </c>
      <c r="BV124" s="304">
        <f>'dados agrupados'!CH124</f>
        <v>0.6</v>
      </c>
      <c r="BW124" s="304">
        <f>'dados agrupados'!CI124</f>
        <v>0.1</v>
      </c>
      <c r="BX124" s="304" t="b">
        <f>'dados agrupados'!CJ124</f>
        <v>0</v>
      </c>
      <c r="BY124" s="304" t="b">
        <f>'dados agrupados'!CK124</f>
        <v>1</v>
      </c>
      <c r="BZ124" s="304" t="e">
        <f t="shared" si="1"/>
        <v>#REF!</v>
      </c>
    </row>
    <row r="125" spans="1:78" ht="15.75" customHeight="1">
      <c r="A125" s="422" t="str">
        <f>'dados agrupados'!C125</f>
        <v>3193</v>
      </c>
      <c r="B125" s="304">
        <f>'dados agrupados'!D125</f>
        <v>29</v>
      </c>
      <c r="C125" s="304">
        <f>'dados agrupados'!E125</f>
        <v>83</v>
      </c>
      <c r="D125" s="304">
        <f>'dados agrupados'!F125</f>
        <v>0</v>
      </c>
      <c r="E125" s="304">
        <f>'dados agrupados'!M125</f>
        <v>380</v>
      </c>
      <c r="F125" s="304">
        <f>'dados agrupados'!N125</f>
        <v>2520</v>
      </c>
      <c r="G125" s="304">
        <f>'dados agrupados'!O125</f>
        <v>5</v>
      </c>
      <c r="H125" s="304">
        <f>'dados agrupados'!P125</f>
        <v>37</v>
      </c>
      <c r="I125" s="304">
        <f>'dados agrupados'!Q125</f>
        <v>3.2</v>
      </c>
      <c r="J125" s="304">
        <f>'dados agrupados'!R125</f>
        <v>7.4</v>
      </c>
      <c r="K125" s="304">
        <f>'dados agrupados'!S125</f>
        <v>384</v>
      </c>
      <c r="L125" s="304">
        <f>'dados agrupados'!T125</f>
        <v>869</v>
      </c>
      <c r="M125" s="304">
        <f>'dados agrupados'!U125</f>
        <v>24</v>
      </c>
      <c r="N125" s="304">
        <f>'dados agrupados'!V125</f>
        <v>76</v>
      </c>
      <c r="O125" s="304">
        <f>'dados agrupados'!W125</f>
        <v>4.5</v>
      </c>
      <c r="P125" s="304">
        <f>'dados agrupados'!X125</f>
        <v>5</v>
      </c>
      <c r="Q125" s="304">
        <f>'dados agrupados'!Y125</f>
        <v>28</v>
      </c>
      <c r="R125" s="304">
        <f>'dados agrupados'!Z125</f>
        <v>40</v>
      </c>
      <c r="S125" s="304">
        <f>'dados agrupados'!AA125</f>
        <v>33</v>
      </c>
      <c r="T125" s="304">
        <f>'dados agrupados'!AB125</f>
        <v>35</v>
      </c>
      <c r="U125" s="304">
        <f>'dados agrupados'!AC125</f>
        <v>5.2</v>
      </c>
      <c r="V125" s="304">
        <f>'dados agrupados'!AD125</f>
        <v>5.9</v>
      </c>
      <c r="W125" s="304" t="e">
        <f t="shared" ref="W125:X125" si="124">#REF!</f>
        <v>#REF!</v>
      </c>
      <c r="X125" s="304" t="e">
        <f t="shared" si="124"/>
        <v>#REF!</v>
      </c>
      <c r="Y125" s="304">
        <f>'dados agrupados'!AG125</f>
        <v>40</v>
      </c>
      <c r="Z125" s="304">
        <f>'dados agrupados'!AH125</f>
        <v>43</v>
      </c>
      <c r="AA125" s="424">
        <f>'dados agrupados'!AI125</f>
        <v>1.1000000000000001</v>
      </c>
      <c r="AB125" s="424">
        <f>'dados agrupados'!AJ125</f>
        <v>1</v>
      </c>
      <c r="AC125" s="304">
        <f>'dados agrupados'!AK125</f>
        <v>0</v>
      </c>
      <c r="AD125" s="304">
        <f>'dados agrupados'!AR125</f>
        <v>9</v>
      </c>
      <c r="AE125" s="304">
        <f>'dados agrupados'!AS125</f>
        <v>9.8000000000000007</v>
      </c>
      <c r="AF125" s="304">
        <f>'dados agrupados'!AN125</f>
        <v>7.6</v>
      </c>
      <c r="AG125" s="304">
        <f>'dados agrupados'!AO125</f>
        <v>7.8</v>
      </c>
      <c r="AH125" s="304">
        <f>'dados agrupados'!AT125</f>
        <v>5</v>
      </c>
      <c r="AI125" s="304">
        <f>'dados agrupados'!AU125</f>
        <v>4.5</v>
      </c>
      <c r="AJ125" s="304">
        <f>'dados agrupados'!AX125</f>
        <v>143</v>
      </c>
      <c r="AK125" s="304">
        <f>'dados agrupados'!AY125</f>
        <v>141</v>
      </c>
      <c r="AL125" s="304">
        <f>'dados agrupados'!AL125</f>
        <v>4.8</v>
      </c>
      <c r="AM125" s="304">
        <f>'dados agrupados'!AM125</f>
        <v>5.7</v>
      </c>
      <c r="AN125" s="304">
        <f>'dados agrupados'!AZ125</f>
        <v>2.2999999999999998</v>
      </c>
      <c r="AO125" s="304">
        <f>'dados agrupados'!BA125</f>
        <v>2.2000000000000002</v>
      </c>
      <c r="AP125" s="304">
        <f>'dados agrupados'!BB125</f>
        <v>105</v>
      </c>
      <c r="AQ125" s="304">
        <f>'dados agrupados'!BC125</f>
        <v>99</v>
      </c>
      <c r="AR125" s="304">
        <f>'dados agrupados'!AP125</f>
        <v>0</v>
      </c>
      <c r="AS125" s="304">
        <f>'dados agrupados'!AQ125</f>
        <v>76</v>
      </c>
      <c r="AT125" s="304">
        <f>'dados agrupados'!BF125</f>
        <v>4.63</v>
      </c>
      <c r="AU125" s="304">
        <f>'dados agrupados'!BG125</f>
        <v>4.7</v>
      </c>
      <c r="AV125" s="304">
        <f>'dados agrupados'!BH125</f>
        <v>13.9</v>
      </c>
      <c r="AW125" s="304">
        <f>'dados agrupados'!BI125</f>
        <v>14.2</v>
      </c>
      <c r="AX125" s="304">
        <f>'dados agrupados'!BJ125</f>
        <v>40.4</v>
      </c>
      <c r="AY125" s="304">
        <f>'dados agrupados'!BK125</f>
        <v>41</v>
      </c>
      <c r="AZ125" s="304">
        <f>'dados agrupados'!BL125</f>
        <v>87.3</v>
      </c>
      <c r="BA125" s="304">
        <f>'dados agrupados'!BM125</f>
        <v>87.2</v>
      </c>
      <c r="BB125" s="304">
        <f>'dados agrupados'!BN125</f>
        <v>30</v>
      </c>
      <c r="BC125" s="304">
        <f>'dados agrupados'!BO125</f>
        <v>30.2</v>
      </c>
      <c r="BD125" s="304">
        <f>'dados agrupados'!BP125</f>
        <v>34.4</v>
      </c>
      <c r="BE125" s="304">
        <f>'dados agrupados'!BQ125</f>
        <v>34.6</v>
      </c>
      <c r="BF125" s="304">
        <f>'dados agrupados'!BR125</f>
        <v>313</v>
      </c>
      <c r="BG125" s="304">
        <f>'dados agrupados'!BS125</f>
        <v>345</v>
      </c>
      <c r="BH125" s="304">
        <f>'dados agrupados'!BT125</f>
        <v>12.9</v>
      </c>
      <c r="BI125" s="304">
        <f>'dados agrupados'!BU125</f>
        <v>12.7</v>
      </c>
      <c r="BJ125" s="304">
        <f>'dados agrupados'!BV125</f>
        <v>1.3</v>
      </c>
      <c r="BK125" s="304">
        <f>'dados agrupados'!BW125</f>
        <v>1.1299999999999999</v>
      </c>
      <c r="BL125" s="304">
        <f>'dados agrupados'!BX125</f>
        <v>8.0299999999999994</v>
      </c>
      <c r="BM125" s="304">
        <f>'dados agrupados'!BY125</f>
        <v>18.54</v>
      </c>
      <c r="BN125" s="304">
        <f>'dados agrupados'!BZ125</f>
        <v>52.2</v>
      </c>
      <c r="BO125" s="304">
        <f>'dados agrupados'!CA125</f>
        <v>77.099999999999994</v>
      </c>
      <c r="BP125" s="304">
        <f>'dados agrupados'!CB125</f>
        <v>37.200000000000003</v>
      </c>
      <c r="BQ125" s="304">
        <f>'dados agrupados'!CC125</f>
        <v>13.6</v>
      </c>
      <c r="BR125" s="304">
        <f>'dados agrupados'!CD125</f>
        <v>8.5</v>
      </c>
      <c r="BS125" s="304">
        <f>'dados agrupados'!CE125</f>
        <v>9</v>
      </c>
      <c r="BT125" s="304">
        <f>'dados agrupados'!CF125</f>
        <v>1.7</v>
      </c>
      <c r="BU125" s="304">
        <f>'dados agrupados'!CG125</f>
        <v>0.1</v>
      </c>
      <c r="BV125" s="304">
        <f>'dados agrupados'!CH125</f>
        <v>0.4</v>
      </c>
      <c r="BW125" s="304">
        <f>'dados agrupados'!CI125</f>
        <v>0.2</v>
      </c>
      <c r="BX125" s="304" t="b">
        <f>'dados agrupados'!CJ125</f>
        <v>0</v>
      </c>
      <c r="BY125" s="304" t="b">
        <f>'dados agrupados'!CK125</f>
        <v>1</v>
      </c>
      <c r="BZ125" s="304" t="e">
        <f t="shared" si="1"/>
        <v>#REF!</v>
      </c>
    </row>
    <row r="126" spans="1:78" ht="15.75" customHeight="1">
      <c r="A126" s="422" t="str">
        <f>'dados agrupados'!C126</f>
        <v>3194</v>
      </c>
      <c r="B126" s="304">
        <f>'dados agrupados'!D126</f>
        <v>28</v>
      </c>
      <c r="C126" s="304">
        <f>'dados agrupados'!E126</f>
        <v>81</v>
      </c>
      <c r="D126" s="304">
        <f>'dados agrupados'!F126</f>
        <v>1</v>
      </c>
      <c r="E126" s="304">
        <f>'dados agrupados'!M126</f>
        <v>2782</v>
      </c>
      <c r="F126" s="304">
        <f>'dados agrupados'!N126</f>
        <v>7563</v>
      </c>
      <c r="G126" s="304">
        <f>'dados agrupados'!O126</f>
        <v>19</v>
      </c>
      <c r="H126" s="304">
        <f>'dados agrupados'!P126</f>
        <v>101</v>
      </c>
      <c r="I126" s="304">
        <f>'dados agrupados'!Q126</f>
        <v>2</v>
      </c>
      <c r="J126" s="304">
        <f>'dados agrupados'!R126</f>
        <v>7.8</v>
      </c>
      <c r="K126" s="304">
        <f>'dados agrupados'!S126</f>
        <v>778</v>
      </c>
      <c r="L126" s="304">
        <f>'dados agrupados'!T126</f>
        <v>1422</v>
      </c>
      <c r="M126" s="304">
        <f>'dados agrupados'!U126</f>
        <v>56</v>
      </c>
      <c r="N126" s="304">
        <f>'dados agrupados'!V126</f>
        <v>180</v>
      </c>
      <c r="O126" s="304">
        <f>'dados agrupados'!W126</f>
        <v>4.8</v>
      </c>
      <c r="P126" s="304">
        <f>'dados agrupados'!X126</f>
        <v>5.0999999999999996</v>
      </c>
      <c r="Q126" s="304">
        <f>'dados agrupados'!Y126</f>
        <v>21</v>
      </c>
      <c r="R126" s="304">
        <f>'dados agrupados'!Z126</f>
        <v>39</v>
      </c>
      <c r="S126" s="304">
        <f>'dados agrupados'!AA126</f>
        <v>14</v>
      </c>
      <c r="T126" s="304">
        <f>'dados agrupados'!AB126</f>
        <v>14</v>
      </c>
      <c r="U126" s="304">
        <f>'dados agrupados'!AC126</f>
        <v>6.1</v>
      </c>
      <c r="V126" s="304">
        <f>'dados agrupados'!AD126</f>
        <v>7</v>
      </c>
      <c r="W126" s="304" t="e">
        <f t="shared" ref="W126:X126" si="125">#REF!</f>
        <v>#REF!</v>
      </c>
      <c r="X126" s="304" t="e">
        <f t="shared" si="125"/>
        <v>#REF!</v>
      </c>
      <c r="Y126" s="304">
        <f>'dados agrupados'!AG126</f>
        <v>26</v>
      </c>
      <c r="Z126" s="304">
        <f>'dados agrupados'!AH126</f>
        <v>37</v>
      </c>
      <c r="AA126" s="424">
        <f>'dados agrupados'!AI126</f>
        <v>1</v>
      </c>
      <c r="AB126" s="424">
        <f>'dados agrupados'!AJ126</f>
        <v>0.9</v>
      </c>
      <c r="AC126" s="304">
        <f>'dados agrupados'!AK126</f>
        <v>0</v>
      </c>
      <c r="AD126" s="304">
        <f>'dados agrupados'!AR126</f>
        <v>9.1999999999999993</v>
      </c>
      <c r="AE126" s="304">
        <f>'dados agrupados'!AS126</f>
        <v>9.9</v>
      </c>
      <c r="AF126" s="304">
        <f>'dados agrupados'!AN126</f>
        <v>8.4</v>
      </c>
      <c r="AG126" s="304">
        <f>'dados agrupados'!AO126</f>
        <v>8.3000000000000007</v>
      </c>
      <c r="AH126" s="304">
        <f>'dados agrupados'!AT126</f>
        <v>5.5</v>
      </c>
      <c r="AI126" s="304">
        <f>'dados agrupados'!AU126</f>
        <v>4.2</v>
      </c>
      <c r="AJ126" s="304">
        <f>'dados agrupados'!AX126</f>
        <v>141</v>
      </c>
      <c r="AK126" s="304">
        <f>'dados agrupados'!AY126</f>
        <v>140</v>
      </c>
      <c r="AL126" s="304">
        <f>'dados agrupados'!AL126</f>
        <v>4.9000000000000004</v>
      </c>
      <c r="AM126" s="304">
        <f>'dados agrupados'!AM126</f>
        <v>4.8</v>
      </c>
      <c r="AN126" s="304">
        <f>'dados agrupados'!AZ126</f>
        <v>2.2999999999999998</v>
      </c>
      <c r="AO126" s="304">
        <f>'dados agrupados'!BA126</f>
        <v>2.2999999999999998</v>
      </c>
      <c r="AP126" s="304">
        <f>'dados agrupados'!BB126</f>
        <v>100</v>
      </c>
      <c r="AQ126" s="304">
        <f>'dados agrupados'!BC126</f>
        <v>97</v>
      </c>
      <c r="AR126" s="304">
        <f>'dados agrupados'!AP126</f>
        <v>0</v>
      </c>
      <c r="AS126" s="304">
        <f>'dados agrupados'!AQ126</f>
        <v>102</v>
      </c>
      <c r="AT126" s="304">
        <f>'dados agrupados'!BF126</f>
        <v>4.7699999999999996</v>
      </c>
      <c r="AU126" s="304">
        <f>'dados agrupados'!BG126</f>
        <v>4.7300000000000004</v>
      </c>
      <c r="AV126" s="304">
        <f>'dados agrupados'!BH126</f>
        <v>13.9</v>
      </c>
      <c r="AW126" s="304">
        <f>'dados agrupados'!BI126</f>
        <v>13.8</v>
      </c>
      <c r="AX126" s="304">
        <f>'dados agrupados'!BJ126</f>
        <v>41.2</v>
      </c>
      <c r="AY126" s="304">
        <f>'dados agrupados'!BK126</f>
        <v>41.2</v>
      </c>
      <c r="AZ126" s="304">
        <f>'dados agrupados'!BL126</f>
        <v>86.4</v>
      </c>
      <c r="BA126" s="304">
        <f>'dados agrupados'!BM126</f>
        <v>87.1</v>
      </c>
      <c r="BB126" s="304">
        <f>'dados agrupados'!BN126</f>
        <v>29.1</v>
      </c>
      <c r="BC126" s="304">
        <f>'dados agrupados'!BO126</f>
        <v>29.2</v>
      </c>
      <c r="BD126" s="304">
        <f>'dados agrupados'!BP126</f>
        <v>33.700000000000003</v>
      </c>
      <c r="BE126" s="304">
        <f>'dados agrupados'!BQ126</f>
        <v>33.5</v>
      </c>
      <c r="BF126" s="304">
        <f>'dados agrupados'!BR126</f>
        <v>308</v>
      </c>
      <c r="BG126" s="304">
        <f>'dados agrupados'!BS126</f>
        <v>330</v>
      </c>
      <c r="BH126" s="304">
        <f>'dados agrupados'!BT126</f>
        <v>14.2</v>
      </c>
      <c r="BI126" s="304">
        <f>'dados agrupados'!BU126</f>
        <v>14.2</v>
      </c>
      <c r="BJ126" s="304">
        <f>'dados agrupados'!BV126</f>
        <v>1.52</v>
      </c>
      <c r="BK126" s="304">
        <f>'dados agrupados'!BW126</f>
        <v>1.29</v>
      </c>
      <c r="BL126" s="304">
        <f>'dados agrupados'!BX126</f>
        <v>5.5</v>
      </c>
      <c r="BM126" s="304">
        <f>'dados agrupados'!BY126</f>
        <v>12.76</v>
      </c>
      <c r="BN126" s="304">
        <f>'dados agrupados'!BZ126</f>
        <v>49.6</v>
      </c>
      <c r="BO126" s="304">
        <f>'dados agrupados'!CA126</f>
        <v>77.900000000000006</v>
      </c>
      <c r="BP126" s="304">
        <f>'dados agrupados'!CB126</f>
        <v>36.700000000000003</v>
      </c>
      <c r="BQ126" s="304">
        <f>'dados agrupados'!CC126</f>
        <v>12.5</v>
      </c>
      <c r="BR126" s="304">
        <f>'dados agrupados'!CD126</f>
        <v>12.4</v>
      </c>
      <c r="BS126" s="304">
        <f>'dados agrupados'!CE126</f>
        <v>9.4</v>
      </c>
      <c r="BT126" s="304">
        <f>'dados agrupados'!CF126</f>
        <v>0.9</v>
      </c>
      <c r="BU126" s="304">
        <f>'dados agrupados'!CG126</f>
        <v>0.1</v>
      </c>
      <c r="BV126" s="304">
        <f>'dados agrupados'!CH126</f>
        <v>0.4</v>
      </c>
      <c r="BW126" s="304">
        <f>'dados agrupados'!CI126</f>
        <v>0.1</v>
      </c>
      <c r="BX126" s="304" t="b">
        <f>'dados agrupados'!CJ126</f>
        <v>0</v>
      </c>
      <c r="BY126" s="304" t="b">
        <f>'dados agrupados'!CK126</f>
        <v>1</v>
      </c>
      <c r="BZ126" s="304" t="e">
        <f t="shared" si="1"/>
        <v>#REF!</v>
      </c>
    </row>
    <row r="127" spans="1:78" ht="15.75" customHeight="1">
      <c r="A127" s="422" t="str">
        <f>'dados agrupados'!C127</f>
        <v>3195</v>
      </c>
      <c r="B127" s="304">
        <f>'dados agrupados'!D127</f>
        <v>26</v>
      </c>
      <c r="C127" s="304">
        <f>'dados agrupados'!E127</f>
        <v>68</v>
      </c>
      <c r="D127" s="304">
        <f>'dados agrupados'!F127</f>
        <v>1</v>
      </c>
      <c r="E127" s="304">
        <f>'dados agrupados'!M127</f>
        <v>957</v>
      </c>
      <c r="F127" s="304">
        <f>'dados agrupados'!N127</f>
        <v>2245</v>
      </c>
      <c r="G127" s="304">
        <f>'dados agrupados'!O127</f>
        <v>19</v>
      </c>
      <c r="H127" s="304">
        <f>'dados agrupados'!P127</f>
        <v>58</v>
      </c>
      <c r="I127" s="304">
        <f>'dados agrupados'!Q127</f>
        <v>1.4</v>
      </c>
      <c r="J127" s="304">
        <f>'dados agrupados'!R127</f>
        <v>7.4</v>
      </c>
      <c r="K127" s="304">
        <f>'dados agrupados'!S127</f>
        <v>667</v>
      </c>
      <c r="L127" s="304">
        <f>'dados agrupados'!T127</f>
        <v>905</v>
      </c>
      <c r="M127" s="304">
        <f>'dados agrupados'!U127</f>
        <v>42</v>
      </c>
      <c r="N127" s="304">
        <f>'dados agrupados'!V127</f>
        <v>89</v>
      </c>
      <c r="O127" s="304">
        <f>'dados agrupados'!W127</f>
        <v>4.5</v>
      </c>
      <c r="P127" s="304">
        <f>'dados agrupados'!X127</f>
        <v>5.2</v>
      </c>
      <c r="Q127" s="304">
        <f>'dados agrupados'!Y127</f>
        <v>35</v>
      </c>
      <c r="R127" s="304">
        <f>'dados agrupados'!Z127</f>
        <v>38</v>
      </c>
      <c r="S127" s="304">
        <f>'dados agrupados'!AA127</f>
        <v>23</v>
      </c>
      <c r="T127" s="304">
        <f>'dados agrupados'!AB127</f>
        <v>21</v>
      </c>
      <c r="U127" s="304">
        <f>'dados agrupados'!AC127</f>
        <v>3.8</v>
      </c>
      <c r="V127" s="304">
        <f>'dados agrupados'!AD127</f>
        <v>5.0999999999999996</v>
      </c>
      <c r="W127" s="304" t="e">
        <f t="shared" ref="W127:X127" si="126">#REF!</f>
        <v>#REF!</v>
      </c>
      <c r="X127" s="304" t="e">
        <f t="shared" si="126"/>
        <v>#REF!</v>
      </c>
      <c r="Y127" s="304">
        <f>'dados agrupados'!AG127</f>
        <v>44</v>
      </c>
      <c r="Z127" s="304">
        <f>'dados agrupados'!AH127</f>
        <v>35</v>
      </c>
      <c r="AA127" s="424">
        <f>'dados agrupados'!AI127</f>
        <v>1.1000000000000001</v>
      </c>
      <c r="AB127" s="424">
        <f>'dados agrupados'!AJ127</f>
        <v>0.8</v>
      </c>
      <c r="AC127" s="304">
        <f>'dados agrupados'!AK127</f>
        <v>0</v>
      </c>
      <c r="AD127" s="304">
        <f>'dados agrupados'!AR127</f>
        <v>8.5</v>
      </c>
      <c r="AE127" s="304">
        <f>'dados agrupados'!AS127</f>
        <v>10</v>
      </c>
      <c r="AF127" s="304">
        <f>'dados agrupados'!AN127</f>
        <v>7</v>
      </c>
      <c r="AG127" s="304">
        <f>'dados agrupados'!AO127</f>
        <v>8.4</v>
      </c>
      <c r="AH127" s="304">
        <f>'dados agrupados'!AT127</f>
        <v>3.1</v>
      </c>
      <c r="AI127" s="304">
        <f>'dados agrupados'!AU127</f>
        <v>2.1</v>
      </c>
      <c r="AJ127" s="304">
        <f>'dados agrupados'!AX127</f>
        <v>139</v>
      </c>
      <c r="AK127" s="304">
        <f>'dados agrupados'!AY127</f>
        <v>141</v>
      </c>
      <c r="AL127" s="304">
        <f>'dados agrupados'!AL127</f>
        <v>4.9000000000000004</v>
      </c>
      <c r="AM127" s="304">
        <f>'dados agrupados'!AM127</f>
        <v>5.0999999999999996</v>
      </c>
      <c r="AN127" s="304">
        <f>'dados agrupados'!AZ127</f>
        <v>2.2000000000000002</v>
      </c>
      <c r="AO127" s="304">
        <f>'dados agrupados'!BA127</f>
        <v>2.1</v>
      </c>
      <c r="AP127" s="304">
        <f>'dados agrupados'!BB127</f>
        <v>102</v>
      </c>
      <c r="AQ127" s="304">
        <f>'dados agrupados'!BC127</f>
        <v>97</v>
      </c>
      <c r="AR127" s="304">
        <f>'dados agrupados'!AP127</f>
        <v>0</v>
      </c>
      <c r="AS127" s="304">
        <f>'dados agrupados'!AQ127</f>
        <v>75</v>
      </c>
      <c r="AT127" s="304">
        <f>'dados agrupados'!BF127</f>
        <v>4.62</v>
      </c>
      <c r="AU127" s="304">
        <f>'dados agrupados'!BG127</f>
        <v>4.76</v>
      </c>
      <c r="AV127" s="304">
        <f>'dados agrupados'!BH127</f>
        <v>14.4</v>
      </c>
      <c r="AW127" s="304">
        <f>'dados agrupados'!BI127</f>
        <v>15</v>
      </c>
      <c r="AX127" s="304">
        <f>'dados agrupados'!BJ127</f>
        <v>41.8</v>
      </c>
      <c r="AY127" s="304">
        <f>'dados agrupados'!BK127</f>
        <v>43</v>
      </c>
      <c r="AZ127" s="304">
        <f>'dados agrupados'!BL127</f>
        <v>90.5</v>
      </c>
      <c r="BA127" s="304">
        <f>'dados agrupados'!BM127</f>
        <v>90.3</v>
      </c>
      <c r="BB127" s="304">
        <f>'dados agrupados'!BN127</f>
        <v>31.2</v>
      </c>
      <c r="BC127" s="304">
        <f>'dados agrupados'!BO127</f>
        <v>31.5</v>
      </c>
      <c r="BD127" s="304">
        <f>'dados agrupados'!BP127</f>
        <v>34.4</v>
      </c>
      <c r="BE127" s="304">
        <f>'dados agrupados'!BQ127</f>
        <v>34.9</v>
      </c>
      <c r="BF127" s="304">
        <f>'dados agrupados'!BR127</f>
        <v>262</v>
      </c>
      <c r="BG127" s="304">
        <f>'dados agrupados'!BS127</f>
        <v>311</v>
      </c>
      <c r="BH127" s="304">
        <f>'dados agrupados'!BT127</f>
        <v>12.9</v>
      </c>
      <c r="BI127" s="304">
        <f>'dados agrupados'!BU127</f>
        <v>12.7</v>
      </c>
      <c r="BJ127" s="304">
        <f>'dados agrupados'!BV127</f>
        <v>1.31</v>
      </c>
      <c r="BK127" s="304">
        <f>'dados agrupados'!BW127</f>
        <v>1.1299999999999999</v>
      </c>
      <c r="BL127" s="304">
        <f>'dados agrupados'!BX127</f>
        <v>6.84</v>
      </c>
      <c r="BM127" s="304">
        <f>'dados agrupados'!BY127</f>
        <v>16.3</v>
      </c>
      <c r="BN127" s="304">
        <f>'dados agrupados'!BZ127</f>
        <v>55.2</v>
      </c>
      <c r="BO127" s="304">
        <f>'dados agrupados'!CA127</f>
        <v>78.3</v>
      </c>
      <c r="BP127" s="304">
        <f>'dados agrupados'!CB127</f>
        <v>32.700000000000003</v>
      </c>
      <c r="BQ127" s="304">
        <f>'dados agrupados'!CC127</f>
        <v>11.5</v>
      </c>
      <c r="BR127" s="304">
        <f>'dados agrupados'!CD127</f>
        <v>9.8000000000000007</v>
      </c>
      <c r="BS127" s="304">
        <f>'dados agrupados'!CE127</f>
        <v>9.9</v>
      </c>
      <c r="BT127" s="304">
        <f>'dados agrupados'!CF127</f>
        <v>2</v>
      </c>
      <c r="BU127" s="304">
        <f>'dados agrupados'!CG127</f>
        <v>0.1</v>
      </c>
      <c r="BV127" s="304">
        <f>'dados agrupados'!CH127</f>
        <v>0.3</v>
      </c>
      <c r="BW127" s="304">
        <f>'dados agrupados'!CI127</f>
        <v>0.2</v>
      </c>
      <c r="BX127" s="304" t="b">
        <f>'dados agrupados'!CJ127</f>
        <v>0</v>
      </c>
      <c r="BY127" s="304" t="b">
        <f>'dados agrupados'!CK127</f>
        <v>1</v>
      </c>
      <c r="BZ127" s="304" t="e">
        <f t="shared" si="1"/>
        <v>#REF!</v>
      </c>
    </row>
    <row r="128" spans="1:78" ht="15.75" customHeight="1">
      <c r="A128" s="422" t="str">
        <f>'dados agrupados'!C128</f>
        <v>3196</v>
      </c>
      <c r="B128" s="304">
        <f>'dados agrupados'!D128</f>
        <v>27</v>
      </c>
      <c r="C128" s="304">
        <f>'dados agrupados'!E128</f>
        <v>80</v>
      </c>
      <c r="D128" s="304">
        <f>'dados agrupados'!F128</f>
        <v>1</v>
      </c>
      <c r="E128" s="304">
        <f>'dados agrupados'!M128</f>
        <v>420</v>
      </c>
      <c r="F128" s="304">
        <f>'dados agrupados'!N128</f>
        <v>2513</v>
      </c>
      <c r="G128" s="304">
        <f>'dados agrupados'!O128</f>
        <v>18</v>
      </c>
      <c r="H128" s="304">
        <f>'dados agrupados'!P128</f>
        <v>41</v>
      </c>
      <c r="I128" s="304">
        <f>'dados agrupados'!Q128</f>
        <v>1.4</v>
      </c>
      <c r="J128" s="304">
        <f>'dados agrupados'!R128</f>
        <v>4.7</v>
      </c>
      <c r="K128" s="304">
        <f>'dados agrupados'!S128</f>
        <v>293</v>
      </c>
      <c r="L128" s="304">
        <f>'dados agrupados'!T128</f>
        <v>1119</v>
      </c>
      <c r="M128" s="304">
        <f>'dados agrupados'!U128</f>
        <v>39</v>
      </c>
      <c r="N128" s="304">
        <f>'dados agrupados'!V128</f>
        <v>78</v>
      </c>
      <c r="O128" s="304">
        <f>'dados agrupados'!W128</f>
        <v>4.3</v>
      </c>
      <c r="P128" s="304">
        <f>'dados agrupados'!X128</f>
        <v>5.0999999999999996</v>
      </c>
      <c r="Q128" s="304">
        <f>'dados agrupados'!Y128</f>
        <v>40</v>
      </c>
      <c r="R128" s="304">
        <f>'dados agrupados'!Z128</f>
        <v>57</v>
      </c>
      <c r="S128" s="304">
        <f>'dados agrupados'!AA128</f>
        <v>15</v>
      </c>
      <c r="T128" s="304">
        <f>'dados agrupados'!AB128</f>
        <v>30</v>
      </c>
      <c r="U128" s="304">
        <f>'dados agrupados'!AC128</f>
        <v>4.3</v>
      </c>
      <c r="V128" s="304">
        <f>'dados agrupados'!AD128</f>
        <v>7.6</v>
      </c>
      <c r="W128" s="304" t="e">
        <f t="shared" ref="W128:X128" si="127">#REF!</f>
        <v>#REF!</v>
      </c>
      <c r="X128" s="304" t="e">
        <f t="shared" si="127"/>
        <v>#REF!</v>
      </c>
      <c r="Y128" s="304">
        <f>'dados agrupados'!AG128</f>
        <v>40</v>
      </c>
      <c r="Z128" s="304">
        <f>'dados agrupados'!AH128</f>
        <v>56</v>
      </c>
      <c r="AA128" s="424">
        <f>'dados agrupados'!AI128</f>
        <v>1.1000000000000001</v>
      </c>
      <c r="AB128" s="424">
        <f>'dados agrupados'!AJ128</f>
        <v>1.2</v>
      </c>
      <c r="AC128" s="424">
        <f>'dados agrupados'!AK128</f>
        <v>9.9999999999999867E-2</v>
      </c>
      <c r="AD128" s="304">
        <f>'dados agrupados'!AR128</f>
        <v>8.6999999999999993</v>
      </c>
      <c r="AE128" s="304">
        <f>'dados agrupados'!AS128</f>
        <v>10</v>
      </c>
      <c r="AF128" s="304">
        <f>'dados agrupados'!AN128</f>
        <v>6.9</v>
      </c>
      <c r="AG128" s="304">
        <f>'dados agrupados'!AO128</f>
        <v>8.4</v>
      </c>
      <c r="AH128" s="304">
        <f>'dados agrupados'!AT128</f>
        <v>4.8</v>
      </c>
      <c r="AI128" s="304">
        <f>'dados agrupados'!AU128</f>
        <v>4.9000000000000004</v>
      </c>
      <c r="AJ128" s="304">
        <f>'dados agrupados'!AX128</f>
        <v>141</v>
      </c>
      <c r="AK128" s="304">
        <f>'dados agrupados'!AY128</f>
        <v>141</v>
      </c>
      <c r="AL128" s="304">
        <f>'dados agrupados'!AL128</f>
        <v>4.3</v>
      </c>
      <c r="AM128" s="304">
        <f>'dados agrupados'!AM128</f>
        <v>5.2</v>
      </c>
      <c r="AN128" s="304">
        <f>'dados agrupados'!AZ128</f>
        <v>2.1</v>
      </c>
      <c r="AO128" s="304">
        <f>'dados agrupados'!BA128</f>
        <v>2.1</v>
      </c>
      <c r="AP128" s="304">
        <f>'dados agrupados'!BB128</f>
        <v>98</v>
      </c>
      <c r="AQ128" s="304">
        <f>'dados agrupados'!BC128</f>
        <v>99</v>
      </c>
      <c r="AR128" s="304">
        <f>'dados agrupados'!AP128</f>
        <v>0</v>
      </c>
      <c r="AS128" s="304">
        <f>'dados agrupados'!AQ128</f>
        <v>67</v>
      </c>
      <c r="AT128" s="304">
        <f>'dados agrupados'!BF128</f>
        <v>5.36</v>
      </c>
      <c r="AU128" s="304">
        <f>'dados agrupados'!BG128</f>
        <v>5.5</v>
      </c>
      <c r="AV128" s="304">
        <f>'dados agrupados'!BH128</f>
        <v>15</v>
      </c>
      <c r="AW128" s="304">
        <f>'dados agrupados'!BI128</f>
        <v>15.2</v>
      </c>
      <c r="AX128" s="304">
        <f>'dados agrupados'!BJ128</f>
        <v>43.1</v>
      </c>
      <c r="AY128" s="304">
        <f>'dados agrupados'!BK128</f>
        <v>44.5</v>
      </c>
      <c r="AZ128" s="304">
        <f>'dados agrupados'!BL128</f>
        <v>80.400000000000006</v>
      </c>
      <c r="BA128" s="304">
        <f>'dados agrupados'!BM128</f>
        <v>80.900000000000006</v>
      </c>
      <c r="BB128" s="304">
        <f>'dados agrupados'!BN128</f>
        <v>28</v>
      </c>
      <c r="BC128" s="304">
        <f>'dados agrupados'!BO128</f>
        <v>27.6</v>
      </c>
      <c r="BD128" s="304">
        <f>'dados agrupados'!BP128</f>
        <v>34.799999999999997</v>
      </c>
      <c r="BE128" s="304">
        <f>'dados agrupados'!BQ128</f>
        <v>34.200000000000003</v>
      </c>
      <c r="BF128" s="304">
        <f>'dados agrupados'!BR128</f>
        <v>241</v>
      </c>
      <c r="BG128" s="304">
        <f>'dados agrupados'!BS128</f>
        <v>280</v>
      </c>
      <c r="BH128" s="304">
        <f>'dados agrupados'!BT128</f>
        <v>13</v>
      </c>
      <c r="BI128" s="304">
        <f>'dados agrupados'!BU128</f>
        <v>12.8</v>
      </c>
      <c r="BJ128" s="304">
        <f>'dados agrupados'!BV128</f>
        <v>0.93</v>
      </c>
      <c r="BK128" s="304">
        <f>'dados agrupados'!BW128</f>
        <v>1.03</v>
      </c>
      <c r="BL128" s="304">
        <f>'dados agrupados'!BX128</f>
        <v>5.21</v>
      </c>
      <c r="BM128" s="304">
        <f>'dados agrupados'!BY128</f>
        <v>12.19</v>
      </c>
      <c r="BN128" s="304">
        <f>'dados agrupados'!BZ128</f>
        <v>38.200000000000003</v>
      </c>
      <c r="BO128" s="304">
        <f>'dados agrupados'!CA128</f>
        <v>81.8</v>
      </c>
      <c r="BP128" s="304">
        <f>'dados agrupados'!CB128</f>
        <v>51.8</v>
      </c>
      <c r="BQ128" s="304">
        <f>'dados agrupados'!CC128</f>
        <v>12.6</v>
      </c>
      <c r="BR128" s="304">
        <f>'dados agrupados'!CD128</f>
        <v>7.5</v>
      </c>
      <c r="BS128" s="304">
        <f>'dados agrupados'!CE128</f>
        <v>5.3</v>
      </c>
      <c r="BT128" s="304">
        <f>'dados agrupados'!CF128</f>
        <v>2.1</v>
      </c>
      <c r="BU128" s="304">
        <f>'dados agrupados'!CG128</f>
        <v>0.1</v>
      </c>
      <c r="BV128" s="304">
        <f>'dados agrupados'!CH128</f>
        <v>0.4</v>
      </c>
      <c r="BW128" s="304">
        <f>'dados agrupados'!CI128</f>
        <v>0.2</v>
      </c>
      <c r="BX128" s="304" t="b">
        <f>'dados agrupados'!CJ128</f>
        <v>0</v>
      </c>
      <c r="BY128" s="304" t="b">
        <f>'dados agrupados'!CK128</f>
        <v>1</v>
      </c>
      <c r="BZ128" s="304" t="e">
        <f t="shared" si="1"/>
        <v>#REF!</v>
      </c>
    </row>
    <row r="129" spans="1:78" ht="15.75" customHeight="1">
      <c r="A129" s="420">
        <f>'dados agrupados'!C129</f>
        <v>3236</v>
      </c>
      <c r="B129" s="304">
        <f>'dados agrupados'!D129</f>
        <v>27</v>
      </c>
      <c r="C129" s="304">
        <f>'dados agrupados'!E129</f>
        <v>72</v>
      </c>
      <c r="D129" s="304">
        <f>'dados agrupados'!F129</f>
        <v>1</v>
      </c>
      <c r="E129" s="423">
        <f>'dados agrupados'!M129</f>
        <v>276</v>
      </c>
      <c r="F129" s="423">
        <f>'dados agrupados'!N129</f>
        <v>1150</v>
      </c>
      <c r="G129" s="304">
        <f>'dados agrupados'!O129</f>
        <v>0</v>
      </c>
      <c r="H129" s="304">
        <f>'dados agrupados'!P129</f>
        <v>0</v>
      </c>
      <c r="I129" s="424">
        <f>'dados agrupados'!Q129</f>
        <v>2.2999999999999998</v>
      </c>
      <c r="J129" s="424">
        <f>'dados agrupados'!R129</f>
        <v>2</v>
      </c>
      <c r="K129" s="423">
        <f>'dados agrupados'!S129</f>
        <v>297</v>
      </c>
      <c r="L129" s="423">
        <f>'dados agrupados'!T129</f>
        <v>403</v>
      </c>
      <c r="M129" s="304">
        <f>'dados agrupados'!U129</f>
        <v>51</v>
      </c>
      <c r="N129" s="423">
        <f>'dados agrupados'!V129</f>
        <v>83</v>
      </c>
      <c r="O129" s="304">
        <f>'dados agrupados'!W129</f>
        <v>0</v>
      </c>
      <c r="P129" s="304">
        <f>'dados agrupados'!X129</f>
        <v>0</v>
      </c>
      <c r="Q129" s="304">
        <f>'dados agrupados'!Y129</f>
        <v>0</v>
      </c>
      <c r="R129" s="304">
        <f>'dados agrupados'!Z129</f>
        <v>0</v>
      </c>
      <c r="S129" s="304">
        <f>'dados agrupados'!AA129</f>
        <v>0</v>
      </c>
      <c r="T129" s="304">
        <f>'dados agrupados'!AB129</f>
        <v>0</v>
      </c>
      <c r="U129" s="304">
        <f>'dados agrupados'!AC129</f>
        <v>3.1</v>
      </c>
      <c r="V129" s="424">
        <f>'dados agrupados'!AD129</f>
        <v>4.4000000000000004</v>
      </c>
      <c r="W129" s="304" t="e">
        <f t="shared" ref="W129:X129" si="128">#REF!</f>
        <v>#REF!</v>
      </c>
      <c r="X129" s="304" t="e">
        <f t="shared" si="128"/>
        <v>#REF!</v>
      </c>
      <c r="Y129" s="423">
        <f>'dados agrupados'!AG129</f>
        <v>36</v>
      </c>
      <c r="Z129" s="423">
        <f>'dados agrupados'!AH129</f>
        <v>45</v>
      </c>
      <c r="AA129" s="427">
        <f>'dados agrupados'!AI129</f>
        <v>0.8</v>
      </c>
      <c r="AB129" s="424">
        <f>'dados agrupados'!AJ129</f>
        <v>0.8</v>
      </c>
      <c r="AC129" s="424">
        <f>'dados agrupados'!AK129</f>
        <v>0</v>
      </c>
      <c r="AD129" s="304">
        <f>'dados agrupados'!AR129</f>
        <v>9.6</v>
      </c>
      <c r="AE129" s="424">
        <f>'dados agrupados'!AS129</f>
        <v>9.1999999999999993</v>
      </c>
      <c r="AF129" s="424">
        <f>'dados agrupados'!AN129</f>
        <v>6.8</v>
      </c>
      <c r="AG129" s="424">
        <f>'dados agrupados'!AO129</f>
        <v>6.8</v>
      </c>
      <c r="AH129" s="424">
        <f>'dados agrupados'!AT129</f>
        <v>4.5</v>
      </c>
      <c r="AI129" s="424">
        <f>'dados agrupados'!AU129</f>
        <v>4.3</v>
      </c>
      <c r="AJ129" s="423">
        <f>'dados agrupados'!AX129</f>
        <v>144</v>
      </c>
      <c r="AK129" s="423">
        <f>'dados agrupados'!AY129</f>
        <v>140</v>
      </c>
      <c r="AL129" s="424">
        <f>'dados agrupados'!AL129</f>
        <v>4</v>
      </c>
      <c r="AM129" s="424">
        <f>'dados agrupados'!AM129</f>
        <v>4</v>
      </c>
      <c r="AN129" s="424">
        <f>'dados agrupados'!AZ129</f>
        <v>1.9</v>
      </c>
      <c r="AO129" s="424">
        <f>'dados agrupados'!BA129</f>
        <v>2.2000000000000002</v>
      </c>
      <c r="AP129" s="423">
        <f>'dados agrupados'!BB129</f>
        <v>110</v>
      </c>
      <c r="AQ129" s="423">
        <f>'dados agrupados'!BC129</f>
        <v>102</v>
      </c>
      <c r="AR129" s="423">
        <f>'dados agrupados'!AP129</f>
        <v>36</v>
      </c>
      <c r="AS129" s="423">
        <f>'dados agrupados'!AQ129</f>
        <v>80</v>
      </c>
      <c r="AT129" s="304">
        <f>'dados agrupados'!BF129</f>
        <v>5.34</v>
      </c>
      <c r="AU129" s="304">
        <f>'dados agrupados'!BG129</f>
        <v>5.43</v>
      </c>
      <c r="AV129" s="304">
        <f>'dados agrupados'!BH129</f>
        <v>14</v>
      </c>
      <c r="AW129" s="304">
        <f>'dados agrupados'!BI129</f>
        <v>13.9</v>
      </c>
      <c r="AX129" s="304">
        <f>'dados agrupados'!BJ129</f>
        <v>42.7</v>
      </c>
      <c r="AY129" s="304">
        <f>'dados agrupados'!BK129</f>
        <v>42.4</v>
      </c>
      <c r="AZ129" s="304">
        <f>'dados agrupados'!BL129</f>
        <v>79</v>
      </c>
      <c r="BA129" s="304">
        <f>'dados agrupados'!BM129</f>
        <v>78.5</v>
      </c>
      <c r="BB129" s="304">
        <f>'dados agrupados'!BN129</f>
        <v>25.8</v>
      </c>
      <c r="BC129" s="304">
        <f>'dados agrupados'!BO129</f>
        <v>25.7</v>
      </c>
      <c r="BD129" s="304">
        <f>'dados agrupados'!BP129</f>
        <v>32.700000000000003</v>
      </c>
      <c r="BE129" s="304">
        <f>'dados agrupados'!BQ129</f>
        <v>32.799999999999997</v>
      </c>
      <c r="BF129" s="304">
        <f>'dados agrupados'!BR129</f>
        <v>352</v>
      </c>
      <c r="BG129" s="304">
        <f>'dados agrupados'!BS129</f>
        <v>374</v>
      </c>
      <c r="BH129" s="304">
        <f>'dados agrupados'!BT129</f>
        <v>12.6</v>
      </c>
      <c r="BI129" s="304">
        <f>'dados agrupados'!BU129</f>
        <v>13.1</v>
      </c>
      <c r="BJ129" s="304">
        <f>'dados agrupados'!BV129</f>
        <v>0.66</v>
      </c>
      <c r="BK129" s="304">
        <f>'dados agrupados'!BW129</f>
        <v>0.78</v>
      </c>
      <c r="BL129" s="304">
        <f>'dados agrupados'!BX129</f>
        <v>8.44</v>
      </c>
      <c r="BM129" s="304">
        <f>'dados agrupados'!BY129</f>
        <v>14.07</v>
      </c>
      <c r="BN129" s="304">
        <f>'dados agrupados'!BZ129</f>
        <v>56.7</v>
      </c>
      <c r="BO129" s="304">
        <f>'dados agrupados'!CA129</f>
        <v>75.5</v>
      </c>
      <c r="BP129" s="304">
        <f>'dados agrupados'!CB129</f>
        <v>27.8</v>
      </c>
      <c r="BQ129" s="304">
        <f>'dados agrupados'!CC129</f>
        <v>13.8</v>
      </c>
      <c r="BR129" s="304">
        <f>'dados agrupados'!CD129</f>
        <v>12.2</v>
      </c>
      <c r="BS129" s="304">
        <f>'dados agrupados'!CE129</f>
        <v>8.9</v>
      </c>
      <c r="BT129" s="304">
        <f>'dados agrupados'!CF129</f>
        <v>2.4</v>
      </c>
      <c r="BU129" s="304">
        <f>'dados agrupados'!CG129</f>
        <v>1.3</v>
      </c>
      <c r="BV129" s="304">
        <f>'dados agrupados'!CH129</f>
        <v>0.9</v>
      </c>
      <c r="BW129" s="304">
        <f>'dados agrupados'!CI129</f>
        <v>0.5</v>
      </c>
      <c r="BX129" s="304" t="b">
        <f>'dados agrupados'!CJ129</f>
        <v>0</v>
      </c>
      <c r="BY129" s="304" t="b">
        <f>'dados agrupados'!CK129</f>
        <v>1</v>
      </c>
      <c r="BZ129" s="304" t="e">
        <f t="shared" si="1"/>
        <v>#REF!</v>
      </c>
    </row>
    <row r="130" spans="1:78" ht="15.75" customHeight="1">
      <c r="A130" s="420">
        <f>'dados agrupados'!C130</f>
        <v>3237</v>
      </c>
      <c r="B130" s="304">
        <f>'dados agrupados'!D130</f>
        <v>24</v>
      </c>
      <c r="C130" s="304">
        <f>'dados agrupados'!E130</f>
        <v>77</v>
      </c>
      <c r="D130" s="304">
        <f>'dados agrupados'!F130</f>
        <v>1</v>
      </c>
      <c r="E130" s="423">
        <f>'dados agrupados'!M130</f>
        <v>1349</v>
      </c>
      <c r="F130" s="423">
        <f>'dados agrupados'!N130</f>
        <v>998</v>
      </c>
      <c r="G130" s="304">
        <f>'dados agrupados'!O130</f>
        <v>0</v>
      </c>
      <c r="H130" s="304">
        <f>'dados agrupados'!P130</f>
        <v>0</v>
      </c>
      <c r="I130" s="424">
        <f>'dados agrupados'!Q130</f>
        <v>2.8</v>
      </c>
      <c r="J130" s="424">
        <f>'dados agrupados'!R130</f>
        <v>1.8</v>
      </c>
      <c r="K130" s="423">
        <f>'dados agrupados'!S130</f>
        <v>283</v>
      </c>
      <c r="L130" s="423">
        <f>'dados agrupados'!T130</f>
        <v>316</v>
      </c>
      <c r="M130" s="304">
        <f>'dados agrupados'!U130</f>
        <v>55</v>
      </c>
      <c r="N130" s="423">
        <f>'dados agrupados'!V130</f>
        <v>66</v>
      </c>
      <c r="O130" s="304">
        <f>'dados agrupados'!W130</f>
        <v>0</v>
      </c>
      <c r="P130" s="304">
        <f>'dados agrupados'!X130</f>
        <v>0</v>
      </c>
      <c r="Q130" s="304">
        <f>'dados agrupados'!Y130</f>
        <v>0</v>
      </c>
      <c r="R130" s="304">
        <f>'dados agrupados'!Z130</f>
        <v>0</v>
      </c>
      <c r="S130" s="304">
        <f>'dados agrupados'!AA130</f>
        <v>0</v>
      </c>
      <c r="T130" s="304">
        <f>'dados agrupados'!AB130</f>
        <v>0</v>
      </c>
      <c r="U130" s="304">
        <f>'dados agrupados'!AC130</f>
        <v>3.9</v>
      </c>
      <c r="V130" s="424">
        <f>'dados agrupados'!AD130</f>
        <v>4.8</v>
      </c>
      <c r="W130" s="304" t="e">
        <f t="shared" ref="W130:X130" si="129">#REF!</f>
        <v>#REF!</v>
      </c>
      <c r="X130" s="304" t="e">
        <f t="shared" si="129"/>
        <v>#REF!</v>
      </c>
      <c r="Y130" s="423">
        <f>'dados agrupados'!AG130</f>
        <v>43</v>
      </c>
      <c r="Z130" s="423">
        <f>'dados agrupados'!AH130</f>
        <v>42</v>
      </c>
      <c r="AA130" s="424">
        <f>'dados agrupados'!AI130</f>
        <v>0.9</v>
      </c>
      <c r="AB130" s="424">
        <f>'dados agrupados'!AJ130</f>
        <v>0.9</v>
      </c>
      <c r="AC130" s="424">
        <f>'dados agrupados'!AK130</f>
        <v>0</v>
      </c>
      <c r="AD130" s="304">
        <f>'dados agrupados'!AR130</f>
        <v>9.1999999999999993</v>
      </c>
      <c r="AE130" s="424">
        <f>'dados agrupados'!AS130</f>
        <v>8.8000000000000007</v>
      </c>
      <c r="AF130" s="424">
        <f>'dados agrupados'!AN130</f>
        <v>6.4</v>
      </c>
      <c r="AG130" s="424">
        <f>'dados agrupados'!AO130</f>
        <v>6.8</v>
      </c>
      <c r="AH130" s="424">
        <f>'dados agrupados'!AT130</f>
        <v>4.5</v>
      </c>
      <c r="AI130" s="424">
        <f>'dados agrupados'!AU130</f>
        <v>3.9</v>
      </c>
      <c r="AJ130" s="423">
        <f>'dados agrupados'!AX130</f>
        <v>143</v>
      </c>
      <c r="AK130" s="423">
        <f>'dados agrupados'!AY130</f>
        <v>141</v>
      </c>
      <c r="AL130" s="424">
        <f>'dados agrupados'!AL130</f>
        <v>4</v>
      </c>
      <c r="AM130" s="424">
        <f>'dados agrupados'!AM130</f>
        <v>3.6</v>
      </c>
      <c r="AN130" s="424">
        <f>'dados agrupados'!AZ130</f>
        <v>2</v>
      </c>
      <c r="AO130" s="424">
        <f>'dados agrupados'!BA130</f>
        <v>2.5</v>
      </c>
      <c r="AP130" s="423">
        <f>'dados agrupados'!BB130</f>
        <v>105</v>
      </c>
      <c r="AQ130" s="423">
        <f>'dados agrupados'!BC130</f>
        <v>103</v>
      </c>
      <c r="AR130" s="423">
        <f>'dados agrupados'!AP130</f>
        <v>56</v>
      </c>
      <c r="AS130" s="423">
        <f>'dados agrupados'!AQ130</f>
        <v>53</v>
      </c>
      <c r="AT130" s="304">
        <f>'dados agrupados'!BF130</f>
        <v>4.3099999999999996</v>
      </c>
      <c r="AU130" s="304">
        <f>'dados agrupados'!BG130</f>
        <v>4.47</v>
      </c>
      <c r="AV130" s="304">
        <f>'dados agrupados'!BH130</f>
        <v>13.4</v>
      </c>
      <c r="AW130" s="304">
        <f>'dados agrupados'!BI130</f>
        <v>14.1</v>
      </c>
      <c r="AX130" s="304">
        <f>'dados agrupados'!BJ130</f>
        <v>41.4</v>
      </c>
      <c r="AY130" s="304">
        <f>'dados agrupados'!BK130</f>
        <v>42.5</v>
      </c>
      <c r="AZ130" s="304">
        <f>'dados agrupados'!BL130</f>
        <v>95.7</v>
      </c>
      <c r="BA130" s="304">
        <f>'dados agrupados'!BM130</f>
        <v>95.6</v>
      </c>
      <c r="BB130" s="304">
        <f>'dados agrupados'!BN130</f>
        <v>30.9</v>
      </c>
      <c r="BC130" s="304">
        <f>'dados agrupados'!BO130</f>
        <v>31.7</v>
      </c>
      <c r="BD130" s="304">
        <f>'dados agrupados'!BP130</f>
        <v>32.200000000000003</v>
      </c>
      <c r="BE130" s="304">
        <f>'dados agrupados'!BQ130</f>
        <v>33.200000000000003</v>
      </c>
      <c r="BF130" s="304">
        <f>'dados agrupados'!BR130</f>
        <v>297</v>
      </c>
      <c r="BG130" s="304">
        <f>'dados agrupados'!BS130</f>
        <v>316</v>
      </c>
      <c r="BH130" s="304">
        <f>'dados agrupados'!BT130</f>
        <v>12.7</v>
      </c>
      <c r="BI130" s="304">
        <f>'dados agrupados'!BU130</f>
        <v>13</v>
      </c>
      <c r="BJ130" s="304">
        <f>'dados agrupados'!BV130</f>
        <v>1.02</v>
      </c>
      <c r="BK130" s="304">
        <f>'dados agrupados'!BW130</f>
        <v>1.06</v>
      </c>
      <c r="BL130" s="304">
        <f>'dados agrupados'!BX130</f>
        <v>5.41</v>
      </c>
      <c r="BM130" s="304">
        <f>'dados agrupados'!BY130</f>
        <v>8.36</v>
      </c>
      <c r="BN130" s="304">
        <f>'dados agrupados'!BZ130</f>
        <v>51.9</v>
      </c>
      <c r="BO130" s="304">
        <f>'dados agrupados'!CA130</f>
        <v>73.5</v>
      </c>
      <c r="BP130" s="304">
        <f>'dados agrupados'!CB130</f>
        <v>31.5</v>
      </c>
      <c r="BQ130" s="304">
        <f>'dados agrupados'!CC130</f>
        <v>16.399999999999999</v>
      </c>
      <c r="BR130" s="304">
        <f>'dados agrupados'!CD130</f>
        <v>11.6</v>
      </c>
      <c r="BS130" s="304">
        <f>'dados agrupados'!CE130</f>
        <v>8.3000000000000007</v>
      </c>
      <c r="BT130" s="304">
        <f>'dados agrupados'!CF130</f>
        <v>4.4000000000000004</v>
      </c>
      <c r="BU130" s="304">
        <f>'dados agrupados'!CG130</f>
        <v>1.1000000000000001</v>
      </c>
      <c r="BV130" s="304">
        <f>'dados agrupados'!CH130</f>
        <v>0.6</v>
      </c>
      <c r="BW130" s="304">
        <f>'dados agrupados'!CI130</f>
        <v>0.7</v>
      </c>
      <c r="BX130" s="304" t="b">
        <f>'dados agrupados'!CJ130</f>
        <v>0</v>
      </c>
      <c r="BY130" s="304" t="b">
        <f>'dados agrupados'!CK130</f>
        <v>1</v>
      </c>
      <c r="BZ130" s="304" t="e">
        <f t="shared" si="1"/>
        <v>#REF!</v>
      </c>
    </row>
    <row r="131" spans="1:78" ht="15.75" customHeight="1">
      <c r="A131" s="420">
        <f>'dados agrupados'!C131</f>
        <v>3238</v>
      </c>
      <c r="B131" s="304">
        <f>'dados agrupados'!D131</f>
        <v>24</v>
      </c>
      <c r="C131" s="304">
        <f>'dados agrupados'!E131</f>
        <v>72</v>
      </c>
      <c r="D131" s="304">
        <f>'dados agrupados'!F131</f>
        <v>1</v>
      </c>
      <c r="E131" s="423">
        <f>'dados agrupados'!M131</f>
        <v>484</v>
      </c>
      <c r="F131" s="423">
        <f>'dados agrupados'!N131</f>
        <v>464</v>
      </c>
      <c r="G131" s="304">
        <f>'dados agrupados'!O131</f>
        <v>0</v>
      </c>
      <c r="H131" s="304">
        <f>'dados agrupados'!P131</f>
        <v>0</v>
      </c>
      <c r="I131" s="424">
        <f>'dados agrupados'!Q131</f>
        <v>2.2999999999999998</v>
      </c>
      <c r="J131" s="424">
        <f>'dados agrupados'!R131</f>
        <v>1.6</v>
      </c>
      <c r="K131" s="423">
        <f>'dados agrupados'!S131</f>
        <v>261</v>
      </c>
      <c r="L131" s="423">
        <f>'dados agrupados'!T131</f>
        <v>302</v>
      </c>
      <c r="M131" s="304">
        <f>'dados agrupados'!U131</f>
        <v>40</v>
      </c>
      <c r="N131" s="423">
        <f>'dados agrupados'!V131</f>
        <v>62</v>
      </c>
      <c r="O131" s="304">
        <f>'dados agrupados'!W131</f>
        <v>0</v>
      </c>
      <c r="P131" s="304">
        <f>'dados agrupados'!X131</f>
        <v>0</v>
      </c>
      <c r="Q131" s="304">
        <f>'dados agrupados'!Y131</f>
        <v>0</v>
      </c>
      <c r="R131" s="304">
        <f>'dados agrupados'!Z131</f>
        <v>0</v>
      </c>
      <c r="S131" s="304">
        <f>'dados agrupados'!AA131</f>
        <v>0</v>
      </c>
      <c r="T131" s="304">
        <f>'dados agrupados'!AB131</f>
        <v>0</v>
      </c>
      <c r="U131" s="304">
        <f>'dados agrupados'!AC131</f>
        <v>3.6</v>
      </c>
      <c r="V131" s="424">
        <f>'dados agrupados'!AD131</f>
        <v>4.3</v>
      </c>
      <c r="W131" s="304" t="e">
        <f t="shared" ref="W131:X131" si="130">#REF!</f>
        <v>#REF!</v>
      </c>
      <c r="X131" s="304" t="e">
        <f t="shared" si="130"/>
        <v>#REF!</v>
      </c>
      <c r="Y131" s="423">
        <f>'dados agrupados'!AG131</f>
        <v>34</v>
      </c>
      <c r="Z131" s="423">
        <f>'dados agrupados'!AH131</f>
        <v>32</v>
      </c>
      <c r="AA131" s="424">
        <f>'dados agrupados'!AI131</f>
        <v>1.1000000000000001</v>
      </c>
      <c r="AB131" s="424">
        <f>'dados agrupados'!AJ131</f>
        <v>0.9</v>
      </c>
      <c r="AC131" s="304">
        <f>'dados agrupados'!AK131</f>
        <v>0</v>
      </c>
      <c r="AD131" s="304">
        <f>'dados agrupados'!AR131</f>
        <v>9.9</v>
      </c>
      <c r="AE131" s="424">
        <f>'dados agrupados'!AS131</f>
        <v>8.8000000000000007</v>
      </c>
      <c r="AF131" s="424">
        <f>'dados agrupados'!AN131</f>
        <v>7.3</v>
      </c>
      <c r="AG131" s="424">
        <f>'dados agrupados'!AO131</f>
        <v>6.9</v>
      </c>
      <c r="AH131" s="424">
        <f>'dados agrupados'!AT131</f>
        <v>4.4000000000000004</v>
      </c>
      <c r="AI131" s="424">
        <f>'dados agrupados'!AU131</f>
        <v>4</v>
      </c>
      <c r="AJ131" s="423">
        <f>'dados agrupados'!AX131</f>
        <v>141</v>
      </c>
      <c r="AK131" s="423">
        <f>'dados agrupados'!AY131</f>
        <v>139</v>
      </c>
      <c r="AL131" s="424">
        <f>'dados agrupados'!AL131</f>
        <v>4.3</v>
      </c>
      <c r="AM131" s="424">
        <f>'dados agrupados'!AM131</f>
        <v>4.3</v>
      </c>
      <c r="AN131" s="424">
        <f>'dados agrupados'!AZ131</f>
        <v>1.9</v>
      </c>
      <c r="AO131" s="424">
        <f>'dados agrupados'!BA131</f>
        <v>2.2000000000000002</v>
      </c>
      <c r="AP131" s="423">
        <f>'dados agrupados'!BB131</f>
        <v>101</v>
      </c>
      <c r="AQ131" s="423">
        <f>'dados agrupados'!BC131</f>
        <v>101</v>
      </c>
      <c r="AR131" s="423">
        <f>'dados agrupados'!AP131</f>
        <v>37</v>
      </c>
      <c r="AS131" s="423">
        <f>'dados agrupados'!AQ131</f>
        <v>33</v>
      </c>
      <c r="AT131" s="304">
        <f>'dados agrupados'!BF131</f>
        <v>5.22</v>
      </c>
      <c r="AU131" s="304">
        <f>'dados agrupados'!BG131</f>
        <v>5.22</v>
      </c>
      <c r="AV131" s="304">
        <f>'dados agrupados'!BH131</f>
        <v>14.5</v>
      </c>
      <c r="AW131" s="304">
        <f>'dados agrupados'!BI131</f>
        <v>14.4</v>
      </c>
      <c r="AX131" s="304">
        <f>'dados agrupados'!BJ131</f>
        <v>44.1</v>
      </c>
      <c r="AY131" s="304">
        <f>'dados agrupados'!BK131</f>
        <v>43.1</v>
      </c>
      <c r="AZ131" s="304">
        <f>'dados agrupados'!BL131</f>
        <v>83.7</v>
      </c>
      <c r="BA131" s="304">
        <f>'dados agrupados'!BM131</f>
        <v>82.3</v>
      </c>
      <c r="BB131" s="304">
        <f>'dados agrupados'!BN131</f>
        <v>27.5</v>
      </c>
      <c r="BC131" s="304">
        <f>'dados agrupados'!BO131</f>
        <v>27.4</v>
      </c>
      <c r="BD131" s="304">
        <f>'dados agrupados'!BP131</f>
        <v>32.799999999999997</v>
      </c>
      <c r="BE131" s="304">
        <f>'dados agrupados'!BQ131</f>
        <v>33.4</v>
      </c>
      <c r="BF131" s="304">
        <f>'dados agrupados'!BR131</f>
        <v>319</v>
      </c>
      <c r="BG131" s="304">
        <f>'dados agrupados'!BS131</f>
        <v>296</v>
      </c>
      <c r="BH131" s="304">
        <f>'dados agrupados'!BT131</f>
        <v>13.5</v>
      </c>
      <c r="BI131" s="304">
        <f>'dados agrupados'!BU131</f>
        <v>12.9</v>
      </c>
      <c r="BJ131" s="304">
        <f>'dados agrupados'!BV131</f>
        <v>1.1200000000000001</v>
      </c>
      <c r="BK131" s="304">
        <f>'dados agrupados'!BW131</f>
        <v>0.53</v>
      </c>
      <c r="BL131" s="304">
        <f>'dados agrupados'!BX131</f>
        <v>11.77</v>
      </c>
      <c r="BM131" s="304">
        <f>'dados agrupados'!BY131</f>
        <v>8.2100000000000009</v>
      </c>
      <c r="BN131" s="304">
        <f>'dados agrupados'!BZ131</f>
        <v>70.900000000000006</v>
      </c>
      <c r="BO131" s="304">
        <f>'dados agrupados'!CA131</f>
        <v>75</v>
      </c>
      <c r="BP131" s="304">
        <f>'dados agrupados'!CB131</f>
        <v>17.399999999999999</v>
      </c>
      <c r="BQ131" s="304">
        <f>'dados agrupados'!CC131</f>
        <v>13</v>
      </c>
      <c r="BR131" s="304">
        <f>'dados agrupados'!CD131</f>
        <v>9.1</v>
      </c>
      <c r="BS131" s="304">
        <f>'dados agrupados'!CE131</f>
        <v>11.3</v>
      </c>
      <c r="BT131" s="304">
        <f>'dados agrupados'!CF131</f>
        <v>2.2000000000000002</v>
      </c>
      <c r="BU131" s="304">
        <f>'dados agrupados'!CG131</f>
        <v>0.3</v>
      </c>
      <c r="BV131" s="304">
        <f>'dados agrupados'!CH131</f>
        <v>0.4</v>
      </c>
      <c r="BW131" s="304">
        <f>'dados agrupados'!CI131</f>
        <v>0.4</v>
      </c>
      <c r="BX131" s="304" t="b">
        <f>'dados agrupados'!CJ131</f>
        <v>0</v>
      </c>
      <c r="BY131" s="304" t="b">
        <f>'dados agrupados'!CK131</f>
        <v>0</v>
      </c>
      <c r="BZ131" s="304" t="e">
        <f t="shared" si="1"/>
        <v>#REF!</v>
      </c>
    </row>
    <row r="132" spans="1:78" ht="15.75" customHeight="1">
      <c r="A132" s="420">
        <f>'dados agrupados'!C132</f>
        <v>3239</v>
      </c>
      <c r="B132" s="304">
        <f>'dados agrupados'!D132</f>
        <v>24</v>
      </c>
      <c r="C132" s="304">
        <f>'dados agrupados'!E132</f>
        <v>79.5</v>
      </c>
      <c r="D132" s="304">
        <f>'dados agrupados'!F132</f>
        <v>1</v>
      </c>
      <c r="E132" s="423">
        <f>'dados agrupados'!M132</f>
        <v>1351</v>
      </c>
      <c r="F132" s="423">
        <f>'dados agrupados'!N132</f>
        <v>1598</v>
      </c>
      <c r="G132" s="304">
        <f>'dados agrupados'!O132</f>
        <v>0</v>
      </c>
      <c r="H132" s="304">
        <f>'dados agrupados'!P132</f>
        <v>0</v>
      </c>
      <c r="I132" s="424">
        <f>'dados agrupados'!Q132</f>
        <v>2.9</v>
      </c>
      <c r="J132" s="424">
        <f>'dados agrupados'!R132</f>
        <v>3.6</v>
      </c>
      <c r="K132" s="423">
        <f>'dados agrupados'!S132</f>
        <v>265</v>
      </c>
      <c r="L132" s="423">
        <f>'dados agrupados'!T132</f>
        <v>351</v>
      </c>
      <c r="M132" s="304">
        <f>'dados agrupados'!U132</f>
        <v>79</v>
      </c>
      <c r="N132" s="423">
        <f>'dados agrupados'!V132</f>
        <v>153</v>
      </c>
      <c r="O132" s="304">
        <f>'dados agrupados'!W132</f>
        <v>0</v>
      </c>
      <c r="P132" s="304">
        <f>'dados agrupados'!X132</f>
        <v>0</v>
      </c>
      <c r="Q132" s="304">
        <f>'dados agrupados'!Y132</f>
        <v>0</v>
      </c>
      <c r="R132" s="304">
        <f>'dados agrupados'!Z132</f>
        <v>0</v>
      </c>
      <c r="S132" s="304">
        <f>'dados agrupados'!AA132</f>
        <v>0</v>
      </c>
      <c r="T132" s="304">
        <f>'dados agrupados'!AB132</f>
        <v>0</v>
      </c>
      <c r="U132" s="304">
        <f>'dados agrupados'!AC132</f>
        <v>4.5999999999999996</v>
      </c>
      <c r="V132" s="424">
        <f>'dados agrupados'!AD132</f>
        <v>4.5999999999999996</v>
      </c>
      <c r="W132" s="304" t="e">
        <f t="shared" ref="W132:X132" si="131">#REF!</f>
        <v>#REF!</v>
      </c>
      <c r="X132" s="304" t="e">
        <f t="shared" si="131"/>
        <v>#REF!</v>
      </c>
      <c r="Y132" s="423">
        <f>'dados agrupados'!AG132</f>
        <v>32</v>
      </c>
      <c r="Z132" s="423">
        <f>'dados agrupados'!AH132</f>
        <v>57</v>
      </c>
      <c r="AA132" s="424">
        <f>'dados agrupados'!AI132</f>
        <v>0.9</v>
      </c>
      <c r="AB132" s="424">
        <f>'dados agrupados'!AJ132</f>
        <v>0.8</v>
      </c>
      <c r="AC132" s="304">
        <f>'dados agrupados'!AK132</f>
        <v>0</v>
      </c>
      <c r="AD132" s="304">
        <f>'dados agrupados'!AR132</f>
        <v>9.6</v>
      </c>
      <c r="AE132" s="424">
        <f>'dados agrupados'!AS132</f>
        <v>9.8000000000000007</v>
      </c>
      <c r="AF132" s="424">
        <f>'dados agrupados'!AN132</f>
        <v>7.3</v>
      </c>
      <c r="AG132" s="424">
        <f>'dados agrupados'!AO132</f>
        <v>8</v>
      </c>
      <c r="AH132" s="424">
        <f>'dados agrupados'!AT132</f>
        <v>4.7</v>
      </c>
      <c r="AI132" s="424">
        <f>'dados agrupados'!AU132</f>
        <v>4.9000000000000004</v>
      </c>
      <c r="AJ132" s="423">
        <f>'dados agrupados'!AX132</f>
        <v>144</v>
      </c>
      <c r="AK132" s="423">
        <f>'dados agrupados'!AY132</f>
        <v>141</v>
      </c>
      <c r="AL132" s="424">
        <f>'dados agrupados'!AL132</f>
        <v>4.5</v>
      </c>
      <c r="AM132" s="424">
        <f>'dados agrupados'!AM132</f>
        <v>4</v>
      </c>
      <c r="AN132" s="424">
        <f>'dados agrupados'!AZ132</f>
        <v>1.6</v>
      </c>
      <c r="AO132" s="424">
        <f>'dados agrupados'!BA132</f>
        <v>2</v>
      </c>
      <c r="AP132" s="423">
        <f>'dados agrupados'!BB132</f>
        <v>104</v>
      </c>
      <c r="AQ132" s="423">
        <f>'dados agrupados'!BC132</f>
        <v>97</v>
      </c>
      <c r="AR132" s="423">
        <f>'dados agrupados'!AP132</f>
        <v>42</v>
      </c>
      <c r="AS132" s="423">
        <f>'dados agrupados'!AQ132</f>
        <v>99</v>
      </c>
      <c r="AT132" s="304">
        <f>'dados agrupados'!BF132</f>
        <v>4.25</v>
      </c>
      <c r="AU132" s="304">
        <f>'dados agrupados'!BG132</f>
        <v>4.54</v>
      </c>
      <c r="AV132" s="304">
        <f>'dados agrupados'!BH132</f>
        <v>12.1</v>
      </c>
      <c r="AW132" s="304">
        <f>'dados agrupados'!BI132</f>
        <v>13.1</v>
      </c>
      <c r="AX132" s="304">
        <f>'dados agrupados'!BJ132</f>
        <v>37.200000000000003</v>
      </c>
      <c r="AY132" s="304">
        <f>'dados agrupados'!BK132</f>
        <v>39.799999999999997</v>
      </c>
      <c r="AZ132" s="304">
        <f>'dados agrupados'!BL132</f>
        <v>87.9</v>
      </c>
      <c r="BA132" s="304">
        <f>'dados agrupados'!BM132</f>
        <v>87.6</v>
      </c>
      <c r="BB132" s="304">
        <f>'dados agrupados'!BN132</f>
        <v>28.6</v>
      </c>
      <c r="BC132" s="304">
        <f>'dados agrupados'!BO132</f>
        <v>28.9</v>
      </c>
      <c r="BD132" s="304">
        <f>'dados agrupados'!BP132</f>
        <v>32.6</v>
      </c>
      <c r="BE132" s="304">
        <f>'dados agrupados'!BQ132</f>
        <v>33</v>
      </c>
      <c r="BF132" s="304" t="e">
        <f t="shared" ref="BF132:BF151" si="132">#REF!</f>
        <v>#REF!</v>
      </c>
      <c r="BG132" s="304">
        <f>'dados agrupados'!BS132</f>
        <v>352</v>
      </c>
      <c r="BH132" s="304">
        <f>'dados agrupados'!BR132</f>
        <v>305</v>
      </c>
      <c r="BI132" s="304">
        <f>'dados agrupados'!BU132</f>
        <v>12.1</v>
      </c>
      <c r="BJ132" s="304">
        <f>'dados agrupados'!BV132</f>
        <v>0.98</v>
      </c>
      <c r="BK132" s="304">
        <f>'dados agrupados'!BW132</f>
        <v>0.88</v>
      </c>
      <c r="BL132" s="304">
        <f>'dados agrupados'!BX132</f>
        <v>7.97</v>
      </c>
      <c r="BM132" s="304">
        <f>'dados agrupados'!BY132</f>
        <v>11.56</v>
      </c>
      <c r="BN132" s="304">
        <f>'dados agrupados'!BZ132</f>
        <v>55.8</v>
      </c>
      <c r="BO132" s="304">
        <f>'dados agrupados'!CA132</f>
        <v>75.400000000000006</v>
      </c>
      <c r="BP132" s="304">
        <f>'dados agrupados'!CB132</f>
        <v>30.9</v>
      </c>
      <c r="BQ132" s="304">
        <f>'dados agrupados'!CC132</f>
        <v>18.399999999999999</v>
      </c>
      <c r="BR132" s="304">
        <f>'dados agrupados'!CD132</f>
        <v>7.7</v>
      </c>
      <c r="BS132" s="304">
        <f>'dados agrupados'!CE132</f>
        <v>5.8</v>
      </c>
      <c r="BT132" s="304">
        <f>'dados agrupados'!CF132</f>
        <v>5.4</v>
      </c>
      <c r="BU132" s="304">
        <f>'dados agrupados'!CG132</f>
        <v>0.3</v>
      </c>
      <c r="BV132" s="304">
        <f>'dados agrupados'!CH132</f>
        <v>0.2</v>
      </c>
      <c r="BW132" s="304">
        <f>'dados agrupados'!CI132</f>
        <v>0.1</v>
      </c>
      <c r="BX132" s="304" t="b">
        <f>'dados agrupados'!CJ132</f>
        <v>0</v>
      </c>
      <c r="BY132" s="304" t="b">
        <f>'dados agrupados'!CK132</f>
        <v>1</v>
      </c>
      <c r="BZ132" s="304" t="e">
        <f t="shared" si="1"/>
        <v>#REF!</v>
      </c>
    </row>
    <row r="133" spans="1:78" ht="15.75" customHeight="1">
      <c r="A133" s="420">
        <f>'dados agrupados'!C133</f>
        <v>3240</v>
      </c>
      <c r="B133" s="304">
        <f>'dados agrupados'!D133</f>
        <v>27</v>
      </c>
      <c r="C133" s="304">
        <f>'dados agrupados'!E133</f>
        <v>75</v>
      </c>
      <c r="D133" s="304">
        <f>'dados agrupados'!F133</f>
        <v>1</v>
      </c>
      <c r="E133" s="423">
        <f>'dados agrupados'!M133</f>
        <v>339</v>
      </c>
      <c r="F133" s="423">
        <f>'dados agrupados'!N133</f>
        <v>938</v>
      </c>
      <c r="G133" s="304">
        <f>'dados agrupados'!O133</f>
        <v>0</v>
      </c>
      <c r="H133" s="304">
        <f>'dados agrupados'!P133</f>
        <v>0</v>
      </c>
      <c r="I133" s="424">
        <f>'dados agrupados'!Q133</f>
        <v>2</v>
      </c>
      <c r="J133" s="424">
        <f>'dados agrupados'!R133</f>
        <v>2.1</v>
      </c>
      <c r="K133" s="423">
        <f>'dados agrupados'!S133</f>
        <v>296</v>
      </c>
      <c r="L133" s="423">
        <f>'dados agrupados'!T133</f>
        <v>375</v>
      </c>
      <c r="M133" s="304">
        <f>'dados agrupados'!U133</f>
        <v>68</v>
      </c>
      <c r="N133" s="423">
        <f>'dados agrupados'!V133</f>
        <v>100</v>
      </c>
      <c r="O133" s="304">
        <f>'dados agrupados'!W133</f>
        <v>0</v>
      </c>
      <c r="P133" s="304">
        <f>'dados agrupados'!X133</f>
        <v>0</v>
      </c>
      <c r="Q133" s="304">
        <f>'dados agrupados'!Y133</f>
        <v>0</v>
      </c>
      <c r="R133" s="304">
        <f>'dados agrupados'!Z133</f>
        <v>0</v>
      </c>
      <c r="S133" s="304">
        <f>'dados agrupados'!AA133</f>
        <v>0</v>
      </c>
      <c r="T133" s="304">
        <f>'dados agrupados'!AB133</f>
        <v>0</v>
      </c>
      <c r="U133" s="304">
        <f>'dados agrupados'!AC133</f>
        <v>4.5</v>
      </c>
      <c r="V133" s="424">
        <f>'dados agrupados'!AD133</f>
        <v>5.0999999999999996</v>
      </c>
      <c r="W133" s="304" t="e">
        <f t="shared" ref="W133:X133" si="133">#REF!</f>
        <v>#REF!</v>
      </c>
      <c r="X133" s="304" t="e">
        <f t="shared" si="133"/>
        <v>#REF!</v>
      </c>
      <c r="Y133" s="423">
        <f>'dados agrupados'!AG133</f>
        <v>22</v>
      </c>
      <c r="Z133" s="423">
        <f>'dados agrupados'!AH133</f>
        <v>30</v>
      </c>
      <c r="AA133" s="424">
        <f>'dados agrupados'!AI133</f>
        <v>0.8</v>
      </c>
      <c r="AB133" s="424">
        <f>'dados agrupados'!AJ133</f>
        <v>0.7</v>
      </c>
      <c r="AC133" s="304">
        <f>'dados agrupados'!AK133</f>
        <v>0</v>
      </c>
      <c r="AD133" s="304">
        <f>'dados agrupados'!AR133</f>
        <v>9.6</v>
      </c>
      <c r="AE133" s="424">
        <f>'dados agrupados'!AS133</f>
        <v>8.6</v>
      </c>
      <c r="AF133" s="424">
        <f>'dados agrupados'!AN133</f>
        <v>6.7</v>
      </c>
      <c r="AG133" s="424">
        <f>'dados agrupados'!AO133</f>
        <v>6.9</v>
      </c>
      <c r="AH133" s="424">
        <f>'dados agrupados'!AT133</f>
        <v>4.0999999999999996</v>
      </c>
      <c r="AI133" s="424">
        <f>'dados agrupados'!AU133</f>
        <v>4.3</v>
      </c>
      <c r="AJ133" s="423">
        <f>'dados agrupados'!AX133</f>
        <v>145</v>
      </c>
      <c r="AK133" s="423">
        <f>'dados agrupados'!AY133</f>
        <v>138</v>
      </c>
      <c r="AL133" s="424">
        <f>'dados agrupados'!AL133</f>
        <v>4.0999999999999996</v>
      </c>
      <c r="AM133" s="424">
        <f>'dados agrupados'!AM133</f>
        <v>3.7</v>
      </c>
      <c r="AN133" s="424">
        <f>'dados agrupados'!AZ133</f>
        <v>2</v>
      </c>
      <c r="AO133" s="424">
        <f>'dados agrupados'!BA133</f>
        <v>2.2000000000000002</v>
      </c>
      <c r="AP133" s="423">
        <f>'dados agrupados'!BB133</f>
        <v>106</v>
      </c>
      <c r="AQ133" s="423">
        <f>'dados agrupados'!BC133</f>
        <v>99</v>
      </c>
      <c r="AR133" s="423">
        <f>'dados agrupados'!AP133</f>
        <v>28</v>
      </c>
      <c r="AS133" s="423">
        <f>'dados agrupados'!AQ133</f>
        <v>27</v>
      </c>
      <c r="AT133" s="304">
        <f>'dados agrupados'!BF133</f>
        <v>4.41</v>
      </c>
      <c r="AU133" s="304">
        <f>'dados agrupados'!BG133</f>
        <v>4.6900000000000004</v>
      </c>
      <c r="AV133" s="304">
        <f>'dados agrupados'!BH133</f>
        <v>13.2</v>
      </c>
      <c r="AW133" s="304">
        <f>'dados agrupados'!BI133</f>
        <v>14.2</v>
      </c>
      <c r="AX133" s="304">
        <f>'dados agrupados'!BJ133</f>
        <v>39.700000000000003</v>
      </c>
      <c r="AY133" s="304">
        <f>'dados agrupados'!BK133</f>
        <v>42.8</v>
      </c>
      <c r="AZ133" s="304">
        <f>'dados agrupados'!BL133</f>
        <v>90.1</v>
      </c>
      <c r="BA133" s="304">
        <f>'dados agrupados'!BM133</f>
        <v>89.9</v>
      </c>
      <c r="BB133" s="304">
        <f>'dados agrupados'!BN133</f>
        <v>29.9</v>
      </c>
      <c r="BC133" s="304">
        <f>'dados agrupados'!BO133</f>
        <v>29.7</v>
      </c>
      <c r="BD133" s="304">
        <f>'dados agrupados'!BP133</f>
        <v>33.200000000000003</v>
      </c>
      <c r="BE133" s="304">
        <f>'dados agrupados'!BQ133</f>
        <v>33</v>
      </c>
      <c r="BF133" s="304" t="e">
        <f t="shared" si="132"/>
        <v>#REF!</v>
      </c>
      <c r="BG133" s="304">
        <f>'dados agrupados'!BS133</f>
        <v>344</v>
      </c>
      <c r="BH133" s="304">
        <f>'dados agrupados'!BR133</f>
        <v>298</v>
      </c>
      <c r="BI133" s="304">
        <f>'dados agrupados'!BU133</f>
        <v>12.7</v>
      </c>
      <c r="BJ133" s="304">
        <f>'dados agrupados'!BV133</f>
        <v>0.81</v>
      </c>
      <c r="BK133" s="304">
        <f>'dados agrupados'!BW133</f>
        <v>0.79</v>
      </c>
      <c r="BL133" s="304">
        <f>'dados agrupados'!BX133</f>
        <v>5.92</v>
      </c>
      <c r="BM133" s="304">
        <f>'dados agrupados'!BY133</f>
        <v>7.53</v>
      </c>
      <c r="BN133" s="304">
        <f>'dados agrupados'!BZ133</f>
        <v>49.9</v>
      </c>
      <c r="BO133" s="304">
        <f>'dados agrupados'!CA133</f>
        <v>72.8</v>
      </c>
      <c r="BP133" s="304">
        <f>'dados agrupados'!CB133</f>
        <v>33.4</v>
      </c>
      <c r="BQ133" s="304">
        <f>'dados agrupados'!CC133</f>
        <v>17.399999999999999</v>
      </c>
      <c r="BR133" s="304">
        <f>'dados agrupados'!CD133</f>
        <v>13</v>
      </c>
      <c r="BS133" s="304">
        <f>'dados agrupados'!CE133</f>
        <v>8.9</v>
      </c>
      <c r="BT133" s="304">
        <f>'dados agrupados'!CF133</f>
        <v>3.2</v>
      </c>
      <c r="BU133" s="304">
        <f>'dados agrupados'!CG133</f>
        <v>0.4</v>
      </c>
      <c r="BV133" s="304">
        <f>'dados agrupados'!CH133</f>
        <v>0.5</v>
      </c>
      <c r="BW133" s="304">
        <f>'dados agrupados'!CI133</f>
        <v>0.5</v>
      </c>
      <c r="BX133" s="304" t="b">
        <f>'dados agrupados'!CJ133</f>
        <v>0</v>
      </c>
      <c r="BY133" s="304" t="b">
        <f>'dados agrupados'!CK133</f>
        <v>0</v>
      </c>
      <c r="BZ133" s="304" t="e">
        <f t="shared" si="1"/>
        <v>#REF!</v>
      </c>
    </row>
    <row r="134" spans="1:78" ht="15.75" customHeight="1">
      <c r="A134" s="420">
        <f>'dados agrupados'!C134</f>
        <v>3241</v>
      </c>
      <c r="B134" s="304">
        <f>'dados agrupados'!D134</f>
        <v>25</v>
      </c>
      <c r="C134" s="304">
        <f>'dados agrupados'!E134</f>
        <v>91</v>
      </c>
      <c r="D134" s="304">
        <f>'dados agrupados'!F134</f>
        <v>1</v>
      </c>
      <c r="E134" s="423">
        <f>'dados agrupados'!M134</f>
        <v>1600</v>
      </c>
      <c r="F134" s="423">
        <f>'dados agrupados'!N134</f>
        <v>5247</v>
      </c>
      <c r="G134" s="304">
        <f>'dados agrupados'!O134</f>
        <v>0</v>
      </c>
      <c r="H134" s="304">
        <f>'dados agrupados'!P134</f>
        <v>0</v>
      </c>
      <c r="I134" s="424">
        <f>'dados agrupados'!Q134</f>
        <v>2.1</v>
      </c>
      <c r="J134" s="424">
        <f>'dados agrupados'!R134</f>
        <v>1.3</v>
      </c>
      <c r="K134" s="423">
        <f>'dados agrupados'!S134</f>
        <v>345</v>
      </c>
      <c r="L134" s="423">
        <f>'dados agrupados'!T134</f>
        <v>549</v>
      </c>
      <c r="M134" s="304">
        <f>'dados agrupados'!U134</f>
        <v>108</v>
      </c>
      <c r="N134" s="423">
        <f>'dados agrupados'!V134</f>
        <v>218</v>
      </c>
      <c r="O134" s="304">
        <f>'dados agrupados'!W134</f>
        <v>0</v>
      </c>
      <c r="P134" s="304">
        <f>'dados agrupados'!X134</f>
        <v>0</v>
      </c>
      <c r="Q134" s="304">
        <f>'dados agrupados'!Y134</f>
        <v>0</v>
      </c>
      <c r="R134" s="304">
        <f>'dados agrupados'!Z134</f>
        <v>0</v>
      </c>
      <c r="S134" s="304">
        <f>'dados agrupados'!AA134</f>
        <v>0</v>
      </c>
      <c r="T134" s="304">
        <f>'dados agrupados'!AB134</f>
        <v>0</v>
      </c>
      <c r="U134" s="304">
        <f>'dados agrupados'!AC134</f>
        <v>4.7</v>
      </c>
      <c r="V134" s="424">
        <f>'dados agrupados'!AD134</f>
        <v>7.8</v>
      </c>
      <c r="W134" s="304" t="e">
        <f t="shared" ref="W134:X134" si="134">#REF!</f>
        <v>#REF!</v>
      </c>
      <c r="X134" s="304" t="e">
        <f t="shared" si="134"/>
        <v>#REF!</v>
      </c>
      <c r="Y134" s="423">
        <f>'dados agrupados'!AG134</f>
        <v>35</v>
      </c>
      <c r="Z134" s="423">
        <f>'dados agrupados'!AH134</f>
        <v>59</v>
      </c>
      <c r="AA134" s="424">
        <f>'dados agrupados'!AI134</f>
        <v>1</v>
      </c>
      <c r="AB134" s="424">
        <f>'dados agrupados'!AJ134</f>
        <v>1</v>
      </c>
      <c r="AC134" s="424">
        <f>'dados agrupados'!AK134</f>
        <v>0</v>
      </c>
      <c r="AD134" s="304">
        <f>'dados agrupados'!AR134</f>
        <v>8.8000000000000007</v>
      </c>
      <c r="AE134" s="424">
        <f>'dados agrupados'!AS134</f>
        <v>8.4</v>
      </c>
      <c r="AF134" s="424">
        <f>'dados agrupados'!AN134</f>
        <v>6.8</v>
      </c>
      <c r="AG134" s="424">
        <f>'dados agrupados'!AO134</f>
        <v>6.9</v>
      </c>
      <c r="AH134" s="424">
        <f>'dados agrupados'!AT134</f>
        <v>4.5</v>
      </c>
      <c r="AI134" s="424">
        <f>'dados agrupados'!AU134</f>
        <v>4.5999999999999996</v>
      </c>
      <c r="AJ134" s="423">
        <f>'dados agrupados'!AX134</f>
        <v>142</v>
      </c>
      <c r="AK134" s="423">
        <f>'dados agrupados'!AY134</f>
        <v>138</v>
      </c>
      <c r="AL134" s="424">
        <f>'dados agrupados'!AL134</f>
        <v>4.0999999999999996</v>
      </c>
      <c r="AM134" s="424">
        <f>'dados agrupados'!AM134</f>
        <v>4.4000000000000004</v>
      </c>
      <c r="AN134" s="424">
        <f>'dados agrupados'!AZ134</f>
        <v>2</v>
      </c>
      <c r="AO134" s="424">
        <f>'dados agrupados'!BA134</f>
        <v>2.2999999999999998</v>
      </c>
      <c r="AP134" s="423">
        <f>'dados agrupados'!BB134</f>
        <v>105</v>
      </c>
      <c r="AQ134" s="423">
        <f>'dados agrupados'!BC134</f>
        <v>106</v>
      </c>
      <c r="AR134" s="423">
        <f>'dados agrupados'!AP134</f>
        <v>24</v>
      </c>
      <c r="AS134" s="423">
        <f>'dados agrupados'!AQ134</f>
        <v>19</v>
      </c>
      <c r="AT134" s="304">
        <f>'dados agrupados'!BF134</f>
        <v>4.7300000000000004</v>
      </c>
      <c r="AU134" s="304">
        <f>'dados agrupados'!BG134</f>
        <v>4.71</v>
      </c>
      <c r="AV134" s="304">
        <f>'dados agrupados'!BH134</f>
        <v>13</v>
      </c>
      <c r="AW134" s="304">
        <f>'dados agrupados'!BI134</f>
        <v>13</v>
      </c>
      <c r="AX134" s="304">
        <f>'dados agrupados'!BJ134</f>
        <v>39.4</v>
      </c>
      <c r="AY134" s="304">
        <f>'dados agrupados'!BK134</f>
        <v>39.1</v>
      </c>
      <c r="AZ134" s="304">
        <f>'dados agrupados'!BL134</f>
        <v>82.4</v>
      </c>
      <c r="BA134" s="304">
        <f>'dados agrupados'!BM134</f>
        <v>82</v>
      </c>
      <c r="BB134" s="304">
        <f>'dados agrupados'!BN134</f>
        <v>27.2</v>
      </c>
      <c r="BC134" s="304">
        <f>'dados agrupados'!BO134</f>
        <v>27.2</v>
      </c>
      <c r="BD134" s="304">
        <f>'dados agrupados'!BP134</f>
        <v>33</v>
      </c>
      <c r="BE134" s="304">
        <f>'dados agrupados'!BQ134</f>
        <v>33.200000000000003</v>
      </c>
      <c r="BF134" s="304" t="e">
        <f t="shared" si="132"/>
        <v>#REF!</v>
      </c>
      <c r="BG134" s="304">
        <f>'dados agrupados'!BS134</f>
        <v>310</v>
      </c>
      <c r="BH134" s="304">
        <f>'dados agrupados'!BR134</f>
        <v>248</v>
      </c>
      <c r="BI134" s="304">
        <f>'dados agrupados'!BU134</f>
        <v>12.6</v>
      </c>
      <c r="BJ134" s="304">
        <f>'dados agrupados'!BV134</f>
        <v>0.85</v>
      </c>
      <c r="BK134" s="304">
        <f>'dados agrupados'!BW134</f>
        <v>0.57999999999999996</v>
      </c>
      <c r="BL134" s="304">
        <f>'dados agrupados'!BX134</f>
        <v>5.0599999999999996</v>
      </c>
      <c r="BM134" s="304">
        <f>'dados agrupados'!BY134</f>
        <v>8.1999999999999993</v>
      </c>
      <c r="BN134" s="304">
        <f>'dados agrupados'!BZ134</f>
        <v>39.1</v>
      </c>
      <c r="BO134" s="304">
        <f>'dados agrupados'!CA134</f>
        <v>77.099999999999994</v>
      </c>
      <c r="BP134" s="304">
        <f>'dados agrupados'!CB134</f>
        <v>34</v>
      </c>
      <c r="BQ134" s="304">
        <f>'dados agrupados'!CC134</f>
        <v>11.7</v>
      </c>
      <c r="BR134" s="304">
        <f>'dados agrupados'!CD134</f>
        <v>14.5</v>
      </c>
      <c r="BS134" s="304">
        <f>'dados agrupados'!CE134</f>
        <v>10.3</v>
      </c>
      <c r="BT134" s="304">
        <f>'dados agrupados'!CF134</f>
        <v>11.8</v>
      </c>
      <c r="BU134" s="304">
        <f>'dados agrupados'!CG134</f>
        <v>0.4</v>
      </c>
      <c r="BV134" s="304">
        <f>'dados agrupados'!CH134</f>
        <v>0.6</v>
      </c>
      <c r="BW134" s="304">
        <f>'dados agrupados'!CI134</f>
        <v>0.5</v>
      </c>
      <c r="BX134" s="304" t="b">
        <f>'dados agrupados'!CJ134</f>
        <v>0</v>
      </c>
      <c r="BY134" s="304" t="b">
        <f>'dados agrupados'!CK134</f>
        <v>1</v>
      </c>
      <c r="BZ134" s="304" t="e">
        <f t="shared" si="1"/>
        <v>#REF!</v>
      </c>
    </row>
    <row r="135" spans="1:78" ht="15.75" customHeight="1">
      <c r="A135" s="420">
        <f>'dados agrupados'!C135</f>
        <v>3242</v>
      </c>
      <c r="B135" s="304">
        <f>'dados agrupados'!D135</f>
        <v>33</v>
      </c>
      <c r="C135" s="304">
        <f>'dados agrupados'!E135</f>
        <v>94</v>
      </c>
      <c r="D135" s="304">
        <f>'dados agrupados'!F135</f>
        <v>1</v>
      </c>
      <c r="E135" s="423">
        <f>'dados agrupados'!M135</f>
        <v>597</v>
      </c>
      <c r="F135" s="423">
        <f>'dados agrupados'!N135</f>
        <v>1097</v>
      </c>
      <c r="G135" s="304">
        <f>'dados agrupados'!O135</f>
        <v>0</v>
      </c>
      <c r="H135" s="304">
        <f>'dados agrupados'!P135</f>
        <v>0</v>
      </c>
      <c r="I135" s="424">
        <f>'dados agrupados'!Q135</f>
        <v>3.2</v>
      </c>
      <c r="J135" s="424">
        <f>'dados agrupados'!R135</f>
        <v>2.2000000000000002</v>
      </c>
      <c r="K135" s="423">
        <f>'dados agrupados'!S135</f>
        <v>325</v>
      </c>
      <c r="L135" s="423">
        <f>'dados agrupados'!T135</f>
        <v>3974</v>
      </c>
      <c r="M135" s="304">
        <f>'dados agrupados'!U135</f>
        <v>50</v>
      </c>
      <c r="N135" s="423">
        <f>'dados agrupados'!V135</f>
        <v>69</v>
      </c>
      <c r="O135" s="304">
        <f>'dados agrupados'!W135</f>
        <v>0</v>
      </c>
      <c r="P135" s="304">
        <f>'dados agrupados'!X135</f>
        <v>0</v>
      </c>
      <c r="Q135" s="304">
        <f>'dados agrupados'!Y135</f>
        <v>0</v>
      </c>
      <c r="R135" s="304">
        <f>'dados agrupados'!Z135</f>
        <v>0</v>
      </c>
      <c r="S135" s="304">
        <f>'dados agrupados'!AA135</f>
        <v>0</v>
      </c>
      <c r="T135" s="304">
        <f>'dados agrupados'!AB135</f>
        <v>0</v>
      </c>
      <c r="U135" s="304">
        <f>'dados agrupados'!AC135</f>
        <v>5.4</v>
      </c>
      <c r="V135" s="424">
        <f>'dados agrupados'!AD135</f>
        <v>6.1</v>
      </c>
      <c r="W135" s="304" t="e">
        <f t="shared" ref="W135:X135" si="135">#REF!</f>
        <v>#REF!</v>
      </c>
      <c r="X135" s="304" t="e">
        <f t="shared" si="135"/>
        <v>#REF!</v>
      </c>
      <c r="Y135" s="423">
        <f>'dados agrupados'!AG135</f>
        <v>42</v>
      </c>
      <c r="Z135" s="423">
        <f>'dados agrupados'!AH135</f>
        <v>45</v>
      </c>
      <c r="AA135" s="424">
        <f>'dados agrupados'!AI135</f>
        <v>1.1000000000000001</v>
      </c>
      <c r="AB135" s="424">
        <f>'dados agrupados'!AJ135</f>
        <v>1</v>
      </c>
      <c r="AC135" s="304">
        <f>'dados agrupados'!AK135</f>
        <v>0</v>
      </c>
      <c r="AD135" s="304">
        <f>'dados agrupados'!AR135</f>
        <v>9.5</v>
      </c>
      <c r="AE135" s="424">
        <f>'dados agrupados'!AS135</f>
        <v>9.6</v>
      </c>
      <c r="AF135" s="424">
        <f>'dados agrupados'!AN135</f>
        <v>6.7</v>
      </c>
      <c r="AG135" s="424">
        <f>'dados agrupados'!AO135</f>
        <v>7</v>
      </c>
      <c r="AH135" s="424">
        <f>'dados agrupados'!AT135</f>
        <v>5</v>
      </c>
      <c r="AI135" s="424">
        <f>'dados agrupados'!AU135</f>
        <v>4.2</v>
      </c>
      <c r="AJ135" s="423">
        <f>'dados agrupados'!AX135</f>
        <v>144</v>
      </c>
      <c r="AK135" s="423">
        <f>'dados agrupados'!AY135</f>
        <v>141</v>
      </c>
      <c r="AL135" s="424">
        <f>'dados agrupados'!AL135</f>
        <v>3.6</v>
      </c>
      <c r="AM135" s="424">
        <f>'dados agrupados'!AM135</f>
        <v>4.2</v>
      </c>
      <c r="AN135" s="424">
        <f>'dados agrupados'!AZ135</f>
        <v>2</v>
      </c>
      <c r="AO135" s="424">
        <f>'dados agrupados'!BA135</f>
        <v>2.1</v>
      </c>
      <c r="AP135" s="423">
        <f>'dados agrupados'!BB135</f>
        <v>105</v>
      </c>
      <c r="AQ135" s="423">
        <f>'dados agrupados'!BC135</f>
        <v>104</v>
      </c>
      <c r="AR135" s="423">
        <f>'dados agrupados'!AP135</f>
        <v>33</v>
      </c>
      <c r="AS135" s="423">
        <f>'dados agrupados'!AQ135</f>
        <v>60</v>
      </c>
      <c r="AT135" s="304">
        <f>'dados agrupados'!BF135</f>
        <v>4.49</v>
      </c>
      <c r="AU135" s="304">
        <f>'dados agrupados'!BG135</f>
        <v>4.8899999999999997</v>
      </c>
      <c r="AV135" s="304">
        <f>'dados agrupados'!BH135</f>
        <v>11.9</v>
      </c>
      <c r="AW135" s="304">
        <f>'dados agrupados'!BI135</f>
        <v>12.9</v>
      </c>
      <c r="AX135" s="304">
        <f>'dados agrupados'!BJ135</f>
        <v>36.4</v>
      </c>
      <c r="AY135" s="304">
        <f>'dados agrupados'!BK135</f>
        <v>39.299999999999997</v>
      </c>
      <c r="AZ135" s="304">
        <f>'dados agrupados'!BL135</f>
        <v>80.599999999999994</v>
      </c>
      <c r="BA135" s="304">
        <f>'dados agrupados'!BM135</f>
        <v>80.2</v>
      </c>
      <c r="BB135" s="304">
        <f>'dados agrupados'!BN135</f>
        <v>26.4</v>
      </c>
      <c r="BC135" s="304">
        <f>'dados agrupados'!BO135</f>
        <v>26.2</v>
      </c>
      <c r="BD135" s="304">
        <f>'dados agrupados'!BP135</f>
        <v>32.700000000000003</v>
      </c>
      <c r="BE135" s="304">
        <f>'dados agrupados'!BQ135</f>
        <v>32.700000000000003</v>
      </c>
      <c r="BF135" s="304" t="e">
        <f t="shared" si="132"/>
        <v>#REF!</v>
      </c>
      <c r="BG135" s="304">
        <f>'dados agrupados'!BS135</f>
        <v>427</v>
      </c>
      <c r="BH135" s="304">
        <f>'dados agrupados'!BR135</f>
        <v>329</v>
      </c>
      <c r="BI135" s="304">
        <f>'dados agrupados'!BU135</f>
        <v>13.2</v>
      </c>
      <c r="BJ135" s="304">
        <f>'dados agrupados'!BV135</f>
        <v>0.8</v>
      </c>
      <c r="BK135" s="304">
        <f>'dados agrupados'!BW135</f>
        <v>0.66</v>
      </c>
      <c r="BL135" s="304">
        <f>'dados agrupados'!BX135</f>
        <v>7.29</v>
      </c>
      <c r="BM135" s="304">
        <f>'dados agrupados'!BY135</f>
        <v>9.01</v>
      </c>
      <c r="BN135" s="304">
        <f>'dados agrupados'!BZ135</f>
        <v>57.2</v>
      </c>
      <c r="BO135" s="304">
        <f>'dados agrupados'!CA135</f>
        <v>72.5</v>
      </c>
      <c r="BP135" s="304">
        <f>'dados agrupados'!CB135</f>
        <v>23.7</v>
      </c>
      <c r="BQ135" s="304">
        <f>'dados agrupados'!CC135</f>
        <v>14</v>
      </c>
      <c r="BR135" s="304">
        <f>'dados agrupados'!CD135</f>
        <v>8.8000000000000007</v>
      </c>
      <c r="BS135" s="304">
        <f>'dados agrupados'!CE135</f>
        <v>7.4</v>
      </c>
      <c r="BT135" s="304">
        <f>'dados agrupados'!CF135</f>
        <v>9.4</v>
      </c>
      <c r="BU135" s="304">
        <f>'dados agrupados'!CG135</f>
        <v>5.5</v>
      </c>
      <c r="BV135" s="304">
        <f>'dados agrupados'!CH135</f>
        <v>0.9</v>
      </c>
      <c r="BW135" s="304">
        <f>'dados agrupados'!CI135</f>
        <v>0.6</v>
      </c>
      <c r="BX135" s="304" t="b">
        <f>'dados agrupados'!CJ135</f>
        <v>0</v>
      </c>
      <c r="BY135" s="304" t="b">
        <f>'dados agrupados'!CK135</f>
        <v>1</v>
      </c>
      <c r="BZ135" s="304" t="e">
        <f t="shared" si="1"/>
        <v>#REF!</v>
      </c>
    </row>
    <row r="136" spans="1:78" ht="15.75" customHeight="1">
      <c r="A136" s="420">
        <f>'dados agrupados'!C136</f>
        <v>3243</v>
      </c>
      <c r="B136" s="304">
        <f>'dados agrupados'!D136</f>
        <v>35</v>
      </c>
      <c r="C136" s="304">
        <f>'dados agrupados'!E136</f>
        <v>78</v>
      </c>
      <c r="D136" s="304">
        <f>'dados agrupados'!F136</f>
        <v>2</v>
      </c>
      <c r="E136" s="423">
        <f>'dados agrupados'!M136</f>
        <v>1416</v>
      </c>
      <c r="F136" s="423">
        <f>'dados agrupados'!N136</f>
        <v>4091</v>
      </c>
      <c r="G136" s="304">
        <f>'dados agrupados'!O136</f>
        <v>0</v>
      </c>
      <c r="H136" s="304">
        <f>'dados agrupados'!P136</f>
        <v>0</v>
      </c>
      <c r="I136" s="424">
        <f>'dados agrupados'!Q136</f>
        <v>1.9</v>
      </c>
      <c r="J136" s="424">
        <f>'dados agrupados'!R136</f>
        <v>2.1</v>
      </c>
      <c r="K136" s="423">
        <f>'dados agrupados'!S136</f>
        <v>513</v>
      </c>
      <c r="L136" s="423">
        <f>'dados agrupados'!T136</f>
        <v>783</v>
      </c>
      <c r="M136" s="304">
        <f>'dados agrupados'!U136</f>
        <v>135</v>
      </c>
      <c r="N136" s="423">
        <f>'dados agrupados'!V136</f>
        <v>264</v>
      </c>
      <c r="O136" s="304">
        <f>'dados agrupados'!W136</f>
        <v>0</v>
      </c>
      <c r="P136" s="304">
        <f>'dados agrupados'!X136</f>
        <v>0</v>
      </c>
      <c r="Q136" s="304">
        <f>'dados agrupados'!Y136</f>
        <v>0</v>
      </c>
      <c r="R136" s="304">
        <f>'dados agrupados'!Z136</f>
        <v>0</v>
      </c>
      <c r="S136" s="304">
        <f>'dados agrupados'!AA136</f>
        <v>0</v>
      </c>
      <c r="T136" s="304">
        <f>'dados agrupados'!AB136</f>
        <v>0</v>
      </c>
      <c r="U136" s="304">
        <f>'dados agrupados'!AC136</f>
        <v>5.2</v>
      </c>
      <c r="V136" s="424">
        <f>'dados agrupados'!AD136</f>
        <v>10.1</v>
      </c>
      <c r="W136" s="304" t="e">
        <f t="shared" ref="W136:X136" si="136">#REF!</f>
        <v>#REF!</v>
      </c>
      <c r="X136" s="304" t="e">
        <f t="shared" si="136"/>
        <v>#REF!</v>
      </c>
      <c r="Y136" s="423">
        <f>'dados agrupados'!AG136</f>
        <v>42</v>
      </c>
      <c r="Z136" s="423">
        <f>'dados agrupados'!AH136</f>
        <v>64</v>
      </c>
      <c r="AA136" s="424">
        <f>'dados agrupados'!AI136</f>
        <v>1</v>
      </c>
      <c r="AB136" s="424">
        <f>'dados agrupados'!AJ136</f>
        <v>1</v>
      </c>
      <c r="AC136" s="424">
        <f>'dados agrupados'!AK136</f>
        <v>0</v>
      </c>
      <c r="AD136" s="304">
        <f>'dados agrupados'!AR136</f>
        <v>9.3000000000000007</v>
      </c>
      <c r="AE136" s="424">
        <f>'dados agrupados'!AS136</f>
        <v>8.9</v>
      </c>
      <c r="AF136" s="424">
        <f>'dados agrupados'!AN136</f>
        <v>6.3</v>
      </c>
      <c r="AG136" s="424">
        <f>'dados agrupados'!AO136</f>
        <v>7.1</v>
      </c>
      <c r="AH136" s="424">
        <f>'dados agrupados'!AT136</f>
        <v>4.5</v>
      </c>
      <c r="AI136" s="424">
        <f>'dados agrupados'!AU136</f>
        <v>3.7</v>
      </c>
      <c r="AJ136" s="423">
        <f>'dados agrupados'!AX136</f>
        <v>139</v>
      </c>
      <c r="AK136" s="423">
        <f>'dados agrupados'!AY136</f>
        <v>137</v>
      </c>
      <c r="AL136" s="424">
        <f>'dados agrupados'!AL136</f>
        <v>4.2</v>
      </c>
      <c r="AM136" s="424">
        <f>'dados agrupados'!AM136</f>
        <v>4.9000000000000004</v>
      </c>
      <c r="AN136" s="424">
        <f>'dados agrupados'!AZ136</f>
        <v>1.6</v>
      </c>
      <c r="AO136" s="424">
        <f>'dados agrupados'!BA136</f>
        <v>1.9</v>
      </c>
      <c r="AP136" s="423">
        <f>'dados agrupados'!BB136</f>
        <v>104</v>
      </c>
      <c r="AQ136" s="423">
        <f>'dados agrupados'!BC136</f>
        <v>101</v>
      </c>
      <c r="AR136" s="423">
        <f>'dados agrupados'!AP136</f>
        <v>65</v>
      </c>
      <c r="AS136" s="423">
        <f>'dados agrupados'!AQ136</f>
        <v>50</v>
      </c>
      <c r="AT136" s="304">
        <f>'dados agrupados'!BF136</f>
        <v>4.33</v>
      </c>
      <c r="AU136" s="304">
        <f>'dados agrupados'!BG136</f>
        <v>4.5199999999999996</v>
      </c>
      <c r="AV136" s="304">
        <f>'dados agrupados'!BH136</f>
        <v>13.9</v>
      </c>
      <c r="AW136" s="304">
        <f>'dados agrupados'!BI136</f>
        <v>14.4</v>
      </c>
      <c r="AX136" s="304">
        <f>'dados agrupados'!BJ136</f>
        <v>42.4</v>
      </c>
      <c r="AY136" s="304">
        <f>'dados agrupados'!BK136</f>
        <v>43.4</v>
      </c>
      <c r="AZ136" s="304">
        <f>'dados agrupados'!BL136</f>
        <v>97</v>
      </c>
      <c r="BA136" s="304">
        <f>'dados agrupados'!BM136</f>
        <v>95.5</v>
      </c>
      <c r="BB136" s="304">
        <f>'dados agrupados'!BN136</f>
        <v>31.7</v>
      </c>
      <c r="BC136" s="304">
        <f>'dados agrupados'!BO136</f>
        <v>31.7</v>
      </c>
      <c r="BD136" s="304">
        <f>'dados agrupados'!BP136</f>
        <v>32.700000000000003</v>
      </c>
      <c r="BE136" s="304">
        <f>'dados agrupados'!BQ136</f>
        <v>33.200000000000003</v>
      </c>
      <c r="BF136" s="304" t="e">
        <f t="shared" si="132"/>
        <v>#REF!</v>
      </c>
      <c r="BG136" s="304">
        <f>'dados agrupados'!BS136</f>
        <v>304</v>
      </c>
      <c r="BH136" s="304">
        <f>'dados agrupados'!BR136</f>
        <v>285</v>
      </c>
      <c r="BI136" s="304">
        <f>'dados agrupados'!BU136</f>
        <v>12.2</v>
      </c>
      <c r="BJ136" s="304">
        <f>'dados agrupados'!BV136</f>
        <v>1.21</v>
      </c>
      <c r="BK136" s="304">
        <f>'dados agrupados'!BW136</f>
        <v>1.05</v>
      </c>
      <c r="BL136" s="304">
        <f>'dados agrupados'!BX136</f>
        <v>4.96</v>
      </c>
      <c r="BM136" s="304">
        <f>'dados agrupados'!BY136</f>
        <v>13.01</v>
      </c>
      <c r="BN136" s="304">
        <f>'dados agrupados'!BZ136</f>
        <v>48.5</v>
      </c>
      <c r="BO136" s="304">
        <f>'dados agrupados'!CA136</f>
        <v>86</v>
      </c>
      <c r="BP136" s="304">
        <f>'dados agrupados'!CB136</f>
        <v>38.299999999999997</v>
      </c>
      <c r="BQ136" s="304">
        <f>'dados agrupados'!CC136</f>
        <v>9.3000000000000007</v>
      </c>
      <c r="BR136" s="304">
        <f>'dados agrupados'!CD136</f>
        <v>11.3</v>
      </c>
      <c r="BS136" s="304">
        <f>'dados agrupados'!CE136</f>
        <v>4.3</v>
      </c>
      <c r="BT136" s="304">
        <f>'dados agrupados'!CF136</f>
        <v>0.9</v>
      </c>
      <c r="BU136" s="304">
        <f>'dados agrupados'!CG136</f>
        <v>0.3</v>
      </c>
      <c r="BV136" s="304">
        <f>'dados agrupados'!CH136</f>
        <v>1</v>
      </c>
      <c r="BW136" s="304">
        <f>'dados agrupados'!CI136</f>
        <v>0.1</v>
      </c>
      <c r="BX136" s="304" t="b">
        <f>'dados agrupados'!CJ136</f>
        <v>0</v>
      </c>
      <c r="BY136" s="304" t="b">
        <f>'dados agrupados'!CK136</f>
        <v>1</v>
      </c>
      <c r="BZ136" s="304" t="e">
        <f t="shared" si="1"/>
        <v>#REF!</v>
      </c>
    </row>
    <row r="137" spans="1:78" ht="15.75" customHeight="1">
      <c r="A137" s="420">
        <f>'dados agrupados'!C137</f>
        <v>3244</v>
      </c>
      <c r="B137" s="304">
        <f>'dados agrupados'!D137</f>
        <v>34</v>
      </c>
      <c r="C137" s="304">
        <f>'dados agrupados'!E137</f>
        <v>68</v>
      </c>
      <c r="D137" s="304">
        <f>'dados agrupados'!F137</f>
        <v>1</v>
      </c>
      <c r="E137" s="423">
        <f>'dados agrupados'!M137</f>
        <v>311</v>
      </c>
      <c r="F137" s="423">
        <f>'dados agrupados'!N137</f>
        <v>1230</v>
      </c>
      <c r="G137" s="304">
        <f>'dados agrupados'!O137</f>
        <v>0</v>
      </c>
      <c r="H137" s="304">
        <f>'dados agrupados'!P137</f>
        <v>0</v>
      </c>
      <c r="I137" s="424">
        <f>'dados agrupados'!Q137</f>
        <v>2.2000000000000002</v>
      </c>
      <c r="J137" s="424">
        <f>'dados agrupados'!R137</f>
        <v>1.8</v>
      </c>
      <c r="K137" s="423">
        <f>'dados agrupados'!S137</f>
        <v>291</v>
      </c>
      <c r="L137" s="423">
        <f>'dados agrupados'!T137</f>
        <v>403</v>
      </c>
      <c r="M137" s="304">
        <f>'dados agrupados'!U137</f>
        <v>48</v>
      </c>
      <c r="N137" s="423">
        <f>'dados agrupados'!V137</f>
        <v>94</v>
      </c>
      <c r="O137" s="304">
        <f>'dados agrupados'!W137</f>
        <v>0</v>
      </c>
      <c r="P137" s="304">
        <f>'dados agrupados'!X137</f>
        <v>0</v>
      </c>
      <c r="Q137" s="304">
        <f>'dados agrupados'!Y137</f>
        <v>0</v>
      </c>
      <c r="R137" s="304">
        <f>'dados agrupados'!Z137</f>
        <v>0</v>
      </c>
      <c r="S137" s="304">
        <f>'dados agrupados'!AA137</f>
        <v>0</v>
      </c>
      <c r="T137" s="304">
        <f>'dados agrupados'!AB137</f>
        <v>0</v>
      </c>
      <c r="U137" s="304">
        <f>'dados agrupados'!AC137</f>
        <v>4</v>
      </c>
      <c r="V137" s="424">
        <f>'dados agrupados'!AD137</f>
        <v>4.9000000000000004</v>
      </c>
      <c r="W137" s="304" t="e">
        <f t="shared" ref="W137:X137" si="137">#REF!</f>
        <v>#REF!</v>
      </c>
      <c r="X137" s="304" t="e">
        <f t="shared" si="137"/>
        <v>#REF!</v>
      </c>
      <c r="Y137" s="423">
        <f>'dados agrupados'!AG137</f>
        <v>44</v>
      </c>
      <c r="Z137" s="423">
        <f>'dados agrupados'!AH137</f>
        <v>50</v>
      </c>
      <c r="AA137" s="424">
        <f>'dados agrupados'!AI137</f>
        <v>0.9</v>
      </c>
      <c r="AB137" s="424">
        <f>'dados agrupados'!AJ137</f>
        <v>0.8</v>
      </c>
      <c r="AC137" s="304">
        <f>'dados agrupados'!AK137</f>
        <v>0</v>
      </c>
      <c r="AD137" s="304">
        <f>'dados agrupados'!AR137</f>
        <v>9.6999999999999993</v>
      </c>
      <c r="AE137" s="424">
        <f>'dados agrupados'!AS137</f>
        <v>9.4</v>
      </c>
      <c r="AF137" s="424">
        <f>'dados agrupados'!AN137</f>
        <v>6.8</v>
      </c>
      <c r="AG137" s="424">
        <f>'dados agrupados'!AO137</f>
        <v>6.8</v>
      </c>
      <c r="AH137" s="424">
        <f>'dados agrupados'!AT137</f>
        <v>4.3</v>
      </c>
      <c r="AI137" s="424">
        <f>'dados agrupados'!AU137</f>
        <v>3.8</v>
      </c>
      <c r="AJ137" s="423">
        <f>'dados agrupados'!AX137</f>
        <v>144</v>
      </c>
      <c r="AK137" s="423">
        <f>'dados agrupados'!AY137</f>
        <v>143</v>
      </c>
      <c r="AL137" s="424">
        <f>'dados agrupados'!AL137</f>
        <v>4.5999999999999996</v>
      </c>
      <c r="AM137" s="424">
        <f>'dados agrupados'!AM137</f>
        <v>3.6</v>
      </c>
      <c r="AN137" s="424">
        <f>'dados agrupados'!AZ137</f>
        <v>1.7</v>
      </c>
      <c r="AO137" s="424">
        <f>'dados agrupados'!BA137</f>
        <v>2.1</v>
      </c>
      <c r="AP137" s="423">
        <f>'dados agrupados'!BB137</f>
        <v>105</v>
      </c>
      <c r="AQ137" s="423">
        <f>'dados agrupados'!BC137</f>
        <v>105</v>
      </c>
      <c r="AR137" s="423">
        <f>'dados agrupados'!AP137</f>
        <v>33</v>
      </c>
      <c r="AS137" s="423">
        <f>'dados agrupados'!AQ137</f>
        <v>37</v>
      </c>
      <c r="AT137" s="304">
        <f>'dados agrupados'!BF137</f>
        <v>4.8899999999999997</v>
      </c>
      <c r="AU137" s="304">
        <f>'dados agrupados'!BG137</f>
        <v>4.6100000000000003</v>
      </c>
      <c r="AV137" s="304">
        <f>'dados agrupados'!BH137</f>
        <v>14.2</v>
      </c>
      <c r="AW137" s="304">
        <f>'dados agrupados'!BI137</f>
        <v>13.5</v>
      </c>
      <c r="AX137" s="304">
        <f>'dados agrupados'!BJ137</f>
        <v>41.8</v>
      </c>
      <c r="AY137" s="304">
        <f>'dados agrupados'!BK137</f>
        <v>41.2</v>
      </c>
      <c r="AZ137" s="304">
        <f>'dados agrupados'!BL137</f>
        <v>85.4</v>
      </c>
      <c r="BA137" s="304">
        <f>'dados agrupados'!BM137</f>
        <v>87.1</v>
      </c>
      <c r="BB137" s="304">
        <f>'dados agrupados'!BN137</f>
        <v>29</v>
      </c>
      <c r="BC137" s="304">
        <f>'dados agrupados'!BO137</f>
        <v>28.5</v>
      </c>
      <c r="BD137" s="304">
        <f>'dados agrupados'!BP137</f>
        <v>34</v>
      </c>
      <c r="BE137" s="304">
        <f>'dados agrupados'!BQ137</f>
        <v>32.799999999999997</v>
      </c>
      <c r="BF137" s="304" t="e">
        <f t="shared" si="132"/>
        <v>#REF!</v>
      </c>
      <c r="BG137" s="304">
        <f>'dados agrupados'!BS137</f>
        <v>287</v>
      </c>
      <c r="BH137" s="304">
        <f>'dados agrupados'!BR137</f>
        <v>303</v>
      </c>
      <c r="BI137" s="304">
        <f>'dados agrupados'!BU137</f>
        <v>13.4</v>
      </c>
      <c r="BJ137" s="304">
        <f>'dados agrupados'!BV137</f>
        <v>0.82</v>
      </c>
      <c r="BK137" s="304">
        <f>'dados agrupados'!BW137</f>
        <v>0.7</v>
      </c>
      <c r="BL137" s="304">
        <f>'dados agrupados'!BX137</f>
        <v>6.25</v>
      </c>
      <c r="BM137" s="304">
        <f>'dados agrupados'!BY137</f>
        <v>7.92</v>
      </c>
      <c r="BN137" s="304">
        <f>'dados agrupados'!BZ137</f>
        <v>57</v>
      </c>
      <c r="BO137" s="304">
        <f>'dados agrupados'!CA137</f>
        <v>68.900000000000006</v>
      </c>
      <c r="BP137" s="304">
        <f>'dados agrupados'!CB137</f>
        <v>27.5</v>
      </c>
      <c r="BQ137" s="304">
        <f>'dados agrupados'!CC137</f>
        <v>18.8</v>
      </c>
      <c r="BR137" s="304">
        <f>'dados agrupados'!CD137</f>
        <v>10.7</v>
      </c>
      <c r="BS137" s="304">
        <f>'dados agrupados'!CE137</f>
        <v>9.6999999999999993</v>
      </c>
      <c r="BT137" s="304">
        <f>'dados agrupados'!CF137</f>
        <v>4.0999999999999996</v>
      </c>
      <c r="BU137" s="304">
        <f>'dados agrupados'!CG137</f>
        <v>1.9</v>
      </c>
      <c r="BV137" s="304">
        <f>'dados agrupados'!CH137</f>
        <v>0.7</v>
      </c>
      <c r="BW137" s="304">
        <f>'dados agrupados'!CI137</f>
        <v>0.7</v>
      </c>
      <c r="BX137" s="304" t="b">
        <f>'dados agrupados'!CJ137</f>
        <v>0</v>
      </c>
      <c r="BY137" s="304" t="b">
        <f>'dados agrupados'!CK137</f>
        <v>1</v>
      </c>
      <c r="BZ137" s="304" t="e">
        <f t="shared" si="1"/>
        <v>#REF!</v>
      </c>
    </row>
    <row r="138" spans="1:78" ht="15.75" customHeight="1">
      <c r="A138" s="420">
        <f>'dados agrupados'!C138</f>
        <v>3245</v>
      </c>
      <c r="B138" s="304">
        <f>'dados agrupados'!D138</f>
        <v>0</v>
      </c>
      <c r="C138" s="304">
        <f>'dados agrupados'!E138</f>
        <v>80</v>
      </c>
      <c r="D138" s="304">
        <f>'dados agrupados'!F138</f>
        <v>1</v>
      </c>
      <c r="E138" s="423">
        <f>'dados agrupados'!M138</f>
        <v>651</v>
      </c>
      <c r="F138" s="423">
        <f>'dados agrupados'!N138</f>
        <v>868</v>
      </c>
      <c r="G138" s="304">
        <f>'dados agrupados'!O138</f>
        <v>0</v>
      </c>
      <c r="H138" s="304">
        <f>'dados agrupados'!P138</f>
        <v>0</v>
      </c>
      <c r="I138" s="424">
        <f>'dados agrupados'!Q138</f>
        <v>1.8</v>
      </c>
      <c r="J138" s="424">
        <f>'dados agrupados'!R138</f>
        <v>2.2999999999999998</v>
      </c>
      <c r="K138" s="423">
        <f>'dados agrupados'!S138</f>
        <v>309</v>
      </c>
      <c r="L138" s="423">
        <f>'dados agrupados'!T138</f>
        <v>358</v>
      </c>
      <c r="M138" s="304">
        <f>'dados agrupados'!U138</f>
        <v>63</v>
      </c>
      <c r="N138" s="423">
        <f>'dados agrupados'!V138</f>
        <v>81</v>
      </c>
      <c r="O138" s="304">
        <f>'dados agrupados'!W138</f>
        <v>0</v>
      </c>
      <c r="P138" s="304">
        <f>'dados agrupados'!X138</f>
        <v>0</v>
      </c>
      <c r="Q138" s="304">
        <f>'dados agrupados'!Y138</f>
        <v>0</v>
      </c>
      <c r="R138" s="304">
        <f>'dados agrupados'!Z138</f>
        <v>0</v>
      </c>
      <c r="S138" s="304">
        <f>'dados agrupados'!AA138</f>
        <v>0</v>
      </c>
      <c r="T138" s="304">
        <f>'dados agrupados'!AB138</f>
        <v>0</v>
      </c>
      <c r="U138" s="304">
        <f>'dados agrupados'!AC138</f>
        <v>5.5</v>
      </c>
      <c r="V138" s="424">
        <f>'dados agrupados'!AD138</f>
        <v>4.9000000000000004</v>
      </c>
      <c r="W138" s="304" t="e">
        <f t="shared" ref="W138:X138" si="138">#REF!</f>
        <v>#REF!</v>
      </c>
      <c r="X138" s="304" t="e">
        <f t="shared" si="138"/>
        <v>#REF!</v>
      </c>
      <c r="Y138" s="423">
        <f>'dados agrupados'!AG138</f>
        <v>29</v>
      </c>
      <c r="Z138" s="423">
        <f>'dados agrupados'!AH138</f>
        <v>32</v>
      </c>
      <c r="AA138" s="424">
        <f>'dados agrupados'!AI138</f>
        <v>0.9</v>
      </c>
      <c r="AB138" s="424">
        <f>'dados agrupados'!AJ138</f>
        <v>0.8</v>
      </c>
      <c r="AC138" s="304">
        <f>'dados agrupados'!AK138</f>
        <v>0</v>
      </c>
      <c r="AD138" s="304">
        <f>'dados agrupados'!AR138</f>
        <v>9.8000000000000007</v>
      </c>
      <c r="AE138" s="424">
        <f>'dados agrupados'!AS138</f>
        <v>9.8000000000000007</v>
      </c>
      <c r="AF138" s="424">
        <f>'dados agrupados'!AN138</f>
        <v>6.7</v>
      </c>
      <c r="AG138" s="424">
        <f>'dados agrupados'!AO138</f>
        <v>7.7</v>
      </c>
      <c r="AH138" s="424">
        <f>'dados agrupados'!AT138</f>
        <v>4.5</v>
      </c>
      <c r="AI138" s="424">
        <f>'dados agrupados'!AU138</f>
        <v>4.8</v>
      </c>
      <c r="AJ138" s="423">
        <f>'dados agrupados'!AX138</f>
        <v>144</v>
      </c>
      <c r="AK138" s="423">
        <f>'dados agrupados'!AY138</f>
        <v>140</v>
      </c>
      <c r="AL138" s="424">
        <f>'dados agrupados'!AL138</f>
        <v>4.4000000000000004</v>
      </c>
      <c r="AM138" s="424">
        <f>'dados agrupados'!AM138</f>
        <v>4.08</v>
      </c>
      <c r="AN138" s="423">
        <f>'dados agrupados'!AZ138</f>
        <v>0</v>
      </c>
      <c r="AO138" s="424">
        <f>'dados agrupados'!BA138</f>
        <v>2.1</v>
      </c>
      <c r="AP138" s="423">
        <f>'dados agrupados'!BB138</f>
        <v>108</v>
      </c>
      <c r="AQ138" s="423">
        <f>'dados agrupados'!BC138</f>
        <v>104</v>
      </c>
      <c r="AR138" s="423">
        <f>'dados agrupados'!AP138</f>
        <v>42</v>
      </c>
      <c r="AS138" s="423">
        <f>'dados agrupados'!AQ138</f>
        <v>109</v>
      </c>
      <c r="AT138" s="304">
        <f>'dados agrupados'!BF138</f>
        <v>4.45</v>
      </c>
      <c r="AU138" s="304">
        <f>'dados agrupados'!BG138</f>
        <v>4.71</v>
      </c>
      <c r="AV138" s="304">
        <f>'dados agrupados'!BH138</f>
        <v>13.4</v>
      </c>
      <c r="AW138" s="304">
        <f>'dados agrupados'!BI138</f>
        <v>14.2</v>
      </c>
      <c r="AX138" s="304">
        <f>'dados agrupados'!BJ138</f>
        <v>39.6</v>
      </c>
      <c r="AY138" s="304">
        <f>'dados agrupados'!BK138</f>
        <v>42.8</v>
      </c>
      <c r="AZ138" s="304">
        <f>'dados agrupados'!BL138</f>
        <v>88.9</v>
      </c>
      <c r="BA138" s="304">
        <f>'dados agrupados'!BM138</f>
        <v>89.6</v>
      </c>
      <c r="BB138" s="304">
        <f>'dados agrupados'!BN138</f>
        <v>30.1</v>
      </c>
      <c r="BC138" s="304">
        <f>'dados agrupados'!BO138</f>
        <v>29.6</v>
      </c>
      <c r="BD138" s="304">
        <f>'dados agrupados'!BP138</f>
        <v>33.9</v>
      </c>
      <c r="BE138" s="304">
        <f>'dados agrupados'!BQ138</f>
        <v>33.1</v>
      </c>
      <c r="BF138" s="304" t="e">
        <f t="shared" si="132"/>
        <v>#REF!</v>
      </c>
      <c r="BG138" s="304">
        <f>'dados agrupados'!BS138</f>
        <v>338</v>
      </c>
      <c r="BH138" s="304">
        <f>'dados agrupados'!BR138</f>
        <v>324</v>
      </c>
      <c r="BI138" s="304">
        <f>'dados agrupados'!BU138</f>
        <v>13.4</v>
      </c>
      <c r="BJ138" s="304">
        <f>'dados agrupados'!BV138</f>
        <v>0.83</v>
      </c>
      <c r="BK138" s="304">
        <f>'dados agrupados'!BW138</f>
        <v>0.8</v>
      </c>
      <c r="BL138" s="304">
        <f>'dados agrupados'!BX138</f>
        <v>5.2</v>
      </c>
      <c r="BM138" s="304">
        <f>'dados agrupados'!BY138</f>
        <v>6.98</v>
      </c>
      <c r="BN138" s="304">
        <f>'dados agrupados'!BZ138</f>
        <v>59</v>
      </c>
      <c r="BO138" s="304">
        <f>'dados agrupados'!CA138</f>
        <v>83.1</v>
      </c>
      <c r="BP138" s="304">
        <f>'dados agrupados'!CB138</f>
        <v>23</v>
      </c>
      <c r="BQ138" s="304">
        <f>'dados agrupados'!CC138</f>
        <v>11.7</v>
      </c>
      <c r="BR138" s="304">
        <f>'dados agrupados'!CD138</f>
        <v>12.1</v>
      </c>
      <c r="BS138" s="304">
        <f>'dados agrupados'!CE138</f>
        <v>4.8</v>
      </c>
      <c r="BT138" s="304">
        <f>'dados agrupados'!CF138</f>
        <v>4.9000000000000004</v>
      </c>
      <c r="BU138" s="304">
        <f>'dados agrupados'!CG138</f>
        <v>0.4</v>
      </c>
      <c r="BV138" s="304">
        <f>'dados agrupados'!CH138</f>
        <v>1</v>
      </c>
      <c r="BW138" s="304">
        <f>'dados agrupados'!CI138</f>
        <v>0</v>
      </c>
      <c r="BX138" s="304" t="b">
        <f>'dados agrupados'!CJ138</f>
        <v>0</v>
      </c>
      <c r="BY138" s="304" t="b">
        <f>'dados agrupados'!CK138</f>
        <v>0</v>
      </c>
      <c r="BZ138" s="304" t="e">
        <f t="shared" si="1"/>
        <v>#REF!</v>
      </c>
    </row>
    <row r="139" spans="1:78" ht="15.75" customHeight="1">
      <c r="A139" s="420">
        <f>'dados agrupados'!C139</f>
        <v>3246</v>
      </c>
      <c r="B139" s="304">
        <f>'dados agrupados'!D139</f>
        <v>32</v>
      </c>
      <c r="C139" s="304">
        <f>'dados agrupados'!E139</f>
        <v>80</v>
      </c>
      <c r="D139" s="304">
        <f>'dados agrupados'!F139</f>
        <v>1</v>
      </c>
      <c r="E139" s="423">
        <f>'dados agrupados'!M139</f>
        <v>172</v>
      </c>
      <c r="F139" s="423">
        <f>'dados agrupados'!N139</f>
        <v>800</v>
      </c>
      <c r="G139" s="304">
        <f>'dados agrupados'!O139</f>
        <v>0</v>
      </c>
      <c r="H139" s="304">
        <f>'dados agrupados'!P139</f>
        <v>0</v>
      </c>
      <c r="I139" s="424">
        <f>'dados agrupados'!Q139</f>
        <v>1.8</v>
      </c>
      <c r="J139" s="424">
        <f>'dados agrupados'!R139</f>
        <v>1.7</v>
      </c>
      <c r="K139" s="423">
        <f>'dados agrupados'!S139</f>
        <v>255</v>
      </c>
      <c r="L139" s="423">
        <f>'dados agrupados'!T139</f>
        <v>338</v>
      </c>
      <c r="M139" s="304">
        <f>'dados agrupados'!U139</f>
        <v>36</v>
      </c>
      <c r="N139" s="423">
        <f>'dados agrupados'!V139</f>
        <v>57</v>
      </c>
      <c r="O139" s="304">
        <f>'dados agrupados'!W139</f>
        <v>0</v>
      </c>
      <c r="P139" s="304">
        <f>'dados agrupados'!X139</f>
        <v>0</v>
      </c>
      <c r="Q139" s="304">
        <f>'dados agrupados'!Y139</f>
        <v>0</v>
      </c>
      <c r="R139" s="304">
        <f>'dados agrupados'!Z139</f>
        <v>0</v>
      </c>
      <c r="S139" s="304">
        <f>'dados agrupados'!AA139</f>
        <v>0</v>
      </c>
      <c r="T139" s="304">
        <f>'dados agrupados'!AB139</f>
        <v>0</v>
      </c>
      <c r="U139" s="304">
        <f>'dados agrupados'!AC139</f>
        <v>5</v>
      </c>
      <c r="V139" s="424">
        <f>'dados agrupados'!AD139</f>
        <v>6.4</v>
      </c>
      <c r="W139" s="304" t="e">
        <f t="shared" ref="W139:X139" si="139">#REF!</f>
        <v>#REF!</v>
      </c>
      <c r="X139" s="304" t="e">
        <f t="shared" si="139"/>
        <v>#REF!</v>
      </c>
      <c r="Y139" s="423">
        <f>'dados agrupados'!AG139</f>
        <v>37</v>
      </c>
      <c r="Z139" s="423">
        <f>'dados agrupados'!AH139</f>
        <v>38</v>
      </c>
      <c r="AA139" s="424">
        <f>'dados agrupados'!AI139</f>
        <v>0.9</v>
      </c>
      <c r="AB139" s="424">
        <f>'dados agrupados'!AJ139</f>
        <v>0.9</v>
      </c>
      <c r="AC139" s="424">
        <f>'dados agrupados'!AK139</f>
        <v>0</v>
      </c>
      <c r="AD139" s="304">
        <f>'dados agrupados'!AR139</f>
        <v>9.6</v>
      </c>
      <c r="AE139" s="424">
        <f>'dados agrupados'!AS139</f>
        <v>9.9</v>
      </c>
      <c r="AF139" s="424">
        <f>'dados agrupados'!AN139</f>
        <v>7.1</v>
      </c>
      <c r="AG139" s="424">
        <f>'dados agrupados'!AO139</f>
        <v>7.2</v>
      </c>
      <c r="AH139" s="424">
        <f>'dados agrupados'!AT139</f>
        <v>4.5999999999999996</v>
      </c>
      <c r="AI139" s="424">
        <f>'dados agrupados'!AU139</f>
        <v>4.0999999999999996</v>
      </c>
      <c r="AJ139" s="423">
        <f>'dados agrupados'!AX139</f>
        <v>143</v>
      </c>
      <c r="AK139" s="423">
        <f>'dados agrupados'!AY139</f>
        <v>140</v>
      </c>
      <c r="AL139" s="424">
        <f>'dados agrupados'!AL139</f>
        <v>4</v>
      </c>
      <c r="AM139" s="424">
        <f>'dados agrupados'!AM139</f>
        <v>3.6</v>
      </c>
      <c r="AN139" s="424">
        <f>'dados agrupados'!AZ139</f>
        <v>2.1</v>
      </c>
      <c r="AO139" s="424">
        <f>'dados agrupados'!BA139</f>
        <v>2.2999999999999998</v>
      </c>
      <c r="AP139" s="423">
        <f>'dados agrupados'!BB139</f>
        <v>104</v>
      </c>
      <c r="AQ139" s="423">
        <f>'dados agrupados'!BC139</f>
        <v>102</v>
      </c>
      <c r="AR139" s="423">
        <f>'dados agrupados'!AP139</f>
        <v>52</v>
      </c>
      <c r="AS139" s="423">
        <f>'dados agrupados'!AQ139</f>
        <v>55</v>
      </c>
      <c r="AT139" s="304">
        <f>'dados agrupados'!BF139</f>
        <v>4.9800000000000004</v>
      </c>
      <c r="AU139" s="304">
        <f>'dados agrupados'!BG139</f>
        <v>4.95</v>
      </c>
      <c r="AV139" s="304">
        <f>'dados agrupados'!BH139</f>
        <v>13.7</v>
      </c>
      <c r="AW139" s="304">
        <f>'dados agrupados'!BI139</f>
        <v>13.2</v>
      </c>
      <c r="AX139" s="304">
        <f>'dados agrupados'!BJ139</f>
        <v>40.299999999999997</v>
      </c>
      <c r="AY139" s="304">
        <f>'dados agrupados'!BK139</f>
        <v>40.200000000000003</v>
      </c>
      <c r="AZ139" s="304">
        <f>'dados agrupados'!BL139</f>
        <v>80.900000000000006</v>
      </c>
      <c r="BA139" s="304">
        <f>'dados agrupados'!BM139</f>
        <v>81</v>
      </c>
      <c r="BB139" s="304">
        <f>'dados agrupados'!BN139</f>
        <v>27.4</v>
      </c>
      <c r="BC139" s="304">
        <f>'dados agrupados'!BO139</f>
        <v>26.6</v>
      </c>
      <c r="BD139" s="304">
        <f>'dados agrupados'!BP139</f>
        <v>33.9</v>
      </c>
      <c r="BE139" s="304">
        <f>'dados agrupados'!BQ139</f>
        <v>32.9</v>
      </c>
      <c r="BF139" s="304" t="e">
        <f t="shared" si="132"/>
        <v>#REF!</v>
      </c>
      <c r="BG139" s="304">
        <f>'dados agrupados'!BS139</f>
        <v>489</v>
      </c>
      <c r="BH139" s="304">
        <f>'dados agrupados'!BR139</f>
        <v>520</v>
      </c>
      <c r="BI139" s="304">
        <f>'dados agrupados'!BU139</f>
        <v>12.3</v>
      </c>
      <c r="BJ139" s="304">
        <f>'dados agrupados'!BV139</f>
        <v>1.05</v>
      </c>
      <c r="BK139" s="304">
        <f>'dados agrupados'!BW139</f>
        <v>0.77</v>
      </c>
      <c r="BL139" s="304">
        <f>'dados agrupados'!BX139</f>
        <v>9.59</v>
      </c>
      <c r="BM139" s="304">
        <f>'dados agrupados'!BY139</f>
        <v>13.3</v>
      </c>
      <c r="BN139" s="304">
        <f>'dados agrupados'!BZ139</f>
        <v>69.3</v>
      </c>
      <c r="BO139" s="304">
        <f>'dados agrupados'!CA139</f>
        <v>74.599999999999994</v>
      </c>
      <c r="BP139" s="304">
        <f>'dados agrupados'!CB139</f>
        <v>20</v>
      </c>
      <c r="BQ139" s="304">
        <f>'dados agrupados'!CC139</f>
        <v>16.2</v>
      </c>
      <c r="BR139" s="304">
        <f>'dados agrupados'!CD139</f>
        <v>6.9</v>
      </c>
      <c r="BS139" s="304">
        <f>'dados agrupados'!CE139</f>
        <v>8.4</v>
      </c>
      <c r="BT139" s="304">
        <f>'dados agrupados'!CF139</f>
        <v>3</v>
      </c>
      <c r="BU139" s="304">
        <f>'dados agrupados'!CG139</f>
        <v>0.7</v>
      </c>
      <c r="BV139" s="304">
        <f>'dados agrupados'!CH139</f>
        <v>0.8</v>
      </c>
      <c r="BW139" s="304">
        <f>'dados agrupados'!CI139</f>
        <v>0.1</v>
      </c>
      <c r="BX139" s="304" t="b">
        <f>'dados agrupados'!CJ139</f>
        <v>0</v>
      </c>
      <c r="BY139" s="304" t="b">
        <f>'dados agrupados'!CK139</f>
        <v>0</v>
      </c>
      <c r="BZ139" s="304" t="e">
        <f t="shared" si="1"/>
        <v>#REF!</v>
      </c>
    </row>
    <row r="140" spans="1:78" ht="15.75" customHeight="1">
      <c r="A140" s="420">
        <f>'dados agrupados'!C140</f>
        <v>3247</v>
      </c>
      <c r="B140" s="304">
        <f>'dados agrupados'!D140</f>
        <v>35</v>
      </c>
      <c r="C140" s="304">
        <f>'dados agrupados'!E140</f>
        <v>76</v>
      </c>
      <c r="D140" s="304">
        <f>'dados agrupados'!F140</f>
        <v>1</v>
      </c>
      <c r="E140" s="423">
        <f>'dados agrupados'!M140</f>
        <v>305</v>
      </c>
      <c r="F140" s="423">
        <f>'dados agrupados'!N140</f>
        <v>887</v>
      </c>
      <c r="G140" s="304">
        <f>'dados agrupados'!O140</f>
        <v>0</v>
      </c>
      <c r="H140" s="304">
        <f>'dados agrupados'!P140</f>
        <v>0</v>
      </c>
      <c r="I140" s="424">
        <f>'dados agrupados'!Q140</f>
        <v>1.5</v>
      </c>
      <c r="J140" s="424">
        <f>'dados agrupados'!R140</f>
        <v>2.4</v>
      </c>
      <c r="K140" s="423">
        <f>'dados agrupados'!S140</f>
        <v>255</v>
      </c>
      <c r="L140" s="423">
        <f>'dados agrupados'!T140</f>
        <v>349</v>
      </c>
      <c r="M140" s="304">
        <f>'dados agrupados'!U140</f>
        <v>48</v>
      </c>
      <c r="N140" s="423">
        <f>'dados agrupados'!V140</f>
        <v>73</v>
      </c>
      <c r="O140" s="304">
        <f>'dados agrupados'!W140</f>
        <v>0</v>
      </c>
      <c r="P140" s="304">
        <f>'dados agrupados'!X140</f>
        <v>0</v>
      </c>
      <c r="Q140" s="304">
        <f>'dados agrupados'!Y140</f>
        <v>0</v>
      </c>
      <c r="R140" s="304">
        <f>'dados agrupados'!Z140</f>
        <v>0</v>
      </c>
      <c r="S140" s="304">
        <f>'dados agrupados'!AA140</f>
        <v>0</v>
      </c>
      <c r="T140" s="304">
        <f>'dados agrupados'!AB140</f>
        <v>0</v>
      </c>
      <c r="U140" s="304">
        <f>'dados agrupados'!AC140</f>
        <v>4.2</v>
      </c>
      <c r="V140" s="424">
        <f>'dados agrupados'!AD140</f>
        <v>5.2</v>
      </c>
      <c r="W140" s="304" t="e">
        <f t="shared" ref="W140:X140" si="140">#REF!</f>
        <v>#REF!</v>
      </c>
      <c r="X140" s="304" t="e">
        <f t="shared" si="140"/>
        <v>#REF!</v>
      </c>
      <c r="Y140" s="423">
        <f>'dados agrupados'!AG140</f>
        <v>43</v>
      </c>
      <c r="Z140" s="423">
        <f>'dados agrupados'!AH140</f>
        <v>55</v>
      </c>
      <c r="AA140" s="424">
        <f>'dados agrupados'!AI140</f>
        <v>1.3</v>
      </c>
      <c r="AB140" s="424">
        <f>'dados agrupados'!AJ140</f>
        <v>0.9</v>
      </c>
      <c r="AC140" s="304">
        <f>'dados agrupados'!AK140</f>
        <v>0</v>
      </c>
      <c r="AD140" s="304">
        <f>'dados agrupados'!AR140</f>
        <v>9.3000000000000007</v>
      </c>
      <c r="AE140" s="424">
        <f>'dados agrupados'!AS140</f>
        <v>9</v>
      </c>
      <c r="AF140" s="424">
        <f>'dados agrupados'!AN140</f>
        <v>6.3</v>
      </c>
      <c r="AG140" s="424">
        <f>'dados agrupados'!AO140</f>
        <v>6.3</v>
      </c>
      <c r="AH140" s="424">
        <f>'dados agrupados'!AT140</f>
        <v>4.5999999999999996</v>
      </c>
      <c r="AI140" s="424">
        <f>'dados agrupados'!AU140</f>
        <v>4</v>
      </c>
      <c r="AJ140" s="423">
        <f>'dados agrupados'!AX140</f>
        <v>145</v>
      </c>
      <c r="AK140" s="423">
        <f>'dados agrupados'!AY140</f>
        <v>144</v>
      </c>
      <c r="AL140" s="424">
        <f>'dados agrupados'!AL140</f>
        <v>4.3</v>
      </c>
      <c r="AM140" s="424">
        <f>'dados agrupados'!AM140</f>
        <v>3.7</v>
      </c>
      <c r="AN140" s="424">
        <f>'dados agrupados'!AZ140</f>
        <v>1.8</v>
      </c>
      <c r="AO140" s="424">
        <f>'dados agrupados'!BA140</f>
        <v>2.2000000000000002</v>
      </c>
      <c r="AP140" s="423">
        <f>'dados agrupados'!BB140</f>
        <v>105</v>
      </c>
      <c r="AQ140" s="423">
        <f>'dados agrupados'!BC140</f>
        <v>104</v>
      </c>
      <c r="AR140" s="423">
        <f>'dados agrupados'!AP140</f>
        <v>44</v>
      </c>
      <c r="AS140" s="423">
        <f>'dados agrupados'!AQ140</f>
        <v>74</v>
      </c>
      <c r="AT140" s="304">
        <f>'dados agrupados'!BF140</f>
        <v>4.6500000000000004</v>
      </c>
      <c r="AU140" s="304">
        <f>'dados agrupados'!BG140</f>
        <v>4.72</v>
      </c>
      <c r="AV140" s="304">
        <f>'dados agrupados'!BH140</f>
        <v>14.1</v>
      </c>
      <c r="AW140" s="304">
        <f>'dados agrupados'!BI140</f>
        <v>14.5</v>
      </c>
      <c r="AX140" s="304">
        <f>'dados agrupados'!BJ140</f>
        <v>41.4</v>
      </c>
      <c r="AY140" s="304">
        <f>'dados agrupados'!BK140</f>
        <v>44.2</v>
      </c>
      <c r="AZ140" s="304">
        <f>'dados agrupados'!BL140</f>
        <v>89.1</v>
      </c>
      <c r="BA140" s="304">
        <f>'dados agrupados'!BM140</f>
        <v>91</v>
      </c>
      <c r="BB140" s="304">
        <f>'dados agrupados'!BN140</f>
        <v>30.4</v>
      </c>
      <c r="BC140" s="304">
        <f>'dados agrupados'!BO140</f>
        <v>29.9</v>
      </c>
      <c r="BD140" s="304">
        <f>'dados agrupados'!BP140</f>
        <v>34.200000000000003</v>
      </c>
      <c r="BE140" s="304">
        <f>'dados agrupados'!BQ140</f>
        <v>32.9</v>
      </c>
      <c r="BF140" s="304" t="e">
        <f t="shared" si="132"/>
        <v>#REF!</v>
      </c>
      <c r="BG140" s="304">
        <f>'dados agrupados'!BS140</f>
        <v>230</v>
      </c>
      <c r="BH140" s="304">
        <f>'dados agrupados'!BR140</f>
        <v>212</v>
      </c>
      <c r="BI140" s="304">
        <f>'dados agrupados'!BU140</f>
        <v>15</v>
      </c>
      <c r="BJ140" s="304">
        <f>'dados agrupados'!BV140</f>
        <v>0.71</v>
      </c>
      <c r="BK140" s="304">
        <f>'dados agrupados'!BW140</f>
        <v>0.82</v>
      </c>
      <c r="BL140" s="304">
        <f>'dados agrupados'!BX140</f>
        <v>6.27</v>
      </c>
      <c r="BM140" s="304">
        <f>'dados agrupados'!BY140</f>
        <v>9.6999999999999993</v>
      </c>
      <c r="BN140" s="304">
        <f>'dados agrupados'!BZ140</f>
        <v>55.5</v>
      </c>
      <c r="BO140" s="304">
        <f>'dados agrupados'!CA140</f>
        <v>68.400000000000006</v>
      </c>
      <c r="BP140" s="304">
        <f>'dados agrupados'!CB140</f>
        <v>29.9</v>
      </c>
      <c r="BQ140" s="304">
        <f>'dados agrupados'!CC140</f>
        <v>22.9</v>
      </c>
      <c r="BR140" s="304">
        <f>'dados agrupados'!CD140</f>
        <v>10.5</v>
      </c>
      <c r="BS140" s="304">
        <f>'dados agrupados'!CE140</f>
        <v>7.3</v>
      </c>
      <c r="BT140" s="304">
        <f>'dados agrupados'!CF140</f>
        <v>3.1</v>
      </c>
      <c r="BU140" s="304">
        <f>'dados agrupados'!CG140</f>
        <v>0.8</v>
      </c>
      <c r="BV140" s="304">
        <f>'dados agrupados'!CH140</f>
        <v>1</v>
      </c>
      <c r="BW140" s="304">
        <f>'dados agrupados'!CI140</f>
        <v>0.6</v>
      </c>
      <c r="BX140" s="304" t="b">
        <f>'dados agrupados'!CJ140</f>
        <v>0</v>
      </c>
      <c r="BY140" s="304" t="b">
        <f>'dados agrupados'!CK140</f>
        <v>0</v>
      </c>
      <c r="BZ140" s="304" t="e">
        <f t="shared" si="1"/>
        <v>#REF!</v>
      </c>
    </row>
    <row r="141" spans="1:78" ht="15.75" customHeight="1">
      <c r="A141" s="420">
        <f>'dados agrupados'!C141</f>
        <v>3248</v>
      </c>
      <c r="B141" s="304">
        <f>'dados agrupados'!D141</f>
        <v>31</v>
      </c>
      <c r="C141" s="304">
        <f>'dados agrupados'!E141</f>
        <v>76</v>
      </c>
      <c r="D141" s="304">
        <f>'dados agrupados'!F141</f>
        <v>1</v>
      </c>
      <c r="E141" s="423">
        <f>'dados agrupados'!M141</f>
        <v>202</v>
      </c>
      <c r="F141" s="423">
        <f>'dados agrupados'!N141</f>
        <v>608</v>
      </c>
      <c r="G141" s="304">
        <f>'dados agrupados'!O141</f>
        <v>0</v>
      </c>
      <c r="H141" s="304">
        <f>'dados agrupados'!P141</f>
        <v>0</v>
      </c>
      <c r="I141" s="424">
        <f>'dados agrupados'!Q141</f>
        <v>1.5</v>
      </c>
      <c r="J141" s="424">
        <f>'dados agrupados'!R141</f>
        <v>2.7</v>
      </c>
      <c r="K141" s="423">
        <f>'dados agrupados'!S141</f>
        <v>310</v>
      </c>
      <c r="L141" s="423">
        <f>'dados agrupados'!T141</f>
        <v>418</v>
      </c>
      <c r="M141" s="304">
        <f>'dados agrupados'!U141</f>
        <v>53</v>
      </c>
      <c r="N141" s="423">
        <f>'dados agrupados'!V141</f>
        <v>73</v>
      </c>
      <c r="O141" s="304">
        <f>'dados agrupados'!W141</f>
        <v>0</v>
      </c>
      <c r="P141" s="304">
        <f>'dados agrupados'!X141</f>
        <v>0</v>
      </c>
      <c r="Q141" s="304">
        <f>'dados agrupados'!Y141</f>
        <v>0</v>
      </c>
      <c r="R141" s="304">
        <f>'dados agrupados'!Z141</f>
        <v>0</v>
      </c>
      <c r="S141" s="304">
        <f>'dados agrupados'!AA141</f>
        <v>0</v>
      </c>
      <c r="T141" s="304">
        <f>'dados agrupados'!AB141</f>
        <v>0</v>
      </c>
      <c r="U141" s="304">
        <f>'dados agrupados'!AC141</f>
        <v>4.5</v>
      </c>
      <c r="V141" s="424">
        <f>'dados agrupados'!AD141</f>
        <v>4.9000000000000004</v>
      </c>
      <c r="W141" s="304" t="e">
        <f t="shared" ref="W141:X141" si="141">#REF!</f>
        <v>#REF!</v>
      </c>
      <c r="X141" s="304" t="e">
        <f t="shared" si="141"/>
        <v>#REF!</v>
      </c>
      <c r="Y141" s="423">
        <f>'dados agrupados'!AG141</f>
        <v>45</v>
      </c>
      <c r="Z141" s="423">
        <f>'dados agrupados'!AH141</f>
        <v>55</v>
      </c>
      <c r="AA141" s="424">
        <f>'dados agrupados'!AI141</f>
        <v>1</v>
      </c>
      <c r="AB141" s="424">
        <f>'dados agrupados'!AJ141</f>
        <v>0.9</v>
      </c>
      <c r="AC141" s="304">
        <f>'dados agrupados'!AK141</f>
        <v>0</v>
      </c>
      <c r="AD141" s="304">
        <f>'dados agrupados'!AR141</f>
        <v>9.3000000000000007</v>
      </c>
      <c r="AE141" s="424">
        <f>'dados agrupados'!AS141</f>
        <v>9.3000000000000007</v>
      </c>
      <c r="AF141" s="424">
        <f>'dados agrupados'!AN141</f>
        <v>7.2</v>
      </c>
      <c r="AG141" s="424">
        <f>'dados agrupados'!AO141</f>
        <v>7.2</v>
      </c>
      <c r="AH141" s="424">
        <f>'dados agrupados'!AT141</f>
        <v>4.2</v>
      </c>
      <c r="AI141" s="424">
        <f>'dados agrupados'!AU141</f>
        <v>4.0999999999999996</v>
      </c>
      <c r="AJ141" s="423">
        <f>'dados agrupados'!AX141</f>
        <v>146</v>
      </c>
      <c r="AK141" s="423">
        <f>'dados agrupados'!AY141</f>
        <v>144</v>
      </c>
      <c r="AL141" s="424">
        <f>'dados agrupados'!AL141</f>
        <v>3.8</v>
      </c>
      <c r="AM141" s="424">
        <f>'dados agrupados'!AM141</f>
        <v>4.5</v>
      </c>
      <c r="AN141" s="424">
        <f>'dados agrupados'!AZ141</f>
        <v>0</v>
      </c>
      <c r="AO141" s="424">
        <f>'dados agrupados'!BA141</f>
        <v>2.1</v>
      </c>
      <c r="AP141" s="423">
        <f>'dados agrupados'!BB141</f>
        <v>105</v>
      </c>
      <c r="AQ141" s="423">
        <f>'dados agrupados'!BC141</f>
        <v>105</v>
      </c>
      <c r="AR141" s="423">
        <f>'dados agrupados'!AP141</f>
        <v>70</v>
      </c>
      <c r="AS141" s="423">
        <f>'dados agrupados'!AQ141</f>
        <v>54</v>
      </c>
      <c r="AT141" s="304">
        <f>'dados agrupados'!BF141</f>
        <v>4.66</v>
      </c>
      <c r="AU141" s="304">
        <f>'dados agrupados'!BG141</f>
        <v>4.68</v>
      </c>
      <c r="AV141" s="304">
        <f>'dados agrupados'!BH141</f>
        <v>14.8</v>
      </c>
      <c r="AW141" s="304">
        <f>'dados agrupados'!BI141</f>
        <v>14.4</v>
      </c>
      <c r="AX141" s="304">
        <f>'dados agrupados'!BJ141</f>
        <v>42.5</v>
      </c>
      <c r="AY141" s="304">
        <f>'dados agrupados'!BK141</f>
        <v>44.3</v>
      </c>
      <c r="AZ141" s="304">
        <f>'dados agrupados'!BL141</f>
        <v>91.2</v>
      </c>
      <c r="BA141" s="304">
        <f>'dados agrupados'!BM141</f>
        <v>94</v>
      </c>
      <c r="BB141" s="304">
        <f>'dados agrupados'!BN141</f>
        <v>31.7</v>
      </c>
      <c r="BC141" s="304">
        <f>'dados agrupados'!BO141</f>
        <v>30.6</v>
      </c>
      <c r="BD141" s="304">
        <f>'dados agrupados'!BP141</f>
        <v>34.700000000000003</v>
      </c>
      <c r="BE141" s="304">
        <f>'dados agrupados'!BQ141</f>
        <v>32.5</v>
      </c>
      <c r="BF141" s="304" t="e">
        <f t="shared" si="132"/>
        <v>#REF!</v>
      </c>
      <c r="BG141" s="304">
        <f>'dados agrupados'!BS141</f>
        <v>253</v>
      </c>
      <c r="BH141" s="304">
        <f>'dados agrupados'!BR141</f>
        <v>302</v>
      </c>
      <c r="BI141" s="304">
        <f>'dados agrupados'!BU141</f>
        <v>13.2</v>
      </c>
      <c r="BJ141" s="304">
        <f>'dados agrupados'!BV141</f>
        <v>0.73</v>
      </c>
      <c r="BK141" s="304">
        <f>'dados agrupados'!BW141</f>
        <v>0.42</v>
      </c>
      <c r="BL141" s="304">
        <f>'dados agrupados'!BX141</f>
        <v>5.64</v>
      </c>
      <c r="BM141" s="304">
        <f>'dados agrupados'!BY141</f>
        <v>9.86</v>
      </c>
      <c r="BN141" s="304">
        <f>'dados agrupados'!BZ141</f>
        <v>49.3</v>
      </c>
      <c r="BO141" s="304">
        <f>'dados agrupados'!CA141</f>
        <v>70.900000000000006</v>
      </c>
      <c r="BP141" s="304">
        <f>'dados agrupados'!CB141</f>
        <v>32.9</v>
      </c>
      <c r="BQ141" s="304">
        <f>'dados agrupados'!CC141</f>
        <v>19.399999999999999</v>
      </c>
      <c r="BR141" s="304">
        <f>'dados agrupados'!CD141</f>
        <v>12.2</v>
      </c>
      <c r="BS141" s="304">
        <f>'dados agrupados'!CE141</f>
        <v>7.9</v>
      </c>
      <c r="BT141" s="304">
        <f>'dados agrupados'!CF141</f>
        <v>4.2</v>
      </c>
      <c r="BU141" s="304">
        <f>'dados agrupados'!CG141</f>
        <v>1.5</v>
      </c>
      <c r="BV141" s="304">
        <f>'dados agrupados'!CH141</f>
        <v>1.4</v>
      </c>
      <c r="BW141" s="304">
        <f>'dados agrupados'!CI141</f>
        <v>0.3</v>
      </c>
      <c r="BX141" s="304" t="b">
        <f>'dados agrupados'!CJ141</f>
        <v>0</v>
      </c>
      <c r="BY141" s="304" t="b">
        <f>'dados agrupados'!CK141</f>
        <v>0</v>
      </c>
      <c r="BZ141" s="304" t="e">
        <f t="shared" si="1"/>
        <v>#REF!</v>
      </c>
    </row>
    <row r="142" spans="1:78" ht="15.75" customHeight="1">
      <c r="A142" s="420">
        <f>'dados agrupados'!C142</f>
        <v>3249</v>
      </c>
      <c r="B142" s="304">
        <f>'dados agrupados'!D142</f>
        <v>32</v>
      </c>
      <c r="C142" s="304">
        <f>'dados agrupados'!E142</f>
        <v>78</v>
      </c>
      <c r="D142" s="304">
        <f>'dados agrupados'!F142</f>
        <v>2</v>
      </c>
      <c r="E142" s="423">
        <f>'dados agrupados'!M142</f>
        <v>462</v>
      </c>
      <c r="F142" s="423">
        <f>'dados agrupados'!N142</f>
        <v>1189</v>
      </c>
      <c r="G142" s="304">
        <f>'dados agrupados'!O142</f>
        <v>0</v>
      </c>
      <c r="H142" s="304">
        <f>'dados agrupados'!P142</f>
        <v>0</v>
      </c>
      <c r="I142" s="424">
        <f>'dados agrupados'!Q142</f>
        <v>1.8</v>
      </c>
      <c r="J142" s="424">
        <f>'dados agrupados'!R142</f>
        <v>2.2999999999999998</v>
      </c>
      <c r="K142" s="423">
        <f>'dados agrupados'!S142</f>
        <v>337</v>
      </c>
      <c r="L142" s="423">
        <f>'dados agrupados'!T142</f>
        <v>476</v>
      </c>
      <c r="M142" s="304">
        <f>'dados agrupados'!U142</f>
        <v>45</v>
      </c>
      <c r="N142" s="423">
        <f>'dados agrupados'!V142</f>
        <v>78</v>
      </c>
      <c r="O142" s="304">
        <f>'dados agrupados'!W142</f>
        <v>0</v>
      </c>
      <c r="P142" s="304">
        <f>'dados agrupados'!X142</f>
        <v>0</v>
      </c>
      <c r="Q142" s="304">
        <f>'dados agrupados'!Y142</f>
        <v>0</v>
      </c>
      <c r="R142" s="304">
        <f>'dados agrupados'!Z142</f>
        <v>0</v>
      </c>
      <c r="S142" s="304">
        <f>'dados agrupados'!AA142</f>
        <v>0</v>
      </c>
      <c r="T142" s="304">
        <f>'dados agrupados'!AB142</f>
        <v>0</v>
      </c>
      <c r="U142" s="304">
        <f>'dados agrupados'!AC142</f>
        <v>4.9000000000000004</v>
      </c>
      <c r="V142" s="424">
        <f>'dados agrupados'!AD142</f>
        <v>7.2</v>
      </c>
      <c r="W142" s="304" t="e">
        <f t="shared" ref="W142:X142" si="142">#REF!</f>
        <v>#REF!</v>
      </c>
      <c r="X142" s="304" t="e">
        <f t="shared" si="142"/>
        <v>#REF!</v>
      </c>
      <c r="Y142" s="423">
        <f>'dados agrupados'!AG142</f>
        <v>32</v>
      </c>
      <c r="Z142" s="423">
        <f>'dados agrupados'!AH142</f>
        <v>49</v>
      </c>
      <c r="AA142" s="424">
        <f>'dados agrupados'!AI142</f>
        <v>1</v>
      </c>
      <c r="AB142" s="424">
        <f>'dados agrupados'!AJ142</f>
        <v>1</v>
      </c>
      <c r="AC142" s="424">
        <f>'dados agrupados'!AK142</f>
        <v>0</v>
      </c>
      <c r="AD142" s="304">
        <f>'dados agrupados'!AR142</f>
        <v>9.8000000000000007</v>
      </c>
      <c r="AE142" s="424">
        <f>'dados agrupados'!AS142</f>
        <v>10.5</v>
      </c>
      <c r="AF142" s="424">
        <f>'dados agrupados'!AN142</f>
        <v>6.6</v>
      </c>
      <c r="AG142" s="424">
        <f>'dados agrupados'!AO142</f>
        <v>7.7</v>
      </c>
      <c r="AH142" s="424">
        <f>'dados agrupados'!AT142</f>
        <v>4.0999999999999996</v>
      </c>
      <c r="AI142" s="424">
        <f>'dados agrupados'!AU142</f>
        <v>4.8</v>
      </c>
      <c r="AJ142" s="423">
        <f>'dados agrupados'!AX142</f>
        <v>142</v>
      </c>
      <c r="AK142" s="423">
        <f>'dados agrupados'!AY142</f>
        <v>150</v>
      </c>
      <c r="AL142" s="424">
        <f>'dados agrupados'!AL142</f>
        <v>4.2</v>
      </c>
      <c r="AM142" s="424">
        <f>'dados agrupados'!AM142</f>
        <v>4.4000000000000004</v>
      </c>
      <c r="AN142" s="424">
        <f>'dados agrupados'!AZ142</f>
        <v>2.2000000000000002</v>
      </c>
      <c r="AO142" s="424">
        <f>'dados agrupados'!BA142</f>
        <v>2.4</v>
      </c>
      <c r="AP142" s="423">
        <f>'dados agrupados'!BB142</f>
        <v>103</v>
      </c>
      <c r="AQ142" s="423">
        <f>'dados agrupados'!BC142</f>
        <v>110</v>
      </c>
      <c r="AR142" s="423">
        <f>'dados agrupados'!AP142</f>
        <v>23</v>
      </c>
      <c r="AS142" s="423">
        <f>'dados agrupados'!AQ142</f>
        <v>95</v>
      </c>
      <c r="AT142" s="304">
        <f>'dados agrupados'!BF142</f>
        <v>4.49</v>
      </c>
      <c r="AU142" s="304">
        <f>'dados agrupados'!BG142</f>
        <v>4.87</v>
      </c>
      <c r="AV142" s="304">
        <f>'dados agrupados'!BH142</f>
        <v>14</v>
      </c>
      <c r="AW142" s="304">
        <f>'dados agrupados'!BI142</f>
        <v>15</v>
      </c>
      <c r="AX142" s="304">
        <f>'dados agrupados'!BJ142</f>
        <v>40.799999999999997</v>
      </c>
      <c r="AY142" s="304">
        <f>'dados agrupados'!BK142</f>
        <v>45.3</v>
      </c>
      <c r="AZ142" s="304">
        <f>'dados agrupados'!BL142</f>
        <v>90.8</v>
      </c>
      <c r="BA142" s="304">
        <f>'dados agrupados'!BM142</f>
        <v>92</v>
      </c>
      <c r="BB142" s="304">
        <f>'dados agrupados'!BN142</f>
        <v>31.2</v>
      </c>
      <c r="BC142" s="304">
        <f>'dados agrupados'!BO142</f>
        <v>30.5</v>
      </c>
      <c r="BD142" s="304">
        <f>'dados agrupados'!BP142</f>
        <v>34.299999999999997</v>
      </c>
      <c r="BE142" s="304">
        <f>'dados agrupados'!BQ142</f>
        <v>33.1</v>
      </c>
      <c r="BF142" s="304" t="e">
        <f t="shared" si="132"/>
        <v>#REF!</v>
      </c>
      <c r="BG142" s="304">
        <f>'dados agrupados'!BS142</f>
        <v>350</v>
      </c>
      <c r="BH142" s="304">
        <f>'dados agrupados'!BR142</f>
        <v>341</v>
      </c>
      <c r="BI142" s="304">
        <f>'dados agrupados'!BU142</f>
        <v>12.5</v>
      </c>
      <c r="BJ142" s="304">
        <f>'dados agrupados'!BV142</f>
        <v>1.3</v>
      </c>
      <c r="BK142" s="304">
        <f>'dados agrupados'!BW142</f>
        <v>0.87</v>
      </c>
      <c r="BL142" s="304">
        <f>'dados agrupados'!BX142</f>
        <v>7.12</v>
      </c>
      <c r="BM142" s="304">
        <f>'dados agrupados'!BY142</f>
        <v>10.07</v>
      </c>
      <c r="BN142" s="304">
        <f>'dados agrupados'!BZ142</f>
        <v>76.5</v>
      </c>
      <c r="BO142" s="304">
        <f>'dados agrupados'!CA142</f>
        <v>72.599999999999994</v>
      </c>
      <c r="BP142" s="304">
        <f>'dados agrupados'!CB142</f>
        <v>9.6</v>
      </c>
      <c r="BQ142" s="304">
        <f>'dados agrupados'!CC142</f>
        <v>18</v>
      </c>
      <c r="BR142" s="304">
        <f>'dados agrupados'!CD142</f>
        <v>12.7</v>
      </c>
      <c r="BS142" s="304">
        <f>'dados agrupados'!CE142</f>
        <v>7.6</v>
      </c>
      <c r="BT142" s="304">
        <f>'dados agrupados'!CF142</f>
        <v>0.8</v>
      </c>
      <c r="BU142" s="304">
        <f>'dados agrupados'!CG142</f>
        <v>1.2</v>
      </c>
      <c r="BV142" s="304">
        <f>'dados agrupados'!CH142</f>
        <v>0.4</v>
      </c>
      <c r="BW142" s="304">
        <f>'dados agrupados'!CI142</f>
        <v>0.6</v>
      </c>
      <c r="BX142" s="304" t="b">
        <f>'dados agrupados'!CJ142</f>
        <v>0</v>
      </c>
      <c r="BY142" s="304" t="b">
        <f>'dados agrupados'!CK142</f>
        <v>1</v>
      </c>
      <c r="BZ142" s="304" t="e">
        <f t="shared" si="1"/>
        <v>#REF!</v>
      </c>
    </row>
    <row r="143" spans="1:78" ht="15.75" customHeight="1">
      <c r="A143" s="420">
        <f>'dados agrupados'!C143</f>
        <v>3250</v>
      </c>
      <c r="B143" s="304">
        <f>'dados agrupados'!D143</f>
        <v>33</v>
      </c>
      <c r="C143" s="304">
        <f>'dados agrupados'!E143</f>
        <v>68</v>
      </c>
      <c r="D143" s="304">
        <f>'dados agrupados'!F143</f>
        <v>1</v>
      </c>
      <c r="E143" s="423">
        <f>'dados agrupados'!M143</f>
        <v>228</v>
      </c>
      <c r="F143" s="423">
        <f>'dados agrupados'!N143</f>
        <v>1407</v>
      </c>
      <c r="G143" s="304">
        <f>'dados agrupados'!O143</f>
        <v>0</v>
      </c>
      <c r="H143" s="304">
        <f>'dados agrupados'!P143</f>
        <v>0</v>
      </c>
      <c r="I143" s="424">
        <f>'dados agrupados'!Q143</f>
        <v>3</v>
      </c>
      <c r="J143" s="424">
        <f>'dados agrupados'!R143</f>
        <v>3.2</v>
      </c>
      <c r="K143" s="423">
        <f>'dados agrupados'!S143</f>
        <v>318</v>
      </c>
      <c r="L143" s="423">
        <f>'dados agrupados'!T143</f>
        <v>564</v>
      </c>
      <c r="M143" s="304">
        <f>'dados agrupados'!U143</f>
        <v>57</v>
      </c>
      <c r="N143" s="423">
        <f>'dados agrupados'!V143</f>
        <v>157</v>
      </c>
      <c r="O143" s="304">
        <f>'dados agrupados'!W143</f>
        <v>0</v>
      </c>
      <c r="P143" s="304">
        <f>'dados agrupados'!X143</f>
        <v>0</v>
      </c>
      <c r="Q143" s="304">
        <f>'dados agrupados'!Y143</f>
        <v>0</v>
      </c>
      <c r="R143" s="304">
        <f>'dados agrupados'!Z143</f>
        <v>0</v>
      </c>
      <c r="S143" s="304">
        <f>'dados agrupados'!AA143</f>
        <v>0</v>
      </c>
      <c r="T143" s="304">
        <f>'dados agrupados'!AB143</f>
        <v>0</v>
      </c>
      <c r="U143" s="304">
        <f>'dados agrupados'!AC143</f>
        <v>5.3</v>
      </c>
      <c r="V143" s="424">
        <f>'dados agrupados'!AD143</f>
        <v>8.9</v>
      </c>
      <c r="W143" s="304" t="e">
        <f t="shared" ref="W143:X143" si="143">#REF!</f>
        <v>#REF!</v>
      </c>
      <c r="X143" s="304" t="e">
        <f t="shared" si="143"/>
        <v>#REF!</v>
      </c>
      <c r="Y143" s="423">
        <f>'dados agrupados'!AG143</f>
        <v>33</v>
      </c>
      <c r="Z143" s="423">
        <f>'dados agrupados'!AH143</f>
        <v>62</v>
      </c>
      <c r="AA143" s="424">
        <f>'dados agrupados'!AI143</f>
        <v>1</v>
      </c>
      <c r="AB143" s="424">
        <f>'dados agrupados'!AJ143</f>
        <v>1.1000000000000001</v>
      </c>
      <c r="AC143" s="424">
        <f>'dados agrupados'!AK143</f>
        <v>0.10000000000000009</v>
      </c>
      <c r="AD143" s="304">
        <f>'dados agrupados'!AR143</f>
        <v>9.4</v>
      </c>
      <c r="AE143" s="424">
        <f>'dados agrupados'!AS143</f>
        <v>10.4</v>
      </c>
      <c r="AF143" s="424">
        <f>'dados agrupados'!AN143</f>
        <v>6.5</v>
      </c>
      <c r="AG143" s="424">
        <f>'dados agrupados'!AO143</f>
        <v>7.3</v>
      </c>
      <c r="AH143" s="424">
        <f>'dados agrupados'!AT143</f>
        <v>4.2</v>
      </c>
      <c r="AI143" s="424">
        <f>'dados agrupados'!AU143</f>
        <v>4.5999999999999996</v>
      </c>
      <c r="AJ143" s="423">
        <f>'dados agrupados'!AX143</f>
        <v>144</v>
      </c>
      <c r="AK143" s="423">
        <f>'dados agrupados'!AY143</f>
        <v>159</v>
      </c>
      <c r="AL143" s="424">
        <f>'dados agrupados'!AL143</f>
        <v>4.2</v>
      </c>
      <c r="AM143" s="424">
        <f>'dados agrupados'!AM143</f>
        <v>4.5</v>
      </c>
      <c r="AN143" s="424">
        <f>'dados agrupados'!AZ143</f>
        <v>2</v>
      </c>
      <c r="AO143" s="424">
        <f>'dados agrupados'!BA143</f>
        <v>2.4</v>
      </c>
      <c r="AP143" s="423">
        <f>'dados agrupados'!BB143</f>
        <v>103</v>
      </c>
      <c r="AQ143" s="423">
        <f>'dados agrupados'!BC143</f>
        <v>120</v>
      </c>
      <c r="AR143" s="423">
        <f>'dados agrupados'!AP143</f>
        <v>45</v>
      </c>
      <c r="AS143" s="423">
        <f>'dados agrupados'!AQ143</f>
        <v>28</v>
      </c>
      <c r="AT143" s="304">
        <f>'dados agrupados'!BF143</f>
        <v>4.2300000000000004</v>
      </c>
      <c r="AU143" s="304">
        <f>'dados agrupados'!BG143</f>
        <v>3.91</v>
      </c>
      <c r="AV143" s="304">
        <f>'dados agrupados'!BH143</f>
        <v>12.9</v>
      </c>
      <c r="AW143" s="304">
        <f>'dados agrupados'!BI143</f>
        <v>12</v>
      </c>
      <c r="AX143" s="304">
        <f>'dados agrupados'!BJ143</f>
        <v>37.299999999999997</v>
      </c>
      <c r="AY143" s="304">
        <f>'dados agrupados'!BK143</f>
        <v>36</v>
      </c>
      <c r="AZ143" s="304">
        <f>'dados agrupados'!BL143</f>
        <v>88</v>
      </c>
      <c r="BA143" s="304">
        <f>'dados agrupados'!BM143</f>
        <v>89.8</v>
      </c>
      <c r="BB143" s="304">
        <f>'dados agrupados'!BN143</f>
        <v>30.5</v>
      </c>
      <c r="BC143" s="304">
        <f>'dados agrupados'!BO143</f>
        <v>29.9</v>
      </c>
      <c r="BD143" s="304">
        <f>'dados agrupados'!BP143</f>
        <v>34.700000000000003</v>
      </c>
      <c r="BE143" s="304">
        <f>'dados agrupados'!BQ143</f>
        <v>33.299999999999997</v>
      </c>
      <c r="BF143" s="304" t="e">
        <f t="shared" si="132"/>
        <v>#REF!</v>
      </c>
      <c r="BG143" s="304">
        <f>'dados agrupados'!BS143</f>
        <v>328</v>
      </c>
      <c r="BH143" s="304">
        <f>'dados agrupados'!BR143</f>
        <v>348</v>
      </c>
      <c r="BI143" s="304">
        <f>'dados agrupados'!BU143</f>
        <v>12.8</v>
      </c>
      <c r="BJ143" s="304">
        <f>'dados agrupados'!BV143</f>
        <v>0.74</v>
      </c>
      <c r="BK143" s="304">
        <f>'dados agrupados'!BW143</f>
        <v>0.94</v>
      </c>
      <c r="BL143" s="304">
        <f>'dados agrupados'!BX143</f>
        <v>5.93</v>
      </c>
      <c r="BM143" s="304">
        <f>'dados agrupados'!BY143</f>
        <v>16.239999999999998</v>
      </c>
      <c r="BN143" s="304">
        <f>'dados agrupados'!BZ143</f>
        <v>65.599999999999994</v>
      </c>
      <c r="BO143" s="304">
        <f>'dados agrupados'!CA143</f>
        <v>89.2</v>
      </c>
      <c r="BP143" s="304">
        <f>'dados agrupados'!CB143</f>
        <v>23.8</v>
      </c>
      <c r="BQ143" s="304">
        <f>'dados agrupados'!CC143</f>
        <v>5.7</v>
      </c>
      <c r="BR143" s="304">
        <f>'dados agrupados'!CD143</f>
        <v>7.4</v>
      </c>
      <c r="BS143" s="304">
        <f>'dados agrupados'!CE143</f>
        <v>4.5</v>
      </c>
      <c r="BT143" s="304">
        <f>'dados agrupados'!CF143</f>
        <v>2</v>
      </c>
      <c r="BU143" s="304">
        <f>'dados agrupados'!CG143</f>
        <v>0.6</v>
      </c>
      <c r="BV143" s="304">
        <f>'dados agrupados'!CH143</f>
        <v>1.2</v>
      </c>
      <c r="BW143" s="304">
        <f>'dados agrupados'!CI143</f>
        <v>0</v>
      </c>
      <c r="BX143" s="304" t="b">
        <f>'dados agrupados'!CJ143</f>
        <v>0</v>
      </c>
      <c r="BY143" s="304" t="b">
        <f>'dados agrupados'!CK143</f>
        <v>1</v>
      </c>
      <c r="BZ143" s="304" t="e">
        <f t="shared" si="1"/>
        <v>#REF!</v>
      </c>
    </row>
    <row r="144" spans="1:78" ht="15.75" customHeight="1">
      <c r="A144" s="420">
        <f>'dados agrupados'!C144</f>
        <v>3251</v>
      </c>
      <c r="B144" s="304">
        <f>'dados agrupados'!D144</f>
        <v>31</v>
      </c>
      <c r="C144" s="304">
        <f>'dados agrupados'!E144</f>
        <v>82</v>
      </c>
      <c r="D144" s="304">
        <f>'dados agrupados'!F144</f>
        <v>1</v>
      </c>
      <c r="E144" s="423">
        <f>'dados agrupados'!M144</f>
        <v>405</v>
      </c>
      <c r="F144" s="423">
        <f>'dados agrupados'!N144</f>
        <v>888</v>
      </c>
      <c r="G144" s="304">
        <f>'dados agrupados'!O144</f>
        <v>0</v>
      </c>
      <c r="H144" s="304">
        <f>'dados agrupados'!P144</f>
        <v>0</v>
      </c>
      <c r="I144" s="424">
        <f>'dados agrupados'!Q144</f>
        <v>2</v>
      </c>
      <c r="J144" s="424">
        <f>'dados agrupados'!R144</f>
        <v>2.8</v>
      </c>
      <c r="K144" s="423">
        <f>'dados agrupados'!S144</f>
        <v>255</v>
      </c>
      <c r="L144" s="423">
        <f>'dados agrupados'!T144</f>
        <v>301</v>
      </c>
      <c r="M144" s="304">
        <f>'dados agrupados'!U144</f>
        <v>49</v>
      </c>
      <c r="N144" s="423">
        <f>'dados agrupados'!V144</f>
        <v>68</v>
      </c>
      <c r="O144" s="304">
        <f>'dados agrupados'!W144</f>
        <v>0</v>
      </c>
      <c r="P144" s="304">
        <f>'dados agrupados'!X144</f>
        <v>0</v>
      </c>
      <c r="Q144" s="304">
        <f>'dados agrupados'!Y144</f>
        <v>0</v>
      </c>
      <c r="R144" s="304">
        <f>'dados agrupados'!Z144</f>
        <v>0</v>
      </c>
      <c r="S144" s="304">
        <f>'dados agrupados'!AA144</f>
        <v>0</v>
      </c>
      <c r="T144" s="304">
        <f>'dados agrupados'!AB144</f>
        <v>0</v>
      </c>
      <c r="U144" s="304">
        <f>'dados agrupados'!AC144</f>
        <v>4.5999999999999996</v>
      </c>
      <c r="V144" s="424">
        <f>'dados agrupados'!AD144</f>
        <v>5.4</v>
      </c>
      <c r="W144" s="304" t="e">
        <f t="shared" ref="W144:X144" si="144">#REF!</f>
        <v>#REF!</v>
      </c>
      <c r="X144" s="304" t="e">
        <f t="shared" si="144"/>
        <v>#REF!</v>
      </c>
      <c r="Y144" s="423">
        <f>'dados agrupados'!AG144</f>
        <v>41</v>
      </c>
      <c r="Z144" s="423">
        <f>'dados agrupados'!AH144</f>
        <v>42</v>
      </c>
      <c r="AA144" s="424">
        <f>'dados agrupados'!AI144</f>
        <v>1</v>
      </c>
      <c r="AB144" s="424">
        <f>'dados agrupados'!AJ144</f>
        <v>0.9</v>
      </c>
      <c r="AC144" s="304">
        <f>'dados agrupados'!AK144</f>
        <v>0</v>
      </c>
      <c r="AD144" s="304">
        <f>'dados agrupados'!AR144</f>
        <v>9.5</v>
      </c>
      <c r="AE144" s="424">
        <f>'dados agrupados'!AS144</f>
        <v>9.5</v>
      </c>
      <c r="AF144" s="424">
        <f>'dados agrupados'!AN144</f>
        <v>6.9</v>
      </c>
      <c r="AG144" s="424">
        <f>'dados agrupados'!AO144</f>
        <v>6.6</v>
      </c>
      <c r="AH144" s="424">
        <f>'dados agrupados'!AT144</f>
        <v>4.3</v>
      </c>
      <c r="AI144" s="424">
        <f>'dados agrupados'!AU144</f>
        <v>4.4000000000000004</v>
      </c>
      <c r="AJ144" s="423">
        <f>'dados agrupados'!AX144</f>
        <v>141</v>
      </c>
      <c r="AK144" s="423">
        <f>'dados agrupados'!AY144</f>
        <v>138</v>
      </c>
      <c r="AL144" s="424">
        <f>'dados agrupados'!AL144</f>
        <v>4.2</v>
      </c>
      <c r="AM144" s="424">
        <f>'dados agrupados'!AM144</f>
        <v>3.5</v>
      </c>
      <c r="AN144" s="424">
        <f>'dados agrupados'!AZ144</f>
        <v>1.8</v>
      </c>
      <c r="AO144" s="424">
        <f>'dados agrupados'!BA144</f>
        <v>2.1</v>
      </c>
      <c r="AP144" s="423">
        <f>'dados agrupados'!BB144</f>
        <v>102</v>
      </c>
      <c r="AQ144" s="423">
        <f>'dados agrupados'!BC144</f>
        <v>100</v>
      </c>
      <c r="AR144" s="423">
        <f>'dados agrupados'!AP144</f>
        <v>33</v>
      </c>
      <c r="AS144" s="423">
        <f>'dados agrupados'!AQ144</f>
        <v>82</v>
      </c>
      <c r="AT144" s="304">
        <f>'dados agrupados'!BF144</f>
        <v>4.3899999999999997</v>
      </c>
      <c r="AU144" s="304">
        <f>'dados agrupados'!BG144</f>
        <v>4.24</v>
      </c>
      <c r="AV144" s="304">
        <f>'dados agrupados'!BH144</f>
        <v>13.4</v>
      </c>
      <c r="AW144" s="304">
        <f>'dados agrupados'!BI144</f>
        <v>12.6</v>
      </c>
      <c r="AX144" s="304">
        <f>'dados agrupados'!BJ144</f>
        <v>38.4</v>
      </c>
      <c r="AY144" s="304">
        <f>'dados agrupados'!BK144</f>
        <v>38.200000000000003</v>
      </c>
      <c r="AZ144" s="304">
        <f>'dados agrupados'!BL144</f>
        <v>87.4</v>
      </c>
      <c r="BA144" s="304">
        <f>'dados agrupados'!BM144</f>
        <v>89</v>
      </c>
      <c r="BB144" s="304">
        <f>'dados agrupados'!BN144</f>
        <v>30.4</v>
      </c>
      <c r="BC144" s="304">
        <f>'dados agrupados'!BO144</f>
        <v>29.3</v>
      </c>
      <c r="BD144" s="304">
        <f>'dados agrupados'!BP144</f>
        <v>34.799999999999997</v>
      </c>
      <c r="BE144" s="304">
        <f>'dados agrupados'!BQ144</f>
        <v>32.9</v>
      </c>
      <c r="BF144" s="304" t="e">
        <f t="shared" si="132"/>
        <v>#REF!</v>
      </c>
      <c r="BG144" s="304">
        <f>'dados agrupados'!BS144</f>
        <v>390</v>
      </c>
      <c r="BH144" s="304">
        <f>'dados agrupados'!BR144</f>
        <v>433</v>
      </c>
      <c r="BI144" s="304">
        <f>'dados agrupados'!BU144</f>
        <v>14.3</v>
      </c>
      <c r="BJ144" s="304">
        <f>'dados agrupados'!BV144</f>
        <v>1.1100000000000001</v>
      </c>
      <c r="BK144" s="304">
        <f>'dados agrupados'!BW144</f>
        <v>0.62</v>
      </c>
      <c r="BL144" s="304">
        <f>'dados agrupados'!BX144</f>
        <v>7.59</v>
      </c>
      <c r="BM144" s="304">
        <f>'dados agrupados'!BY144</f>
        <v>8.69</v>
      </c>
      <c r="BN144" s="304">
        <f>'dados agrupados'!BZ144</f>
        <v>59.8</v>
      </c>
      <c r="BO144" s="304">
        <f>'dados agrupados'!CA144</f>
        <v>71.7</v>
      </c>
      <c r="BP144" s="304">
        <f>'dados agrupados'!CB144</f>
        <v>29.3</v>
      </c>
      <c r="BQ144" s="304">
        <f>'dados agrupados'!CC144</f>
        <v>20.5</v>
      </c>
      <c r="BR144" s="304">
        <f>'dados agrupados'!CD144</f>
        <v>8.1</v>
      </c>
      <c r="BS144" s="304">
        <f>'dados agrupados'!CE144</f>
        <v>6.5</v>
      </c>
      <c r="BT144" s="304">
        <f>'dados agrupados'!CF144</f>
        <v>1.7</v>
      </c>
      <c r="BU144" s="304">
        <f>'dados agrupados'!CG144</f>
        <v>0.9</v>
      </c>
      <c r="BV144" s="304">
        <f>'dados agrupados'!CH144</f>
        <v>1.1000000000000001</v>
      </c>
      <c r="BW144" s="304">
        <f>'dados agrupados'!CI144</f>
        <v>0.4</v>
      </c>
      <c r="BX144" s="304" t="b">
        <f>'dados agrupados'!CJ144</f>
        <v>0</v>
      </c>
      <c r="BY144" s="304" t="b">
        <f>'dados agrupados'!CK144</f>
        <v>0</v>
      </c>
      <c r="BZ144" s="304" t="e">
        <f t="shared" si="1"/>
        <v>#REF!</v>
      </c>
    </row>
    <row r="145" spans="1:78" ht="15.75" customHeight="1">
      <c r="A145" s="420">
        <f>'dados agrupados'!C145</f>
        <v>3254</v>
      </c>
      <c r="B145" s="304">
        <f>'dados agrupados'!D145</f>
        <v>32</v>
      </c>
      <c r="C145" s="304">
        <f>'dados agrupados'!E145</f>
        <v>68</v>
      </c>
      <c r="D145" s="304">
        <f>'dados agrupados'!F145</f>
        <v>1</v>
      </c>
      <c r="E145" s="423">
        <f>'dados agrupados'!M145</f>
        <v>272</v>
      </c>
      <c r="F145" s="423">
        <f>'dados agrupados'!N145</f>
        <v>56</v>
      </c>
      <c r="G145" s="304">
        <f>'dados agrupados'!O145</f>
        <v>0</v>
      </c>
      <c r="H145" s="304">
        <f>'dados agrupados'!P145</f>
        <v>0</v>
      </c>
      <c r="I145" s="424">
        <f>'dados agrupados'!Q145</f>
        <v>1.6</v>
      </c>
      <c r="J145" s="424">
        <f>'dados agrupados'!R145</f>
        <v>2.1</v>
      </c>
      <c r="K145" s="423">
        <f>'dados agrupados'!S145</f>
        <v>242</v>
      </c>
      <c r="L145" s="423">
        <f>'dados agrupados'!T145</f>
        <v>358</v>
      </c>
      <c r="M145" s="304">
        <f>'dados agrupados'!U145</f>
        <v>76</v>
      </c>
      <c r="N145" s="423">
        <f>'dados agrupados'!V145</f>
        <v>94</v>
      </c>
      <c r="O145" s="304">
        <f>'dados agrupados'!W145</f>
        <v>0</v>
      </c>
      <c r="P145" s="304">
        <f>'dados agrupados'!X145</f>
        <v>0</v>
      </c>
      <c r="Q145" s="304">
        <f>'dados agrupados'!Y145</f>
        <v>0</v>
      </c>
      <c r="R145" s="304">
        <f>'dados agrupados'!Z145</f>
        <v>0</v>
      </c>
      <c r="S145" s="304">
        <f>'dados agrupados'!AA145</f>
        <v>0</v>
      </c>
      <c r="T145" s="304">
        <f>'dados agrupados'!AB145</f>
        <v>0</v>
      </c>
      <c r="U145" s="304">
        <f>'dados agrupados'!AC145</f>
        <v>6</v>
      </c>
      <c r="V145" s="424">
        <f>'dados agrupados'!AD145</f>
        <v>5.2</v>
      </c>
      <c r="W145" s="304" t="e">
        <f t="shared" ref="W145:X145" si="145">#REF!</f>
        <v>#REF!</v>
      </c>
      <c r="X145" s="304" t="e">
        <f t="shared" si="145"/>
        <v>#REF!</v>
      </c>
      <c r="Y145" s="423">
        <f>'dados agrupados'!AG145</f>
        <v>36</v>
      </c>
      <c r="Z145" s="423">
        <f>'dados agrupados'!AH145</f>
        <v>50</v>
      </c>
      <c r="AA145" s="424">
        <f>'dados agrupados'!AI145</f>
        <v>1.2</v>
      </c>
      <c r="AB145" s="424">
        <f>'dados agrupados'!AJ145</f>
        <v>0.8</v>
      </c>
      <c r="AC145" s="304">
        <f>'dados agrupados'!AK145</f>
        <v>0</v>
      </c>
      <c r="AD145" s="304">
        <f>'dados agrupados'!AR145</f>
        <v>9.6</v>
      </c>
      <c r="AE145" s="424">
        <f>'dados agrupados'!AS145</f>
        <v>9.5</v>
      </c>
      <c r="AF145" s="424">
        <f>'dados agrupados'!AN145</f>
        <v>7.7</v>
      </c>
      <c r="AG145" s="424">
        <f>'dados agrupados'!AO145</f>
        <v>7.9</v>
      </c>
      <c r="AH145" s="424">
        <f>'dados agrupados'!AT145</f>
        <v>4.0999999999999996</v>
      </c>
      <c r="AI145" s="424">
        <f>'dados agrupados'!AU145</f>
        <v>3.8</v>
      </c>
      <c r="AJ145" s="423">
        <f>'dados agrupados'!AX145</f>
        <v>141</v>
      </c>
      <c r="AK145" s="423">
        <f>'dados agrupados'!AY145</f>
        <v>142</v>
      </c>
      <c r="AL145" s="424">
        <f>'dados agrupados'!AL145</f>
        <v>4.3</v>
      </c>
      <c r="AM145" s="424">
        <f>'dados agrupados'!AM145</f>
        <v>4.4000000000000004</v>
      </c>
      <c r="AN145" s="424">
        <f>'dados agrupados'!AZ145</f>
        <v>1.8</v>
      </c>
      <c r="AO145" s="424">
        <f>'dados agrupados'!BA145</f>
        <v>2.1</v>
      </c>
      <c r="AP145" s="423">
        <f>'dados agrupados'!BB145</f>
        <v>106</v>
      </c>
      <c r="AQ145" s="423">
        <f>'dados agrupados'!BC145</f>
        <v>101</v>
      </c>
      <c r="AR145" s="423">
        <f>'dados agrupados'!AP145</f>
        <v>30</v>
      </c>
      <c r="AS145" s="423">
        <f>'dados agrupados'!AQ145</f>
        <v>35</v>
      </c>
      <c r="AT145" s="304">
        <f>'dados agrupados'!BF145</f>
        <v>5.1100000000000003</v>
      </c>
      <c r="AU145" s="304">
        <f>'dados agrupados'!BG145</f>
        <v>4.8600000000000003</v>
      </c>
      <c r="AV145" s="304">
        <f>'dados agrupados'!BH145</f>
        <v>15.2</v>
      </c>
      <c r="AW145" s="304">
        <f>'dados agrupados'!BI145</f>
        <v>14.1</v>
      </c>
      <c r="AX145" s="304">
        <f>'dados agrupados'!BJ145</f>
        <v>44.5</v>
      </c>
      <c r="AY145" s="304">
        <f>'dados agrupados'!BK145</f>
        <v>43.2</v>
      </c>
      <c r="AZ145" s="304">
        <f>'dados agrupados'!BL145</f>
        <v>87.1</v>
      </c>
      <c r="BA145" s="304">
        <f>'dados agrupados'!BM145</f>
        <v>88.3</v>
      </c>
      <c r="BB145" s="304">
        <f>'dados agrupados'!BN145</f>
        <v>29.8</v>
      </c>
      <c r="BC145" s="304">
        <f>'dados agrupados'!BO145</f>
        <v>28.8</v>
      </c>
      <c r="BD145" s="304">
        <f>'dados agrupados'!BP145</f>
        <v>34.200000000000003</v>
      </c>
      <c r="BE145" s="304">
        <f>'dados agrupados'!BQ145</f>
        <v>32.6</v>
      </c>
      <c r="BF145" s="304" t="e">
        <f t="shared" si="132"/>
        <v>#REF!</v>
      </c>
      <c r="BG145" s="304">
        <f>'dados agrupados'!BS145</f>
        <v>305</v>
      </c>
      <c r="BH145" s="304">
        <f>'dados agrupados'!BR145</f>
        <v>270</v>
      </c>
      <c r="BI145" s="304">
        <f>'dados agrupados'!BU145</f>
        <v>13.2</v>
      </c>
      <c r="BJ145" s="304">
        <f>'dados agrupados'!BV145</f>
        <v>0.68</v>
      </c>
      <c r="BK145" s="304">
        <f>'dados agrupados'!BW145</f>
        <v>0.6</v>
      </c>
      <c r="BL145" s="304">
        <f>'dados agrupados'!BX145</f>
        <v>6.85</v>
      </c>
      <c r="BM145" s="304">
        <f>'dados agrupados'!BY145</f>
        <v>12.25</v>
      </c>
      <c r="BN145" s="304">
        <f>'dados agrupados'!BZ145</f>
        <v>55</v>
      </c>
      <c r="BO145" s="304">
        <f>'dados agrupados'!CA145</f>
        <v>69.8</v>
      </c>
      <c r="BP145" s="304">
        <f>'dados agrupados'!CB145</f>
        <v>31</v>
      </c>
      <c r="BQ145" s="304">
        <f>'dados agrupados'!CC145</f>
        <v>22.2</v>
      </c>
      <c r="BR145" s="304">
        <f>'dados agrupados'!CD145</f>
        <v>12.2</v>
      </c>
      <c r="BS145" s="304">
        <f>'dados agrupados'!CE145</f>
        <v>7</v>
      </c>
      <c r="BT145" s="304">
        <f>'dados agrupados'!CF145</f>
        <v>0.9</v>
      </c>
      <c r="BU145" s="304">
        <f>'dados agrupados'!CG145</f>
        <v>0.9</v>
      </c>
      <c r="BV145" s="304">
        <f>'dados agrupados'!CH145</f>
        <v>0.9</v>
      </c>
      <c r="BW145" s="304">
        <f>'dados agrupados'!CI145</f>
        <v>0.1</v>
      </c>
      <c r="BX145" s="304" t="b">
        <f>'dados agrupados'!CJ145</f>
        <v>0</v>
      </c>
      <c r="BY145" s="304" t="b">
        <f>'dados agrupados'!CK145</f>
        <v>0</v>
      </c>
      <c r="BZ145" s="304" t="e">
        <f t="shared" si="1"/>
        <v>#REF!</v>
      </c>
    </row>
    <row r="146" spans="1:78" ht="15.75" customHeight="1">
      <c r="A146" s="420">
        <f>'dados agrupados'!C146</f>
        <v>3255</v>
      </c>
      <c r="B146" s="304">
        <f>'dados agrupados'!D146</f>
        <v>28</v>
      </c>
      <c r="C146" s="304">
        <f>'dados agrupados'!E146</f>
        <v>77</v>
      </c>
      <c r="D146" s="304">
        <f>'dados agrupados'!F146</f>
        <v>1</v>
      </c>
      <c r="E146" s="423">
        <f>'dados agrupados'!M146</f>
        <v>279</v>
      </c>
      <c r="F146" s="423">
        <f>'dados agrupados'!N146</f>
        <v>1039</v>
      </c>
      <c r="G146" s="304">
        <f>'dados agrupados'!O146</f>
        <v>0</v>
      </c>
      <c r="H146" s="304">
        <f>'dados agrupados'!P146</f>
        <v>0</v>
      </c>
      <c r="I146" s="424">
        <f>'dados agrupados'!Q146</f>
        <v>2.1</v>
      </c>
      <c r="J146" s="424">
        <f>'dados agrupados'!R146</f>
        <v>1.7</v>
      </c>
      <c r="K146" s="423">
        <f>'dados agrupados'!S146</f>
        <v>271</v>
      </c>
      <c r="L146" s="423">
        <f>'dados agrupados'!T146</f>
        <v>378</v>
      </c>
      <c r="M146" s="304">
        <f>'dados agrupados'!U146</f>
        <v>42</v>
      </c>
      <c r="N146" s="423">
        <f>'dados agrupados'!V146</f>
        <v>69</v>
      </c>
      <c r="O146" s="304">
        <f>'dados agrupados'!W146</f>
        <v>0</v>
      </c>
      <c r="P146" s="304">
        <f>'dados agrupados'!X146</f>
        <v>0</v>
      </c>
      <c r="Q146" s="304">
        <f>'dados agrupados'!Y146</f>
        <v>0</v>
      </c>
      <c r="R146" s="304">
        <f>'dados agrupados'!Z146</f>
        <v>0</v>
      </c>
      <c r="S146" s="304">
        <f>'dados agrupados'!AA146</f>
        <v>0</v>
      </c>
      <c r="T146" s="304">
        <f>'dados agrupados'!AB146</f>
        <v>0</v>
      </c>
      <c r="U146" s="304">
        <f>'dados agrupados'!AC146</f>
        <v>4.2</v>
      </c>
      <c r="V146" s="424">
        <f>'dados agrupados'!AD146</f>
        <v>5</v>
      </c>
      <c r="W146" s="304" t="e">
        <f t="shared" ref="W146:X146" si="146">#REF!</f>
        <v>#REF!</v>
      </c>
      <c r="X146" s="304" t="e">
        <f t="shared" si="146"/>
        <v>#REF!</v>
      </c>
      <c r="Y146" s="423">
        <f>'dados agrupados'!AG146</f>
        <v>42</v>
      </c>
      <c r="Z146" s="423">
        <f>'dados agrupados'!AH146</f>
        <v>50</v>
      </c>
      <c r="AA146" s="424">
        <f>'dados agrupados'!AI146</f>
        <v>0.9</v>
      </c>
      <c r="AB146" s="424">
        <f>'dados agrupados'!AJ146</f>
        <v>0.9</v>
      </c>
      <c r="AC146" s="424">
        <f>'dados agrupados'!AK146</f>
        <v>0</v>
      </c>
      <c r="AD146" s="304">
        <f>'dados agrupados'!AR146</f>
        <v>9.1999999999999993</v>
      </c>
      <c r="AE146" s="424">
        <f>'dados agrupados'!AS146</f>
        <v>9.4</v>
      </c>
      <c r="AF146" s="424">
        <f>'dados agrupados'!AN146</f>
        <v>4.7</v>
      </c>
      <c r="AG146" s="424">
        <f>'dados agrupados'!AO146</f>
        <v>7.1</v>
      </c>
      <c r="AH146" s="424">
        <f>'dados agrupados'!AT146</f>
        <v>4.7</v>
      </c>
      <c r="AI146" s="424">
        <f>'dados agrupados'!AU146</f>
        <v>4.5</v>
      </c>
      <c r="AJ146" s="423">
        <f>'dados agrupados'!AX146</f>
        <v>140</v>
      </c>
      <c r="AK146" s="423">
        <f>'dados agrupados'!AY146</f>
        <v>143</v>
      </c>
      <c r="AL146" s="424">
        <f>'dados agrupados'!AL146</f>
        <v>4.5</v>
      </c>
      <c r="AM146" s="424">
        <f>'dados agrupados'!AM146</f>
        <v>4.0999999999999996</v>
      </c>
      <c r="AN146" s="424">
        <f>'dados agrupados'!AZ146</f>
        <v>2</v>
      </c>
      <c r="AO146" s="424">
        <f>'dados agrupados'!BA146</f>
        <v>2.2999999999999998</v>
      </c>
      <c r="AP146" s="423">
        <f>'dados agrupados'!BB146</f>
        <v>104</v>
      </c>
      <c r="AQ146" s="423">
        <f>'dados agrupados'!BC146</f>
        <v>105</v>
      </c>
      <c r="AR146" s="423">
        <f>'dados agrupados'!AP146</f>
        <v>50</v>
      </c>
      <c r="AS146" s="423">
        <f>'dados agrupados'!AQ146</f>
        <v>65</v>
      </c>
      <c r="AT146" s="304">
        <f>'dados agrupados'!BF146</f>
        <v>4.43</v>
      </c>
      <c r="AU146" s="304">
        <f>'dados agrupados'!BG146</f>
        <v>4.43</v>
      </c>
      <c r="AV146" s="304">
        <f>'dados agrupados'!BH146</f>
        <v>13.2</v>
      </c>
      <c r="AW146" s="304">
        <f>'dados agrupados'!BI146</f>
        <v>13.1</v>
      </c>
      <c r="AX146" s="304">
        <f>'dados agrupados'!BJ146</f>
        <v>39.299999999999997</v>
      </c>
      <c r="AY146" s="304">
        <f>'dados agrupados'!BK146</f>
        <v>40.299999999999997</v>
      </c>
      <c r="AZ146" s="304">
        <f>'dados agrupados'!BL146</f>
        <v>88.6</v>
      </c>
      <c r="BA146" s="304">
        <f>'dados agrupados'!BM146</f>
        <v>90.4</v>
      </c>
      <c r="BB146" s="304">
        <f>'dados agrupados'!BN146</f>
        <v>29.9</v>
      </c>
      <c r="BC146" s="304">
        <f>'dados agrupados'!BO146</f>
        <v>29.3</v>
      </c>
      <c r="BD146" s="304">
        <f>'dados agrupados'!BP146</f>
        <v>33.700000000000003</v>
      </c>
      <c r="BE146" s="304">
        <f>'dados agrupados'!BQ146</f>
        <v>32.5</v>
      </c>
      <c r="BF146" s="304" t="e">
        <f t="shared" si="132"/>
        <v>#REF!</v>
      </c>
      <c r="BG146" s="304">
        <f>'dados agrupados'!BS146</f>
        <v>297</v>
      </c>
      <c r="BH146" s="304">
        <f>'dados agrupados'!BR146</f>
        <v>347</v>
      </c>
      <c r="BI146" s="304">
        <f>'dados agrupados'!BU146</f>
        <v>13.8</v>
      </c>
      <c r="BJ146" s="304">
        <f>'dados agrupados'!BV146</f>
        <v>0.48</v>
      </c>
      <c r="BK146" s="304">
        <f>'dados agrupados'!BW146</f>
        <v>0.37</v>
      </c>
      <c r="BL146" s="304">
        <f>'dados agrupados'!BX146</f>
        <v>4.6399999999999997</v>
      </c>
      <c r="BM146" s="304">
        <f>'dados agrupados'!BY146</f>
        <v>7.94</v>
      </c>
      <c r="BN146" s="304">
        <f>'dados agrupados'!BZ146</f>
        <v>52.5</v>
      </c>
      <c r="BO146" s="304">
        <f>'dados agrupados'!CA146</f>
        <v>71.2</v>
      </c>
      <c r="BP146" s="304">
        <f>'dados agrupados'!CB146</f>
        <v>37.4</v>
      </c>
      <c r="BQ146" s="304">
        <f>'dados agrupados'!CC146</f>
        <v>21</v>
      </c>
      <c r="BR146" s="304">
        <f>'dados agrupados'!CD146</f>
        <v>8.4</v>
      </c>
      <c r="BS146" s="304">
        <f>'dados agrupados'!CE146</f>
        <v>7.7</v>
      </c>
      <c r="BT146" s="304">
        <f>'dados agrupados'!CF146</f>
        <v>0.2</v>
      </c>
      <c r="BU146" s="304">
        <f>'dados agrupados'!CG146</f>
        <v>0.01</v>
      </c>
      <c r="BV146" s="304">
        <f>'dados agrupados'!CH146</f>
        <v>1.5</v>
      </c>
      <c r="BW146" s="304">
        <f>'dados agrupados'!CI146</f>
        <v>0</v>
      </c>
      <c r="BX146" s="304" t="b">
        <f>'dados agrupados'!CJ146</f>
        <v>0</v>
      </c>
      <c r="BY146" s="304" t="b">
        <f>'dados agrupados'!CK146</f>
        <v>1</v>
      </c>
      <c r="BZ146" s="304" t="e">
        <f t="shared" si="1"/>
        <v>#REF!</v>
      </c>
    </row>
    <row r="147" spans="1:78" ht="15.75" customHeight="1">
      <c r="A147" s="420">
        <f>'dados agrupados'!C147</f>
        <v>3256</v>
      </c>
      <c r="B147" s="304">
        <f>'dados agrupados'!D147</f>
        <v>29</v>
      </c>
      <c r="C147" s="304">
        <f>'dados agrupados'!E147</f>
        <v>83</v>
      </c>
      <c r="D147" s="304">
        <f>'dados agrupados'!F147</f>
        <v>1</v>
      </c>
      <c r="E147" s="423">
        <f>'dados agrupados'!M147</f>
        <v>356</v>
      </c>
      <c r="F147" s="423">
        <f>'dados agrupados'!N147</f>
        <v>435</v>
      </c>
      <c r="G147" s="304">
        <f>'dados agrupados'!O147</f>
        <v>0</v>
      </c>
      <c r="H147" s="304">
        <f>'dados agrupados'!P147</f>
        <v>0</v>
      </c>
      <c r="I147" s="424">
        <f>'dados agrupados'!Q147</f>
        <v>1.4</v>
      </c>
      <c r="J147" s="424">
        <f>'dados agrupados'!R147</f>
        <v>1.5</v>
      </c>
      <c r="K147" s="423">
        <f>'dados agrupados'!S147</f>
        <v>261</v>
      </c>
      <c r="L147" s="423">
        <f>'dados agrupados'!T147</f>
        <v>342</v>
      </c>
      <c r="M147" s="304">
        <f>'dados agrupados'!U147</f>
        <v>44</v>
      </c>
      <c r="N147" s="423">
        <f>'dados agrupados'!V147</f>
        <v>44</v>
      </c>
      <c r="O147" s="304">
        <f>'dados agrupados'!W147</f>
        <v>0</v>
      </c>
      <c r="P147" s="304">
        <f>'dados agrupados'!X147</f>
        <v>0</v>
      </c>
      <c r="Q147" s="304">
        <f>'dados agrupados'!Y147</f>
        <v>0</v>
      </c>
      <c r="R147" s="304">
        <f>'dados agrupados'!Z147</f>
        <v>0</v>
      </c>
      <c r="S147" s="304">
        <f>'dados agrupados'!AA147</f>
        <v>0</v>
      </c>
      <c r="T147" s="304">
        <f>'dados agrupados'!AB147</f>
        <v>0</v>
      </c>
      <c r="U147" s="304">
        <f>'dados agrupados'!AC147</f>
        <v>3.6</v>
      </c>
      <c r="V147" s="424">
        <f>'dados agrupados'!AD147</f>
        <v>3.9</v>
      </c>
      <c r="W147" s="304" t="e">
        <f t="shared" ref="W147:X147" si="147">#REF!</f>
        <v>#REF!</v>
      </c>
      <c r="X147" s="304" t="e">
        <f t="shared" si="147"/>
        <v>#REF!</v>
      </c>
      <c r="Y147" s="423">
        <f>'dados agrupados'!AG147</f>
        <v>26</v>
      </c>
      <c r="Z147" s="423">
        <f>'dados agrupados'!AH147</f>
        <v>34</v>
      </c>
      <c r="AA147" s="424">
        <f>'dados agrupados'!AI147</f>
        <v>0.8</v>
      </c>
      <c r="AB147" s="424">
        <f>'dados agrupados'!AJ147</f>
        <v>0.7</v>
      </c>
      <c r="AC147" s="304">
        <f>'dados agrupados'!AK147</f>
        <v>0</v>
      </c>
      <c r="AD147" s="304">
        <f>'dados agrupados'!AR147</f>
        <v>10</v>
      </c>
      <c r="AE147" s="424">
        <f>'dados agrupados'!AS147</f>
        <v>9.1999999999999993</v>
      </c>
      <c r="AF147" s="424">
        <f>'dados agrupados'!AN147</f>
        <v>4.5</v>
      </c>
      <c r="AG147" s="424">
        <f>'dados agrupados'!AO147</f>
        <v>7.4</v>
      </c>
      <c r="AH147" s="424">
        <f>'dados agrupados'!AT147</f>
        <v>4.5</v>
      </c>
      <c r="AI147" s="424">
        <f>'dados agrupados'!AU147</f>
        <v>4.0999999999999996</v>
      </c>
      <c r="AJ147" s="423">
        <f>'dados agrupados'!AX147</f>
        <v>141</v>
      </c>
      <c r="AK147" s="423">
        <f>'dados agrupados'!AY147</f>
        <v>143</v>
      </c>
      <c r="AL147" s="424">
        <f>'dados agrupados'!AL147</f>
        <v>3.7</v>
      </c>
      <c r="AM147" s="424">
        <f>'dados agrupados'!AM147</f>
        <v>3.8</v>
      </c>
      <c r="AN147" s="424">
        <f>'dados agrupados'!AZ147</f>
        <v>2.2999999999999998</v>
      </c>
      <c r="AO147" s="424">
        <f>'dados agrupados'!BA147</f>
        <v>2.4</v>
      </c>
      <c r="AP147" s="423">
        <f>'dados agrupados'!BB147</f>
        <v>102</v>
      </c>
      <c r="AQ147" s="423">
        <f>'dados agrupados'!BC147</f>
        <v>104</v>
      </c>
      <c r="AR147" s="423">
        <f>'dados agrupados'!AP147</f>
        <v>78</v>
      </c>
      <c r="AS147" s="423">
        <f>'dados agrupados'!AQ147</f>
        <v>45</v>
      </c>
      <c r="AT147" s="304">
        <f>'dados agrupados'!BF147</f>
        <v>5.58</v>
      </c>
      <c r="AU147" s="304">
        <f>'dados agrupados'!BG147</f>
        <v>5.17</v>
      </c>
      <c r="AV147" s="304">
        <f>'dados agrupados'!BH147</f>
        <v>15</v>
      </c>
      <c r="AW147" s="304">
        <f>'dados agrupados'!BI147</f>
        <v>14</v>
      </c>
      <c r="AX147" s="304">
        <f>'dados agrupados'!BJ147</f>
        <v>44.6</v>
      </c>
      <c r="AY147" s="304">
        <f>'dados agrupados'!BK147</f>
        <v>42.1</v>
      </c>
      <c r="AZ147" s="304">
        <f>'dados agrupados'!BL147</f>
        <v>80</v>
      </c>
      <c r="BA147" s="304">
        <f>'dados agrupados'!BM147</f>
        <v>80.400000000000006</v>
      </c>
      <c r="BB147" s="304">
        <f>'dados agrupados'!BN147</f>
        <v>26.9</v>
      </c>
      <c r="BC147" s="304">
        <f>'dados agrupados'!BO147</f>
        <v>26.7</v>
      </c>
      <c r="BD147" s="304">
        <f>'dados agrupados'!BP147</f>
        <v>33.6</v>
      </c>
      <c r="BE147" s="304">
        <f>'dados agrupados'!BQ147</f>
        <v>33.200000000000003</v>
      </c>
      <c r="BF147" s="304" t="e">
        <f t="shared" si="132"/>
        <v>#REF!</v>
      </c>
      <c r="BG147" s="304">
        <f>'dados agrupados'!BS147</f>
        <v>305</v>
      </c>
      <c r="BH147" s="304">
        <f>'dados agrupados'!BR147</f>
        <v>343</v>
      </c>
      <c r="BI147" s="304">
        <f>'dados agrupados'!BU147</f>
        <v>12.7</v>
      </c>
      <c r="BJ147" s="304">
        <f>'dados agrupados'!BV147</f>
        <v>0.56000000000000005</v>
      </c>
      <c r="BK147" s="304">
        <f>'dados agrupados'!BW147</f>
        <v>0.41</v>
      </c>
      <c r="BL147" s="304">
        <f>'dados agrupados'!BX147</f>
        <v>5.12</v>
      </c>
      <c r="BM147" s="304">
        <f>'dados agrupados'!BY147</f>
        <v>6.4</v>
      </c>
      <c r="BN147" s="304">
        <f>'dados agrupados'!BZ147</f>
        <v>56.9</v>
      </c>
      <c r="BO147" s="304">
        <f>'dados agrupados'!CA147</f>
        <v>67.2</v>
      </c>
      <c r="BP147" s="304">
        <f>'dados agrupados'!CB147</f>
        <v>29.9</v>
      </c>
      <c r="BQ147" s="304">
        <f>'dados agrupados'!CC147</f>
        <v>22.3</v>
      </c>
      <c r="BR147" s="304">
        <f>'dados agrupados'!CD147</f>
        <v>8.6999999999999993</v>
      </c>
      <c r="BS147" s="304">
        <f>'dados agrupados'!CE147</f>
        <v>9.4</v>
      </c>
      <c r="BT147" s="304">
        <f>'dados agrupados'!CF147</f>
        <v>3.3</v>
      </c>
      <c r="BU147" s="304">
        <f>'dados agrupados'!CG147</f>
        <v>0.7</v>
      </c>
      <c r="BV147" s="304">
        <f>'dados agrupados'!CH147</f>
        <v>1.2</v>
      </c>
      <c r="BW147" s="304">
        <f>'dados agrupados'!CI147</f>
        <v>0.4</v>
      </c>
      <c r="BX147" s="304" t="b">
        <f>'dados agrupados'!CJ147</f>
        <v>0</v>
      </c>
      <c r="BY147" s="304" t="b">
        <f>'dados agrupados'!CK147</f>
        <v>0</v>
      </c>
      <c r="BZ147" s="304" t="e">
        <f t="shared" si="1"/>
        <v>#REF!</v>
      </c>
    </row>
    <row r="148" spans="1:78" ht="15.75" customHeight="1">
      <c r="A148" s="420">
        <f>'dados agrupados'!C148</f>
        <v>3257</v>
      </c>
      <c r="B148" s="304">
        <f>'dados agrupados'!D148</f>
        <v>28</v>
      </c>
      <c r="C148" s="304">
        <f>'dados agrupados'!E148</f>
        <v>92</v>
      </c>
      <c r="D148" s="304">
        <f>'dados agrupados'!F148</f>
        <v>2</v>
      </c>
      <c r="E148" s="423">
        <f>'dados agrupados'!M148</f>
        <v>261</v>
      </c>
      <c r="F148" s="423">
        <f>'dados agrupados'!N148</f>
        <v>760</v>
      </c>
      <c r="G148" s="304">
        <f>'dados agrupados'!O148</f>
        <v>0</v>
      </c>
      <c r="H148" s="304">
        <f>'dados agrupados'!P148</f>
        <v>0</v>
      </c>
      <c r="I148" s="424">
        <f>'dados agrupados'!Q148</f>
        <v>2.1</v>
      </c>
      <c r="J148" s="424">
        <f>'dados agrupados'!R148</f>
        <v>1.9</v>
      </c>
      <c r="K148" s="423">
        <f>'dados agrupados'!S148</f>
        <v>254</v>
      </c>
      <c r="L148" s="423">
        <f>'dados agrupados'!T148</f>
        <v>333</v>
      </c>
      <c r="M148" s="304">
        <f>'dados agrupados'!U148</f>
        <v>53</v>
      </c>
      <c r="N148" s="423">
        <f>'dados agrupados'!V148</f>
        <v>88</v>
      </c>
      <c r="O148" s="304">
        <f>'dados agrupados'!W148</f>
        <v>0</v>
      </c>
      <c r="P148" s="304">
        <f>'dados agrupados'!X148</f>
        <v>0</v>
      </c>
      <c r="Q148" s="304">
        <f>'dados agrupados'!Y148</f>
        <v>0</v>
      </c>
      <c r="R148" s="304">
        <f>'dados agrupados'!Z148</f>
        <v>0</v>
      </c>
      <c r="S148" s="304">
        <f>'dados agrupados'!AA148</f>
        <v>0</v>
      </c>
      <c r="T148" s="304">
        <f>'dados agrupados'!AB148</f>
        <v>0</v>
      </c>
      <c r="U148" s="304">
        <f>'dados agrupados'!AC148</f>
        <v>5.9</v>
      </c>
      <c r="V148" s="424">
        <f>'dados agrupados'!AD148</f>
        <v>5.7</v>
      </c>
      <c r="W148" s="304" t="e">
        <f t="shared" ref="W148:X148" si="148">#REF!</f>
        <v>#REF!</v>
      </c>
      <c r="X148" s="304" t="e">
        <f t="shared" si="148"/>
        <v>#REF!</v>
      </c>
      <c r="Y148" s="423">
        <f>'dados agrupados'!AG148</f>
        <v>31</v>
      </c>
      <c r="Z148" s="423">
        <f>'dados agrupados'!AH148</f>
        <v>46</v>
      </c>
      <c r="AA148" s="424">
        <f>'dados agrupados'!AI148</f>
        <v>0.8</v>
      </c>
      <c r="AB148" s="424">
        <f>'dados agrupados'!AJ148</f>
        <v>0.9</v>
      </c>
      <c r="AC148" s="424">
        <f>'dados agrupados'!AK148</f>
        <v>9.9999999999999978E-2</v>
      </c>
      <c r="AD148" s="304">
        <f>'dados agrupados'!AR148</f>
        <v>9.3000000000000007</v>
      </c>
      <c r="AE148" s="424">
        <f>'dados agrupados'!AS148</f>
        <v>9.6</v>
      </c>
      <c r="AF148" s="424">
        <f>'dados agrupados'!AN148</f>
        <v>4.5</v>
      </c>
      <c r="AG148" s="424">
        <f>'dados agrupados'!AO148</f>
        <v>7.3</v>
      </c>
      <c r="AH148" s="424">
        <f>'dados agrupados'!AT148</f>
        <v>4.5</v>
      </c>
      <c r="AI148" s="424">
        <f>'dados agrupados'!AU148</f>
        <v>3.7</v>
      </c>
      <c r="AJ148" s="423">
        <f>'dados agrupados'!AX148</f>
        <v>141</v>
      </c>
      <c r="AK148" s="423">
        <f>'dados agrupados'!AY148</f>
        <v>142</v>
      </c>
      <c r="AL148" s="424">
        <f>'dados agrupados'!AL148</f>
        <v>4.5</v>
      </c>
      <c r="AM148" s="424">
        <f>'dados agrupados'!AM148</f>
        <v>4</v>
      </c>
      <c r="AN148" s="424">
        <f>'dados agrupados'!AZ148</f>
        <v>1.9</v>
      </c>
      <c r="AO148" s="424">
        <f>'dados agrupados'!BA148</f>
        <v>2.1</v>
      </c>
      <c r="AP148" s="423">
        <f>'dados agrupados'!BB148</f>
        <v>105</v>
      </c>
      <c r="AQ148" s="423">
        <f>'dados agrupados'!BC148</f>
        <v>104</v>
      </c>
      <c r="AR148" s="423">
        <f>'dados agrupados'!AP148</f>
        <v>53</v>
      </c>
      <c r="AS148" s="423">
        <f>'dados agrupados'!AQ148</f>
        <v>65</v>
      </c>
      <c r="AT148" s="304">
        <f>'dados agrupados'!BF148</f>
        <v>4.58</v>
      </c>
      <c r="AU148" s="304">
        <f>'dados agrupados'!BG148</f>
        <v>4.76</v>
      </c>
      <c r="AV148" s="304">
        <f>'dados agrupados'!BH148</f>
        <v>14.3</v>
      </c>
      <c r="AW148" s="304">
        <f>'dados agrupados'!BI148</f>
        <v>14.8</v>
      </c>
      <c r="AX148" s="304">
        <f>'dados agrupados'!BJ148</f>
        <v>42.2</v>
      </c>
      <c r="AY148" s="304">
        <f>'dados agrupados'!BK148</f>
        <v>45.4</v>
      </c>
      <c r="AZ148" s="304">
        <f>'dados agrupados'!BL148</f>
        <v>92</v>
      </c>
      <c r="BA148" s="304">
        <f>'dados agrupados'!BM148</f>
        <v>94.9</v>
      </c>
      <c r="BB148" s="304">
        <f>'dados agrupados'!BN148</f>
        <v>31.3</v>
      </c>
      <c r="BC148" s="304">
        <f>'dados agrupados'!BO148</f>
        <v>30.9</v>
      </c>
      <c r="BD148" s="304">
        <f>'dados agrupados'!BP148</f>
        <v>34</v>
      </c>
      <c r="BE148" s="304">
        <f>'dados agrupados'!BQ148</f>
        <v>32.5</v>
      </c>
      <c r="BF148" s="304" t="e">
        <f t="shared" si="132"/>
        <v>#REF!</v>
      </c>
      <c r="BG148" s="304">
        <f>'dados agrupados'!BS148</f>
        <v>289</v>
      </c>
      <c r="BH148" s="304">
        <f>'dados agrupados'!BR148</f>
        <v>284</v>
      </c>
      <c r="BI148" s="304">
        <f>'dados agrupados'!BU148</f>
        <v>12.8</v>
      </c>
      <c r="BJ148" s="304">
        <f>'dados agrupados'!BV148</f>
        <v>0.63</v>
      </c>
      <c r="BK148" s="304">
        <f>'dados agrupados'!BW148</f>
        <v>0.67</v>
      </c>
      <c r="BL148" s="304">
        <f>'dados agrupados'!BX148</f>
        <v>2.74</v>
      </c>
      <c r="BM148" s="304">
        <f>'dados agrupados'!BY148</f>
        <v>4.09</v>
      </c>
      <c r="BN148" s="304">
        <f>'dados agrupados'!BZ148</f>
        <v>20.6</v>
      </c>
      <c r="BO148" s="304">
        <f>'dados agrupados'!CA148</f>
        <v>41</v>
      </c>
      <c r="BP148" s="304">
        <f>'dados agrupados'!CB148</f>
        <v>57</v>
      </c>
      <c r="BQ148" s="304">
        <f>'dados agrupados'!CC148</f>
        <v>45.8</v>
      </c>
      <c r="BR148" s="304">
        <f>'dados agrupados'!CD148</f>
        <v>11.1</v>
      </c>
      <c r="BS148" s="304">
        <f>'dados agrupados'!CE148</f>
        <v>8.3000000000000007</v>
      </c>
      <c r="BT148" s="304">
        <f>'dados agrupados'!CF148</f>
        <v>9.1</v>
      </c>
      <c r="BU148" s="304">
        <f>'dados agrupados'!CG148</f>
        <v>4</v>
      </c>
      <c r="BV148" s="304">
        <f>'dados agrupados'!CH148</f>
        <v>2.2000000000000002</v>
      </c>
      <c r="BW148" s="304">
        <f>'dados agrupados'!CI148</f>
        <v>0.9</v>
      </c>
      <c r="BX148" s="304" t="b">
        <f>'dados agrupados'!CJ148</f>
        <v>0</v>
      </c>
      <c r="BY148" s="304" t="b">
        <f>'dados agrupados'!CK148</f>
        <v>0</v>
      </c>
      <c r="BZ148" s="304" t="e">
        <f t="shared" si="1"/>
        <v>#REF!</v>
      </c>
    </row>
    <row r="149" spans="1:78" ht="15.75" customHeight="1">
      <c r="A149" s="420">
        <f>'dados agrupados'!C149</f>
        <v>3258</v>
      </c>
      <c r="B149" s="304">
        <f>'dados agrupados'!D149</f>
        <v>26</v>
      </c>
      <c r="C149" s="304">
        <f>'dados agrupados'!E149</f>
        <v>82</v>
      </c>
      <c r="D149" s="304">
        <f>'dados agrupados'!F149</f>
        <v>1</v>
      </c>
      <c r="E149" s="423">
        <f>'dados agrupados'!M149</f>
        <v>233</v>
      </c>
      <c r="F149" s="423">
        <f>'dados agrupados'!N149</f>
        <v>812</v>
      </c>
      <c r="G149" s="304">
        <f>'dados agrupados'!O149</f>
        <v>0</v>
      </c>
      <c r="H149" s="304">
        <f>'dados agrupados'!P149</f>
        <v>0</v>
      </c>
      <c r="I149" s="424">
        <f>'dados agrupados'!Q149</f>
        <v>3.5</v>
      </c>
      <c r="J149" s="424">
        <f>'dados agrupados'!R149</f>
        <v>2.1</v>
      </c>
      <c r="K149" s="423">
        <f>'dados agrupados'!S149</f>
        <v>241</v>
      </c>
      <c r="L149" s="423">
        <f>'dados agrupados'!T149</f>
        <v>286</v>
      </c>
      <c r="M149" s="304">
        <f>'dados agrupados'!U149</f>
        <v>40</v>
      </c>
      <c r="N149" s="423">
        <f>'dados agrupados'!V149</f>
        <v>52</v>
      </c>
      <c r="O149" s="304">
        <f>'dados agrupados'!W149</f>
        <v>0</v>
      </c>
      <c r="P149" s="304">
        <f>'dados agrupados'!X149</f>
        <v>0</v>
      </c>
      <c r="Q149" s="304">
        <f>'dados agrupados'!Y149</f>
        <v>0</v>
      </c>
      <c r="R149" s="304">
        <f>'dados agrupados'!Z149</f>
        <v>0</v>
      </c>
      <c r="S149" s="304">
        <f>'dados agrupados'!AA149</f>
        <v>0</v>
      </c>
      <c r="T149" s="304">
        <f>'dados agrupados'!AB149</f>
        <v>0</v>
      </c>
      <c r="U149" s="304">
        <f>'dados agrupados'!AC149</f>
        <v>4.5</v>
      </c>
      <c r="V149" s="424">
        <f>'dados agrupados'!AD149</f>
        <v>5.4</v>
      </c>
      <c r="W149" s="304" t="e">
        <f t="shared" ref="W149:X149" si="149">#REF!</f>
        <v>#REF!</v>
      </c>
      <c r="X149" s="304" t="e">
        <f t="shared" si="149"/>
        <v>#REF!</v>
      </c>
      <c r="Y149" s="423">
        <f>'dados agrupados'!AG149</f>
        <v>42</v>
      </c>
      <c r="Z149" s="423">
        <f>'dados agrupados'!AH149</f>
        <v>43</v>
      </c>
      <c r="AA149" s="424">
        <f>'dados agrupados'!AI149</f>
        <v>1</v>
      </c>
      <c r="AB149" s="424">
        <f>'dados agrupados'!AJ149</f>
        <v>1</v>
      </c>
      <c r="AC149" s="424">
        <f>'dados agrupados'!AK149</f>
        <v>0</v>
      </c>
      <c r="AD149" s="304">
        <f>'dados agrupados'!AR149</f>
        <v>10.1</v>
      </c>
      <c r="AE149" s="424">
        <f>'dados agrupados'!AS149</f>
        <v>9.6999999999999993</v>
      </c>
      <c r="AF149" s="424">
        <f>'dados agrupados'!AN149</f>
        <v>7.5</v>
      </c>
      <c r="AG149" s="424">
        <f>'dados agrupados'!AO149</f>
        <v>7.4</v>
      </c>
      <c r="AH149" s="424">
        <f>'dados agrupados'!AT149</f>
        <v>5</v>
      </c>
      <c r="AI149" s="424">
        <f>'dados agrupados'!AU149</f>
        <v>4</v>
      </c>
      <c r="AJ149" s="423">
        <f>'dados agrupados'!AX149</f>
        <v>144</v>
      </c>
      <c r="AK149" s="423">
        <f>'dados agrupados'!AY149</f>
        <v>141</v>
      </c>
      <c r="AL149" s="424">
        <f>'dados agrupados'!AL149</f>
        <v>4.8</v>
      </c>
      <c r="AM149" s="424">
        <f>'dados agrupados'!AM149</f>
        <v>3.8</v>
      </c>
      <c r="AN149" s="424">
        <f>'dados agrupados'!AZ149</f>
        <v>2.2000000000000002</v>
      </c>
      <c r="AO149" s="424">
        <f>'dados agrupados'!BA149</f>
        <v>2.2000000000000002</v>
      </c>
      <c r="AP149" s="423">
        <f>'dados agrupados'!BB149</f>
        <v>104</v>
      </c>
      <c r="AQ149" s="423">
        <f>'dados agrupados'!BC149</f>
        <v>105</v>
      </c>
      <c r="AR149" s="423">
        <f>'dados agrupados'!AP149</f>
        <v>76</v>
      </c>
      <c r="AS149" s="423">
        <f>'dados agrupados'!AQ149</f>
        <v>99</v>
      </c>
      <c r="AT149" s="304">
        <f>'dados agrupados'!BF149</f>
        <v>5.05</v>
      </c>
      <c r="AU149" s="304">
        <f>'dados agrupados'!BG149</f>
        <v>5.0199999999999996</v>
      </c>
      <c r="AV149" s="304">
        <f>'dados agrupados'!BH149</f>
        <v>15.8</v>
      </c>
      <c r="AW149" s="304">
        <f>'dados agrupados'!BI149</f>
        <v>15.7</v>
      </c>
      <c r="AX149" s="304">
        <f>'dados agrupados'!BJ149</f>
        <v>46.5</v>
      </c>
      <c r="AY149" s="304">
        <f>'dados agrupados'!BK149</f>
        <v>47.9</v>
      </c>
      <c r="AZ149" s="304">
        <f>'dados agrupados'!BL149</f>
        <v>92.2</v>
      </c>
      <c r="BA149" s="304">
        <f>'dados agrupados'!BM149</f>
        <v>94.5</v>
      </c>
      <c r="BB149" s="304">
        <f>'dados agrupados'!BN149</f>
        <v>31.3</v>
      </c>
      <c r="BC149" s="304">
        <f>'dados agrupados'!BO149</f>
        <v>30.9</v>
      </c>
      <c r="BD149" s="304">
        <f>'dados agrupados'!BP149</f>
        <v>34</v>
      </c>
      <c r="BE149" s="304">
        <f>'dados agrupados'!BQ149</f>
        <v>32.799999999999997</v>
      </c>
      <c r="BF149" s="304" t="e">
        <f t="shared" si="132"/>
        <v>#REF!</v>
      </c>
      <c r="BG149" s="304">
        <f>'dados agrupados'!BS149</f>
        <v>308</v>
      </c>
      <c r="BH149" s="304">
        <f>'dados agrupados'!BR149</f>
        <v>342</v>
      </c>
      <c r="BI149" s="304">
        <f>'dados agrupados'!BU149</f>
        <v>12.9</v>
      </c>
      <c r="BJ149" s="304">
        <f>'dados agrupados'!BV149</f>
        <v>0.39</v>
      </c>
      <c r="BK149" s="304">
        <f>'dados agrupados'!BW149</f>
        <v>0.3</v>
      </c>
      <c r="BL149" s="304">
        <f>'dados agrupados'!BX149</f>
        <v>7.67</v>
      </c>
      <c r="BM149" s="304">
        <f>'dados agrupados'!BY149</f>
        <v>10.57</v>
      </c>
      <c r="BN149" s="304">
        <f>'dados agrupados'!BZ149</f>
        <v>51</v>
      </c>
      <c r="BO149" s="304">
        <f>'dados agrupados'!CA149</f>
        <v>63.1</v>
      </c>
      <c r="BP149" s="304">
        <f>'dados agrupados'!CB149</f>
        <v>36.200000000000003</v>
      </c>
      <c r="BQ149" s="304">
        <f>'dados agrupados'!CC149</f>
        <v>24.9</v>
      </c>
      <c r="BR149" s="304">
        <f>'dados agrupados'!CD149</f>
        <v>9.5</v>
      </c>
      <c r="BS149" s="304">
        <f>'dados agrupados'!CE149</f>
        <v>8.4</v>
      </c>
      <c r="BT149" s="304">
        <f>'dados agrupados'!CF149</f>
        <v>2.1</v>
      </c>
      <c r="BU149" s="304">
        <f>'dados agrupados'!CG149</f>
        <v>2.6</v>
      </c>
      <c r="BV149" s="304">
        <f>'dados agrupados'!CH149</f>
        <v>1.2</v>
      </c>
      <c r="BW149" s="304">
        <f>'dados agrupados'!CI149</f>
        <v>1</v>
      </c>
      <c r="BX149" s="304" t="b">
        <f>'dados agrupados'!CJ149</f>
        <v>0</v>
      </c>
      <c r="BY149" s="304" t="b">
        <f>'dados agrupados'!CK149</f>
        <v>0</v>
      </c>
      <c r="BZ149" s="304" t="e">
        <f t="shared" si="1"/>
        <v>#REF!</v>
      </c>
    </row>
    <row r="150" spans="1:78" ht="15.75" customHeight="1">
      <c r="A150" s="420">
        <f>'dados agrupados'!C150</f>
        <v>3259</v>
      </c>
      <c r="B150" s="304">
        <f>'dados agrupados'!D150</f>
        <v>25</v>
      </c>
      <c r="C150" s="304">
        <f>'dados agrupados'!E150</f>
        <v>68.7</v>
      </c>
      <c r="D150" s="304">
        <f>'dados agrupados'!F150</f>
        <v>1</v>
      </c>
      <c r="E150" s="423">
        <f>'dados agrupados'!M150</f>
        <v>322</v>
      </c>
      <c r="F150" s="423">
        <f>'dados agrupados'!N150</f>
        <v>1486</v>
      </c>
      <c r="G150" s="304">
        <f>'dados agrupados'!O150</f>
        <v>0</v>
      </c>
      <c r="H150" s="304">
        <f>'dados agrupados'!P150</f>
        <v>0</v>
      </c>
      <c r="I150" s="424">
        <f>'dados agrupados'!Q150</f>
        <v>1.8</v>
      </c>
      <c r="J150" s="424">
        <f>'dados agrupados'!R150</f>
        <v>2.2999999999999998</v>
      </c>
      <c r="K150" s="423">
        <f>'dados agrupados'!S150</f>
        <v>222</v>
      </c>
      <c r="L150" s="423">
        <f>'dados agrupados'!T150</f>
        <v>377</v>
      </c>
      <c r="M150" s="304">
        <f>'dados agrupados'!U150</f>
        <v>44</v>
      </c>
      <c r="N150" s="423">
        <f>'dados agrupados'!V150</f>
        <v>140</v>
      </c>
      <c r="O150" s="304">
        <f>'dados agrupados'!W150</f>
        <v>0</v>
      </c>
      <c r="P150" s="304">
        <f>'dados agrupados'!X150</f>
        <v>0</v>
      </c>
      <c r="Q150" s="304">
        <f>'dados agrupados'!Y150</f>
        <v>0</v>
      </c>
      <c r="R150" s="304">
        <f>'dados agrupados'!Z150</f>
        <v>0</v>
      </c>
      <c r="S150" s="304">
        <f>'dados agrupados'!AA150</f>
        <v>0</v>
      </c>
      <c r="T150" s="304">
        <f>'dados agrupados'!AB150</f>
        <v>0</v>
      </c>
      <c r="U150" s="304">
        <f>'dados agrupados'!AC150</f>
        <v>4.7</v>
      </c>
      <c r="V150" s="424">
        <f>'dados agrupados'!AD150</f>
        <v>6.3</v>
      </c>
      <c r="W150" s="304" t="e">
        <f t="shared" ref="W150:X150" si="150">#REF!</f>
        <v>#REF!</v>
      </c>
      <c r="X150" s="304" t="e">
        <f t="shared" si="150"/>
        <v>#REF!</v>
      </c>
      <c r="Y150" s="423">
        <f>'dados agrupados'!AG150</f>
        <v>36</v>
      </c>
      <c r="Z150" s="423">
        <f>'dados agrupados'!AH150</f>
        <v>56</v>
      </c>
      <c r="AA150" s="424">
        <f>'dados agrupados'!AI150</f>
        <v>1.1000000000000001</v>
      </c>
      <c r="AB150" s="424">
        <f>'dados agrupados'!AJ150</f>
        <v>1.2</v>
      </c>
      <c r="AC150" s="424">
        <f>'dados agrupados'!AK150</f>
        <v>9.9999999999999867E-2</v>
      </c>
      <c r="AD150" s="304">
        <f>'dados agrupados'!AR150</f>
        <v>9.3000000000000007</v>
      </c>
      <c r="AE150" s="424">
        <f>'dados agrupados'!AS150</f>
        <v>10.199999999999999</v>
      </c>
      <c r="AF150" s="424">
        <f>'dados agrupados'!AN150</f>
        <v>6.5</v>
      </c>
      <c r="AG150" s="424">
        <f>'dados agrupados'!AO150</f>
        <v>7.2</v>
      </c>
      <c r="AH150" s="424">
        <f>'dados agrupados'!AT150</f>
        <v>4.3</v>
      </c>
      <c r="AI150" s="424">
        <f>'dados agrupados'!AU150</f>
        <v>4.7</v>
      </c>
      <c r="AJ150" s="423">
        <f>'dados agrupados'!AX150</f>
        <v>0</v>
      </c>
      <c r="AK150" s="423">
        <f>'dados agrupados'!AY150</f>
        <v>157</v>
      </c>
      <c r="AL150" s="424">
        <f>'dados agrupados'!AL150</f>
        <v>4.4000000000000004</v>
      </c>
      <c r="AM150" s="424">
        <f>'dados agrupados'!AM150</f>
        <v>3.9</v>
      </c>
      <c r="AN150" s="424">
        <f>'dados agrupados'!AZ150</f>
        <v>2</v>
      </c>
      <c r="AO150" s="424">
        <f>'dados agrupados'!BA150</f>
        <v>2.2999999999999998</v>
      </c>
      <c r="AP150" s="423">
        <f>'dados agrupados'!BB150</f>
        <v>0</v>
      </c>
      <c r="AQ150" s="423">
        <f>'dados agrupados'!BC150</f>
        <v>120</v>
      </c>
      <c r="AR150" s="423">
        <f>'dados agrupados'!AP150</f>
        <v>62</v>
      </c>
      <c r="AS150" s="423">
        <f>'dados agrupados'!AQ150</f>
        <v>103</v>
      </c>
      <c r="AT150" s="304">
        <f>'dados agrupados'!BF150</f>
        <v>4.63</v>
      </c>
      <c r="AU150" s="304">
        <f>'dados agrupados'!BG150</f>
        <v>4.62</v>
      </c>
      <c r="AV150" s="304">
        <f>'dados agrupados'!BH150</f>
        <v>14.2</v>
      </c>
      <c r="AW150" s="304">
        <f>'dados agrupados'!BI150</f>
        <v>14.1</v>
      </c>
      <c r="AX150" s="304">
        <f>'dados agrupados'!BJ150</f>
        <v>41.3</v>
      </c>
      <c r="AY150" s="304">
        <f>'dados agrupados'!BK150</f>
        <v>43.2</v>
      </c>
      <c r="AZ150" s="304">
        <f>'dados agrupados'!BL150</f>
        <v>89.2</v>
      </c>
      <c r="BA150" s="304">
        <f>'dados agrupados'!BM150</f>
        <v>92.5</v>
      </c>
      <c r="BB150" s="304">
        <f>'dados agrupados'!BN150</f>
        <v>30.7</v>
      </c>
      <c r="BC150" s="304">
        <f>'dados agrupados'!BO150</f>
        <v>30.2</v>
      </c>
      <c r="BD150" s="304">
        <f>'dados agrupados'!BP150</f>
        <v>34.5</v>
      </c>
      <c r="BE150" s="304">
        <f>'dados agrupados'!BQ150</f>
        <v>32.6</v>
      </c>
      <c r="BF150" s="304" t="e">
        <f t="shared" si="132"/>
        <v>#REF!</v>
      </c>
      <c r="BG150" s="304">
        <f>'dados agrupados'!BS150</f>
        <v>238</v>
      </c>
      <c r="BH150" s="304">
        <f>'dados agrupados'!BR150</f>
        <v>252</v>
      </c>
      <c r="BI150" s="304">
        <f>'dados agrupados'!BU150</f>
        <v>13.4</v>
      </c>
      <c r="BJ150" s="304">
        <f>'dados agrupados'!BV150</f>
        <v>0.81</v>
      </c>
      <c r="BK150" s="304">
        <f>'dados agrupados'!BW150</f>
        <v>1.24</v>
      </c>
      <c r="BL150" s="304">
        <f>'dados agrupados'!BX150</f>
        <v>5.16</v>
      </c>
      <c r="BM150" s="304">
        <f>'dados agrupados'!BY150</f>
        <v>9.6999999999999993</v>
      </c>
      <c r="BN150" s="304">
        <f>'dados agrupados'!BZ150</f>
        <v>52</v>
      </c>
      <c r="BO150" s="304">
        <f>'dados agrupados'!CA150</f>
        <v>78.900000000000006</v>
      </c>
      <c r="BP150" s="304">
        <f>'dados agrupados'!CB150</f>
        <v>32</v>
      </c>
      <c r="BQ150" s="304">
        <f>'dados agrupados'!CC150</f>
        <v>14.6</v>
      </c>
      <c r="BR150" s="304">
        <f>'dados agrupados'!CD150</f>
        <v>10.7</v>
      </c>
      <c r="BS150" s="304">
        <f>'dados agrupados'!CE150</f>
        <v>5.5</v>
      </c>
      <c r="BT150" s="304">
        <f>'dados agrupados'!CF150</f>
        <v>4.0999999999999996</v>
      </c>
      <c r="BU150" s="304">
        <f>'dados agrupados'!CG150</f>
        <v>0.8</v>
      </c>
      <c r="BV150" s="304">
        <f>'dados agrupados'!CH150</f>
        <v>1.2</v>
      </c>
      <c r="BW150" s="304">
        <f>'dados agrupados'!CI150</f>
        <v>0.2</v>
      </c>
      <c r="BX150" s="304" t="b">
        <f>'dados agrupados'!CJ150</f>
        <v>0</v>
      </c>
      <c r="BY150" s="304" t="b">
        <f>'dados agrupados'!CK150</f>
        <v>1</v>
      </c>
      <c r="BZ150" s="304" t="e">
        <f t="shared" si="1"/>
        <v>#REF!</v>
      </c>
    </row>
    <row r="151" spans="1:78" ht="15.75" customHeight="1">
      <c r="A151" s="420">
        <f>'dados agrupados'!C151</f>
        <v>3260</v>
      </c>
      <c r="B151" s="304">
        <f>'dados agrupados'!D151</f>
        <v>25</v>
      </c>
      <c r="C151" s="304">
        <f>'dados agrupados'!E151</f>
        <v>82</v>
      </c>
      <c r="D151" s="304">
        <f>'dados agrupados'!F151</f>
        <v>1</v>
      </c>
      <c r="E151" s="423">
        <f>'dados agrupados'!M151</f>
        <v>427</v>
      </c>
      <c r="F151" s="423">
        <f>'dados agrupados'!N151</f>
        <v>0</v>
      </c>
      <c r="G151" s="304">
        <f>'dados agrupados'!O151</f>
        <v>0</v>
      </c>
      <c r="H151" s="304">
        <f>'dados agrupados'!P151</f>
        <v>0</v>
      </c>
      <c r="I151" s="424">
        <f>'dados agrupados'!Q151</f>
        <v>2</v>
      </c>
      <c r="J151" s="424">
        <f>'dados agrupados'!R151</f>
        <v>1.8</v>
      </c>
      <c r="K151" s="423">
        <f>'dados agrupados'!S151</f>
        <v>279</v>
      </c>
      <c r="L151" s="423">
        <f>'dados agrupados'!T151</f>
        <v>814</v>
      </c>
      <c r="M151" s="304">
        <f>'dados agrupados'!U151</f>
        <v>63</v>
      </c>
      <c r="N151" s="423">
        <f>'dados agrupados'!V151</f>
        <v>432</v>
      </c>
      <c r="O151" s="304">
        <f>'dados agrupados'!W151</f>
        <v>0</v>
      </c>
      <c r="P151" s="304">
        <f>'dados agrupados'!X151</f>
        <v>0</v>
      </c>
      <c r="Q151" s="304">
        <f>'dados agrupados'!Y151</f>
        <v>0</v>
      </c>
      <c r="R151" s="304">
        <f>'dados agrupados'!Z151</f>
        <v>0</v>
      </c>
      <c r="S151" s="304">
        <f>'dados agrupados'!AA151</f>
        <v>0</v>
      </c>
      <c r="T151" s="304">
        <f>'dados agrupados'!AB151</f>
        <v>0</v>
      </c>
      <c r="U151" s="304">
        <f>'dados agrupados'!AC151</f>
        <v>3.7</v>
      </c>
      <c r="V151" s="424">
        <f>'dados agrupados'!AD151</f>
        <v>5.0999999999999996</v>
      </c>
      <c r="W151" s="304" t="e">
        <f t="shared" ref="W151:X151" si="151">#REF!</f>
        <v>#REF!</v>
      </c>
      <c r="X151" s="304" t="e">
        <f t="shared" si="151"/>
        <v>#REF!</v>
      </c>
      <c r="Y151" s="423">
        <f>'dados agrupados'!AG151</f>
        <v>53</v>
      </c>
      <c r="Z151" s="423">
        <f>'dados agrupados'!AH151</f>
        <v>66</v>
      </c>
      <c r="AA151" s="424">
        <f>'dados agrupados'!AI151</f>
        <v>1</v>
      </c>
      <c r="AB151" s="424">
        <f>'dados agrupados'!AJ151</f>
        <v>1.1000000000000001</v>
      </c>
      <c r="AC151" s="424">
        <f>'dados agrupados'!AK151</f>
        <v>0.10000000000000009</v>
      </c>
      <c r="AD151" s="304">
        <f>'dados agrupados'!AR151</f>
        <v>9.1999999999999993</v>
      </c>
      <c r="AE151" s="424">
        <f>'dados agrupados'!AS151</f>
        <v>9.5</v>
      </c>
      <c r="AF151" s="424">
        <f>'dados agrupados'!AN151</f>
        <v>4.0999999999999996</v>
      </c>
      <c r="AG151" s="424">
        <f>'dados agrupados'!AO151</f>
        <v>6.5</v>
      </c>
      <c r="AH151" s="424">
        <f>'dados agrupados'!AT151</f>
        <v>4.0999999999999996</v>
      </c>
      <c r="AI151" s="424">
        <f>'dados agrupados'!AU151</f>
        <v>4.4000000000000004</v>
      </c>
      <c r="AJ151" s="423">
        <f>'dados agrupados'!AX151</f>
        <v>143</v>
      </c>
      <c r="AK151" s="423">
        <f>'dados agrupados'!AY151</f>
        <v>142</v>
      </c>
      <c r="AL151" s="424">
        <f>'dados agrupados'!AL151</f>
        <v>3.7</v>
      </c>
      <c r="AM151" s="424">
        <f>'dados agrupados'!AM151</f>
        <v>3.8</v>
      </c>
      <c r="AN151" s="424">
        <f>'dados agrupados'!AZ151</f>
        <v>1.9</v>
      </c>
      <c r="AO151" s="424">
        <f>'dados agrupados'!BA151</f>
        <v>2.4</v>
      </c>
      <c r="AP151" s="423">
        <f>'dados agrupados'!BB151</f>
        <v>107</v>
      </c>
      <c r="AQ151" s="423">
        <f>'dados agrupados'!BC151</f>
        <v>104</v>
      </c>
      <c r="AR151" s="423">
        <f>'dados agrupados'!AP151</f>
        <v>50</v>
      </c>
      <c r="AS151" s="423">
        <f>'dados agrupados'!AQ151</f>
        <v>46</v>
      </c>
      <c r="AT151" s="304">
        <f>'dados agrupados'!BF151</f>
        <v>5.0199999999999996</v>
      </c>
      <c r="AU151" s="304">
        <f>'dados agrupados'!BG151</f>
        <v>4.91</v>
      </c>
      <c r="AV151" s="304">
        <f>'dados agrupados'!BH151</f>
        <v>13.8</v>
      </c>
      <c r="AW151" s="304">
        <f>'dados agrupados'!BI151</f>
        <v>13.5</v>
      </c>
      <c r="AX151" s="304">
        <f>'dados agrupados'!BJ151</f>
        <v>42.2</v>
      </c>
      <c r="AY151" s="304">
        <f>'dados agrupados'!BK151</f>
        <v>41.6</v>
      </c>
      <c r="AZ151" s="304">
        <f>'dados agrupados'!BL151</f>
        <v>84.1</v>
      </c>
      <c r="BA151" s="304">
        <f>'dados agrupados'!BM151</f>
        <v>84.5</v>
      </c>
      <c r="BB151" s="304">
        <f>'dados agrupados'!BN151</f>
        <v>27.5</v>
      </c>
      <c r="BC151" s="304">
        <f>'dados agrupados'!BO151</f>
        <v>27.3</v>
      </c>
      <c r="BD151" s="304">
        <f>'dados agrupados'!BP151</f>
        <v>32.700000000000003</v>
      </c>
      <c r="BE151" s="304">
        <f>'dados agrupados'!BQ151</f>
        <v>32.4</v>
      </c>
      <c r="BF151" s="304" t="e">
        <f t="shared" si="132"/>
        <v>#REF!</v>
      </c>
      <c r="BG151" s="304">
        <f>'dados agrupados'!BS151</f>
        <v>350</v>
      </c>
      <c r="BH151" s="304">
        <f>'dados agrupados'!BR151</f>
        <v>303</v>
      </c>
      <c r="BI151" s="304">
        <f>'dados agrupados'!BU151</f>
        <v>13.5</v>
      </c>
      <c r="BJ151" s="304">
        <f>'dados agrupados'!BV151</f>
        <v>0.44</v>
      </c>
      <c r="BK151" s="304">
        <f>'dados agrupados'!BW151</f>
        <v>0.83</v>
      </c>
      <c r="BL151" s="304">
        <f>'dados agrupados'!BX151</f>
        <v>4.25</v>
      </c>
      <c r="BM151" s="304">
        <f>'dados agrupados'!BY151</f>
        <v>9.4</v>
      </c>
      <c r="BN151" s="304">
        <f>'dados agrupados'!BZ151</f>
        <v>59.6</v>
      </c>
      <c r="BO151" s="304">
        <f>'dados agrupados'!CA151</f>
        <v>75.2</v>
      </c>
      <c r="BP151" s="304">
        <f>'dados agrupados'!CB151</f>
        <v>27.5</v>
      </c>
      <c r="BQ151" s="304">
        <f>'dados agrupados'!CC151</f>
        <v>18</v>
      </c>
      <c r="BR151" s="304">
        <f>'dados agrupados'!CD151</f>
        <v>8.6999999999999993</v>
      </c>
      <c r="BS151" s="304">
        <f>'dados agrupados'!CE151</f>
        <v>6.4</v>
      </c>
      <c r="BT151" s="304">
        <f>'dados agrupados'!CF151</f>
        <v>3</v>
      </c>
      <c r="BU151" s="304">
        <f>'dados agrupados'!CG151</f>
        <v>0.4</v>
      </c>
      <c r="BV151" s="304">
        <f>'dados agrupados'!CH151</f>
        <v>1.2</v>
      </c>
      <c r="BW151" s="304">
        <f>'dados agrupados'!CI151</f>
        <v>0</v>
      </c>
      <c r="BX151" s="304" t="b">
        <f>'dados agrupados'!CJ151</f>
        <v>0</v>
      </c>
      <c r="BY151" s="304" t="b">
        <f>'dados agrupados'!CK151</f>
        <v>0</v>
      </c>
      <c r="BZ151" s="304" t="e">
        <f t="shared" si="1"/>
        <v>#REF!</v>
      </c>
    </row>
    <row r="152" spans="1:78" ht="15.75" customHeight="1">
      <c r="A152" s="422" t="str">
        <f>'dados agrupados'!C152</f>
        <v>3236</v>
      </c>
      <c r="B152" s="304">
        <f>'dados agrupados'!D152</f>
        <v>27</v>
      </c>
      <c r="C152" s="304">
        <f>'dados agrupados'!E152</f>
        <v>71</v>
      </c>
      <c r="D152" s="304">
        <f>'dados agrupados'!F152</f>
        <v>0</v>
      </c>
      <c r="E152" s="304">
        <f>'dados agrupados'!M152</f>
        <v>534</v>
      </c>
      <c r="F152" s="423">
        <f>'dados agrupados'!N152</f>
        <v>4743</v>
      </c>
      <c r="G152" s="304">
        <f>'dados agrupados'!O152</f>
        <v>0</v>
      </c>
      <c r="H152" s="304">
        <f>'dados agrupados'!P152</f>
        <v>0</v>
      </c>
      <c r="I152" s="424">
        <f>'dados agrupados'!Q152</f>
        <v>3.1</v>
      </c>
      <c r="J152" s="304">
        <f>'dados agrupados'!R152</f>
        <v>2</v>
      </c>
      <c r="K152" s="304">
        <f>'dados agrupados'!S152</f>
        <v>324</v>
      </c>
      <c r="L152" s="304">
        <f>'dados agrupados'!T152</f>
        <v>480</v>
      </c>
      <c r="M152" s="423">
        <f>'dados agrupados'!U152</f>
        <v>63</v>
      </c>
      <c r="N152" s="423">
        <f>'dados agrupados'!V152</f>
        <v>175</v>
      </c>
      <c r="O152" s="304">
        <f>'dados agrupados'!W152</f>
        <v>0</v>
      </c>
      <c r="P152" s="304">
        <f>'dados agrupados'!X152</f>
        <v>0</v>
      </c>
      <c r="Q152" s="304">
        <f>'dados agrupados'!Y152</f>
        <v>0</v>
      </c>
      <c r="R152" s="304">
        <f>'dados agrupados'!Z152</f>
        <v>0</v>
      </c>
      <c r="S152" s="304">
        <f>'dados agrupados'!AA152</f>
        <v>0</v>
      </c>
      <c r="T152" s="304">
        <f>'dados agrupados'!AB152</f>
        <v>0</v>
      </c>
      <c r="U152" s="304">
        <f>'dados agrupados'!AC152</f>
        <v>3.2</v>
      </c>
      <c r="V152" s="304">
        <f>'dados agrupados'!AD152</f>
        <v>4.5999999999999996</v>
      </c>
      <c r="W152" s="304" t="e">
        <f t="shared" ref="W152:X152" si="152">#REF!</f>
        <v>#REF!</v>
      </c>
      <c r="X152" s="304" t="e">
        <f t="shared" si="152"/>
        <v>#REF!</v>
      </c>
      <c r="Y152" s="304">
        <f>'dados agrupados'!AG152</f>
        <v>51</v>
      </c>
      <c r="Z152" s="304">
        <f>'dados agrupados'!AH152</f>
        <v>70</v>
      </c>
      <c r="AA152" s="304">
        <f>'dados agrupados'!AI152</f>
        <v>0.8</v>
      </c>
      <c r="AB152" s="304">
        <f>'dados agrupados'!AJ152</f>
        <v>1.1000000000000001</v>
      </c>
      <c r="AC152" s="304">
        <f>'dados agrupados'!AK152</f>
        <v>0.30000000000000004</v>
      </c>
      <c r="AD152" s="304">
        <f>'dados agrupados'!AR152</f>
        <v>11.3</v>
      </c>
      <c r="AE152" s="304">
        <f>'dados agrupados'!AS152</f>
        <v>10.7</v>
      </c>
      <c r="AF152" s="304">
        <f>'dados agrupados'!AN152</f>
        <v>7.2</v>
      </c>
      <c r="AG152" s="304">
        <f>'dados agrupados'!AO152</f>
        <v>6.4</v>
      </c>
      <c r="AH152" s="304">
        <f>'dados agrupados'!AT152</f>
        <v>4.5</v>
      </c>
      <c r="AI152" s="304">
        <f>'dados agrupados'!AU152</f>
        <v>4.0999999999999996</v>
      </c>
      <c r="AJ152" s="304">
        <f>'dados agrupados'!AX152</f>
        <v>143</v>
      </c>
      <c r="AK152" s="304">
        <f>'dados agrupados'!AY152</f>
        <v>138</v>
      </c>
      <c r="AL152" s="304">
        <f>'dados agrupados'!AL152</f>
        <v>4.0999999999999996</v>
      </c>
      <c r="AM152" s="304">
        <f>'dados agrupados'!AM152</f>
        <v>5.8</v>
      </c>
      <c r="AN152" s="304">
        <f>'dados agrupados'!AZ152</f>
        <v>2</v>
      </c>
      <c r="AO152" s="304">
        <f>'dados agrupados'!BA152</f>
        <v>2</v>
      </c>
      <c r="AP152" s="304">
        <f>'dados agrupados'!BB152</f>
        <v>105</v>
      </c>
      <c r="AQ152" s="304">
        <f>'dados agrupados'!BC152</f>
        <v>97</v>
      </c>
      <c r="AR152" s="304">
        <f>'dados agrupados'!AP152</f>
        <v>77</v>
      </c>
      <c r="AS152" s="304">
        <f>'dados agrupados'!AQ152</f>
        <v>13</v>
      </c>
      <c r="AT152" s="304">
        <f>'dados agrupados'!BF152</f>
        <v>0</v>
      </c>
      <c r="AU152" s="304">
        <f>'dados agrupados'!BG152</f>
        <v>0</v>
      </c>
      <c r="AV152" s="304">
        <f>'dados agrupados'!BH152</f>
        <v>14.5</v>
      </c>
      <c r="AW152" s="304">
        <f>'dados agrupados'!BI152</f>
        <v>14.2</v>
      </c>
      <c r="AX152" s="304">
        <f>'dados agrupados'!BJ152</f>
        <v>45</v>
      </c>
      <c r="AY152" s="304">
        <f>'dados agrupados'!BK152</f>
        <v>44.1</v>
      </c>
      <c r="AZ152" s="304">
        <f>'dados agrupados'!BL152</f>
        <v>79.3</v>
      </c>
      <c r="BA152" s="304">
        <f>'dados agrupados'!BM152</f>
        <v>80.400000000000006</v>
      </c>
      <c r="BB152" s="304">
        <f>'dados agrupados'!BN152</f>
        <v>25.6</v>
      </c>
      <c r="BC152" s="304">
        <f>'dados agrupados'!BO152</f>
        <v>25.9</v>
      </c>
      <c r="BD152" s="304">
        <f>'dados agrupados'!BP152</f>
        <v>32.299999999999997</v>
      </c>
      <c r="BE152" s="304">
        <f>'dados agrupados'!BQ152</f>
        <v>32.200000000000003</v>
      </c>
      <c r="BF152" s="304">
        <f>'dados agrupados'!BR152</f>
        <v>363</v>
      </c>
      <c r="BG152" s="304">
        <f>'dados agrupados'!BS152</f>
        <v>399</v>
      </c>
      <c r="BH152" s="304">
        <f>'dados agrupados'!BT152</f>
        <v>13.9</v>
      </c>
      <c r="BI152" s="304">
        <f>'dados agrupados'!BU152</f>
        <v>14</v>
      </c>
      <c r="BJ152" s="304">
        <f>'dados agrupados'!BV152</f>
        <v>0.79</v>
      </c>
      <c r="BK152" s="304">
        <f>'dados agrupados'!BW152</f>
        <v>0.76</v>
      </c>
      <c r="BL152" s="304">
        <f>'dados agrupados'!BX152</f>
        <v>7.77</v>
      </c>
      <c r="BM152" s="304">
        <f>'dados agrupados'!BY152</f>
        <v>15.94</v>
      </c>
      <c r="BN152" s="304">
        <f>'dados agrupados'!BZ152</f>
        <v>61.8</v>
      </c>
      <c r="BO152" s="304">
        <f>'dados agrupados'!CA152</f>
        <v>11.59</v>
      </c>
      <c r="BP152" s="304">
        <f>'dados agrupados'!CB152</f>
        <v>61.8</v>
      </c>
      <c r="BQ152" s="304">
        <f>'dados agrupados'!CC152</f>
        <v>11.59</v>
      </c>
      <c r="BR152" s="304">
        <f>'dados agrupados'!CD152</f>
        <v>10.8</v>
      </c>
      <c r="BS152" s="304">
        <f>'dados agrupados'!CE152</f>
        <v>1.73</v>
      </c>
      <c r="BT152" s="304">
        <f>'dados agrupados'!CF152</f>
        <v>1.5</v>
      </c>
      <c r="BU152" s="304">
        <f>'dados agrupados'!CG152</f>
        <v>0.05</v>
      </c>
      <c r="BV152" s="304">
        <f>'dados agrupados'!CH152</f>
        <v>1.3</v>
      </c>
      <c r="BW152" s="304">
        <f>'dados agrupados'!CI152</f>
        <v>0.06</v>
      </c>
      <c r="BX152" s="304" t="b">
        <f>'dados agrupados'!CJ152</f>
        <v>1</v>
      </c>
      <c r="BY152" s="304" t="b">
        <f>'dados agrupados'!CK152</f>
        <v>1</v>
      </c>
      <c r="BZ152" s="304" t="e">
        <f t="shared" si="1"/>
        <v>#REF!</v>
      </c>
    </row>
    <row r="153" spans="1:78" ht="15.75" customHeight="1">
      <c r="A153" s="422" t="str">
        <f>'dados agrupados'!C153</f>
        <v>3237</v>
      </c>
      <c r="B153" s="304">
        <f>'dados agrupados'!D153</f>
        <v>24</v>
      </c>
      <c r="C153" s="304">
        <f>'dados agrupados'!E153</f>
        <v>77</v>
      </c>
      <c r="D153" s="304">
        <f>'dados agrupados'!F153</f>
        <v>0</v>
      </c>
      <c r="E153" s="304">
        <f>'dados agrupados'!M153</f>
        <v>446</v>
      </c>
      <c r="F153" s="423">
        <f>'dados agrupados'!N153</f>
        <v>885</v>
      </c>
      <c r="G153" s="304">
        <f>'dados agrupados'!O153</f>
        <v>0</v>
      </c>
      <c r="H153" s="304">
        <f>'dados agrupados'!P153</f>
        <v>0</v>
      </c>
      <c r="I153" s="424">
        <f>'dados agrupados'!Q153</f>
        <v>3.4</v>
      </c>
      <c r="J153" s="304">
        <f>'dados agrupados'!R153</f>
        <v>2</v>
      </c>
      <c r="K153" s="304">
        <f>'dados agrupados'!S153</f>
        <v>226</v>
      </c>
      <c r="L153" s="304">
        <f>'dados agrupados'!T153</f>
        <v>267</v>
      </c>
      <c r="M153" s="423">
        <f>'dados agrupados'!U153</f>
        <v>44</v>
      </c>
      <c r="N153" s="423">
        <f>'dados agrupados'!V153</f>
        <v>70</v>
      </c>
      <c r="O153" s="304">
        <f>'dados agrupados'!W153</f>
        <v>0</v>
      </c>
      <c r="P153" s="304">
        <f>'dados agrupados'!X153</f>
        <v>0</v>
      </c>
      <c r="Q153" s="304">
        <f>'dados agrupados'!Y153</f>
        <v>0</v>
      </c>
      <c r="R153" s="304">
        <f>'dados agrupados'!Z153</f>
        <v>0</v>
      </c>
      <c r="S153" s="304">
        <f>'dados agrupados'!AA153</f>
        <v>0</v>
      </c>
      <c r="T153" s="304">
        <f>'dados agrupados'!AB153</f>
        <v>0</v>
      </c>
      <c r="U153" s="304">
        <f>'dados agrupados'!AC153</f>
        <v>4.5</v>
      </c>
      <c r="V153" s="304">
        <f>'dados agrupados'!AD153</f>
        <v>5.3</v>
      </c>
      <c r="W153" s="304" t="e">
        <f t="shared" ref="W153:X153" si="153">#REF!</f>
        <v>#REF!</v>
      </c>
      <c r="X153" s="304" t="e">
        <f t="shared" si="153"/>
        <v>#REF!</v>
      </c>
      <c r="Y153" s="304">
        <f>'dados agrupados'!AG153</f>
        <v>58</v>
      </c>
      <c r="Z153" s="304">
        <f>'dados agrupados'!AH153</f>
        <v>58</v>
      </c>
      <c r="AA153" s="304">
        <f>'dados agrupados'!AI153</f>
        <v>0.9</v>
      </c>
      <c r="AB153" s="304">
        <f>'dados agrupados'!AJ153</f>
        <v>1.1000000000000001</v>
      </c>
      <c r="AC153" s="304">
        <f>'dados agrupados'!AK153</f>
        <v>0.20000000000000007</v>
      </c>
      <c r="AD153" s="424">
        <f>'dados agrupados'!AR153</f>
        <v>12</v>
      </c>
      <c r="AE153" s="424">
        <f>'dados agrupados'!AS153</f>
        <v>9.3000000000000007</v>
      </c>
      <c r="AF153" s="304">
        <f>'dados agrupados'!AN153</f>
        <v>6.9</v>
      </c>
      <c r="AG153" s="304">
        <f>'dados agrupados'!AO153</f>
        <v>6.5</v>
      </c>
      <c r="AH153" s="304">
        <f>'dados agrupados'!AT153</f>
        <v>4.5</v>
      </c>
      <c r="AI153" s="304">
        <f>'dados agrupados'!AU153</f>
        <v>3.9</v>
      </c>
      <c r="AJ153" s="304">
        <f>'dados agrupados'!AX153</f>
        <v>142</v>
      </c>
      <c r="AK153" s="304">
        <f>'dados agrupados'!AY153</f>
        <v>139</v>
      </c>
      <c r="AL153" s="304">
        <f>'dados agrupados'!AL153</f>
        <v>3.9</v>
      </c>
      <c r="AM153" s="304">
        <f>'dados agrupados'!AM153</f>
        <v>4.5999999999999996</v>
      </c>
      <c r="AN153" s="424">
        <f>'dados agrupados'!AZ153</f>
        <v>2.7</v>
      </c>
      <c r="AO153" s="424">
        <f>'dados agrupados'!BA153</f>
        <v>1.8</v>
      </c>
      <c r="AP153" s="424">
        <f>'dados agrupados'!BB153</f>
        <v>118</v>
      </c>
      <c r="AQ153" s="423">
        <f>'dados agrupados'!BC153</f>
        <v>98</v>
      </c>
      <c r="AR153" s="304">
        <f>'dados agrupados'!AP153</f>
        <v>138</v>
      </c>
      <c r="AS153" s="304">
        <f>'dados agrupados'!AQ153</f>
        <v>19</v>
      </c>
      <c r="AT153" s="304">
        <f>'dados agrupados'!BF153</f>
        <v>0</v>
      </c>
      <c r="AU153" s="304">
        <f>'dados agrupados'!BG153</f>
        <v>0</v>
      </c>
      <c r="AV153" s="304">
        <f>'dados agrupados'!BH153</f>
        <v>14.2</v>
      </c>
      <c r="AW153" s="304">
        <f>'dados agrupados'!BI153</f>
        <v>13.1</v>
      </c>
      <c r="AX153" s="304">
        <f>'dados agrupados'!BJ153</f>
        <v>44.3</v>
      </c>
      <c r="AY153" s="304">
        <f>'dados agrupados'!BK153</f>
        <v>39</v>
      </c>
      <c r="AZ153" s="304">
        <f>'dados agrupados'!BL153</f>
        <v>96.5</v>
      </c>
      <c r="BA153" s="304">
        <f>'dados agrupados'!BM153</f>
        <v>95.8</v>
      </c>
      <c r="BB153" s="304">
        <f>'dados agrupados'!BN153</f>
        <v>30.9</v>
      </c>
      <c r="BC153" s="304">
        <f>'dados agrupados'!BO153</f>
        <v>32.200000000000003</v>
      </c>
      <c r="BD153" s="304">
        <f>'dados agrupados'!BP153</f>
        <v>32</v>
      </c>
      <c r="BE153" s="304">
        <f>'dados agrupados'!BQ153</f>
        <v>33.700000000000003</v>
      </c>
      <c r="BF153" s="304">
        <f>'dados agrupados'!BR153</f>
        <v>285</v>
      </c>
      <c r="BG153" s="304">
        <f>'dados agrupados'!BS153</f>
        <v>248</v>
      </c>
      <c r="BH153" s="304">
        <f>'dados agrupados'!BT153</f>
        <v>13.4</v>
      </c>
      <c r="BI153" s="304">
        <f>'dados agrupados'!BU153</f>
        <v>14.3</v>
      </c>
      <c r="BJ153" s="304">
        <f>'dados agrupados'!BV153</f>
        <v>1.21</v>
      </c>
      <c r="BK153" s="304">
        <f>'dados agrupados'!BW153</f>
        <v>0.94</v>
      </c>
      <c r="BL153" s="304">
        <f>'dados agrupados'!BX153</f>
        <v>7.26</v>
      </c>
      <c r="BM153" s="304">
        <f>'dados agrupados'!BY153</f>
        <v>7.35</v>
      </c>
      <c r="BN153" s="304">
        <f>'dados agrupados'!BZ153</f>
        <v>64</v>
      </c>
      <c r="BO153" s="304">
        <f>'dados agrupados'!CA153</f>
        <v>5.78</v>
      </c>
      <c r="BP153" s="304">
        <f>'dados agrupados'!CB153</f>
        <v>64</v>
      </c>
      <c r="BQ153" s="304">
        <f>'dados agrupados'!CC153</f>
        <v>5.78</v>
      </c>
      <c r="BR153" s="304">
        <f>'dados agrupados'!CD153</f>
        <v>8.6</v>
      </c>
      <c r="BS153" s="304">
        <f>'dados agrupados'!CE153</f>
        <v>0.66</v>
      </c>
      <c r="BT153" s="304">
        <f>'dados agrupados'!CF153</f>
        <v>1.4</v>
      </c>
      <c r="BU153" s="304">
        <f>'dados agrupados'!CG153</f>
        <v>0.01</v>
      </c>
      <c r="BV153" s="304">
        <f>'dados agrupados'!CH153</f>
        <v>0.7</v>
      </c>
      <c r="BW153" s="304">
        <f>'dados agrupados'!CI153</f>
        <v>0.03</v>
      </c>
      <c r="BX153" s="304" t="b">
        <f>'dados agrupados'!CJ153</f>
        <v>0</v>
      </c>
      <c r="BY153" s="304" t="b">
        <f>'dados agrupados'!CK153</f>
        <v>0</v>
      </c>
      <c r="BZ153" s="304" t="e">
        <f t="shared" si="1"/>
        <v>#REF!</v>
      </c>
    </row>
    <row r="154" spans="1:78" ht="15.75" customHeight="1">
      <c r="A154" s="422" t="str">
        <f>'dados agrupados'!C154</f>
        <v>3238</v>
      </c>
      <c r="B154" s="304">
        <f>'dados agrupados'!D154</f>
        <v>24</v>
      </c>
      <c r="C154" s="304">
        <f>'dados agrupados'!E154</f>
        <v>70</v>
      </c>
      <c r="D154" s="304">
        <f>'dados agrupados'!F154</f>
        <v>0</v>
      </c>
      <c r="E154" s="304">
        <f>'dados agrupados'!M154</f>
        <v>1253</v>
      </c>
      <c r="F154" s="423">
        <f>'dados agrupados'!N154</f>
        <v>1253</v>
      </c>
      <c r="G154" s="304">
        <f>'dados agrupados'!O154</f>
        <v>0</v>
      </c>
      <c r="H154" s="304">
        <f>'dados agrupados'!P154</f>
        <v>0</v>
      </c>
      <c r="I154" s="424">
        <f>'dados agrupados'!Q154</f>
        <v>3.3</v>
      </c>
      <c r="J154" s="304">
        <f>'dados agrupados'!R154</f>
        <v>3.9</v>
      </c>
      <c r="K154" s="304">
        <f>'dados agrupados'!S154</f>
        <v>262</v>
      </c>
      <c r="L154" s="304">
        <f>'dados agrupados'!T154</f>
        <v>371</v>
      </c>
      <c r="M154" s="423">
        <f>'dados agrupados'!U154</f>
        <v>61</v>
      </c>
      <c r="N154" s="423">
        <f>'dados agrupados'!V154</f>
        <v>84</v>
      </c>
      <c r="O154" s="304">
        <f>'dados agrupados'!W154</f>
        <v>0</v>
      </c>
      <c r="P154" s="304">
        <f>'dados agrupados'!X154</f>
        <v>0</v>
      </c>
      <c r="Q154" s="304">
        <f>'dados agrupados'!Y154</f>
        <v>0</v>
      </c>
      <c r="R154" s="304">
        <f>'dados agrupados'!Z154</f>
        <v>0</v>
      </c>
      <c r="S154" s="304">
        <f>'dados agrupados'!AA154</f>
        <v>0</v>
      </c>
      <c r="T154" s="304">
        <f>'dados agrupados'!AB154</f>
        <v>0</v>
      </c>
      <c r="U154" s="304">
        <f>'dados agrupados'!AC154</f>
        <v>3.3</v>
      </c>
      <c r="V154" s="304">
        <f>'dados agrupados'!AD154</f>
        <v>5.4</v>
      </c>
      <c r="W154" s="304" t="e">
        <f t="shared" ref="W154:X154" si="154">#REF!</f>
        <v>#REF!</v>
      </c>
      <c r="X154" s="304" t="e">
        <f t="shared" si="154"/>
        <v>#REF!</v>
      </c>
      <c r="Y154" s="304">
        <f>'dados agrupados'!AG154</f>
        <v>60</v>
      </c>
      <c r="Z154" s="304">
        <f>'dados agrupados'!AH154</f>
        <v>60</v>
      </c>
      <c r="AA154" s="304">
        <f>'dados agrupados'!AI154</f>
        <v>1.3</v>
      </c>
      <c r="AB154" s="304">
        <f>'dados agrupados'!AJ154</f>
        <v>1.3</v>
      </c>
      <c r="AC154" s="304">
        <f>'dados agrupados'!AK154</f>
        <v>0</v>
      </c>
      <c r="AD154" s="424">
        <f>'dados agrupados'!AR154</f>
        <v>12.8</v>
      </c>
      <c r="AE154" s="424">
        <f>'dados agrupados'!AS154</f>
        <v>12.6</v>
      </c>
      <c r="AF154" s="304">
        <f>'dados agrupados'!AN154</f>
        <v>8.1</v>
      </c>
      <c r="AG154" s="304">
        <f>'dados agrupados'!AO154</f>
        <v>7.7</v>
      </c>
      <c r="AH154" s="304">
        <f>'dados agrupados'!AT154</f>
        <v>4.5999999999999996</v>
      </c>
      <c r="AI154" s="304">
        <f>'dados agrupados'!AU154</f>
        <v>4.5999999999999996</v>
      </c>
      <c r="AJ154" s="304">
        <f>'dados agrupados'!AX154</f>
        <v>141</v>
      </c>
      <c r="AK154" s="304">
        <f>'dados agrupados'!AY154</f>
        <v>141</v>
      </c>
      <c r="AL154" s="304">
        <f>'dados agrupados'!AL154</f>
        <v>6.3</v>
      </c>
      <c r="AM154" s="304">
        <f>'dados agrupados'!AM154</f>
        <v>6.3</v>
      </c>
      <c r="AN154" s="424">
        <f>'dados agrupados'!AZ154</f>
        <v>2.6</v>
      </c>
      <c r="AO154" s="424">
        <f>'dados agrupados'!BA154</f>
        <v>2.6</v>
      </c>
      <c r="AP154" s="424">
        <f>'dados agrupados'!BB154</f>
        <v>111</v>
      </c>
      <c r="AQ154" s="423">
        <f>'dados agrupados'!BC154</f>
        <v>113</v>
      </c>
      <c r="AR154" s="304">
        <f>'dados agrupados'!AP154</f>
        <v>59</v>
      </c>
      <c r="AS154" s="304">
        <f>'dados agrupados'!AQ154</f>
        <v>21</v>
      </c>
      <c r="AT154" s="304">
        <f>'dados agrupados'!BF154</f>
        <v>0</v>
      </c>
      <c r="AU154" s="304">
        <f>'dados agrupados'!BG154</f>
        <v>0</v>
      </c>
      <c r="AV154" s="304">
        <f>'dados agrupados'!BH154</f>
        <v>14.7</v>
      </c>
      <c r="AW154" s="304">
        <f>'dados agrupados'!BI154</f>
        <v>14.1</v>
      </c>
      <c r="AX154" s="304">
        <f>'dados agrupados'!BJ154</f>
        <v>44.4</v>
      </c>
      <c r="AY154" s="304">
        <f>'dados agrupados'!BK154</f>
        <v>43.3</v>
      </c>
      <c r="AZ154" s="304">
        <f>'dados agrupados'!BL154</f>
        <v>81.5</v>
      </c>
      <c r="BA154" s="304">
        <f>'dados agrupados'!BM154</f>
        <v>83.5</v>
      </c>
      <c r="BB154" s="304">
        <f>'dados agrupados'!BN154</f>
        <v>27.1</v>
      </c>
      <c r="BC154" s="304">
        <f>'dados agrupados'!BO154</f>
        <v>27.2</v>
      </c>
      <c r="BD154" s="304">
        <f>'dados agrupados'!BP154</f>
        <v>33.200000000000003</v>
      </c>
      <c r="BE154" s="304">
        <f>'dados agrupados'!BQ154</f>
        <v>32.6</v>
      </c>
      <c r="BF154" s="304">
        <f>'dados agrupados'!BR154</f>
        <v>424</v>
      </c>
      <c r="BG154" s="304">
        <f>'dados agrupados'!BS154</f>
        <v>483</v>
      </c>
      <c r="BH154" s="304">
        <f>'dados agrupados'!BT154</f>
        <v>13</v>
      </c>
      <c r="BI154" s="304">
        <f>'dados agrupados'!BU154</f>
        <v>13.9</v>
      </c>
      <c r="BJ154" s="304">
        <f>'dados agrupados'!BV154</f>
        <v>1.24</v>
      </c>
      <c r="BK154" s="304">
        <f>'dados agrupados'!BW154</f>
        <v>1.1299999999999999</v>
      </c>
      <c r="BL154" s="304">
        <f>'dados agrupados'!BX154</f>
        <v>11.27</v>
      </c>
      <c r="BM154" s="304">
        <f>'dados agrupados'!BY154</f>
        <v>16.54</v>
      </c>
      <c r="BN154" s="304">
        <f>'dados agrupados'!BZ154</f>
        <v>67.2</v>
      </c>
      <c r="BO154" s="304">
        <f>'dados agrupados'!CA154</f>
        <v>12.83</v>
      </c>
      <c r="BP154" s="304">
        <f>'dados agrupados'!CB154</f>
        <v>67.2</v>
      </c>
      <c r="BQ154" s="304">
        <f>'dados agrupados'!CC154</f>
        <v>12.83</v>
      </c>
      <c r="BR154" s="304">
        <f>'dados agrupados'!CD154</f>
        <v>8.4</v>
      </c>
      <c r="BS154" s="304">
        <f>'dados agrupados'!CE154</f>
        <v>1.21</v>
      </c>
      <c r="BT154" s="304">
        <f>'dados agrupados'!CF154</f>
        <v>2.2000000000000002</v>
      </c>
      <c r="BU154" s="304">
        <f>'dados agrupados'!CG154</f>
        <v>0.09</v>
      </c>
      <c r="BV154" s="304">
        <f>'dados agrupados'!CH154</f>
        <v>0.6</v>
      </c>
      <c r="BW154" s="304">
        <f>'dados agrupados'!CI154</f>
        <v>7.0000000000000007E-2</v>
      </c>
      <c r="BX154" s="304" t="b">
        <f>'dados agrupados'!CJ154</f>
        <v>0</v>
      </c>
      <c r="BY154" s="304" t="b">
        <f>'dados agrupados'!CK154</f>
        <v>1</v>
      </c>
      <c r="BZ154" s="304" t="e">
        <f t="shared" si="1"/>
        <v>#REF!</v>
      </c>
    </row>
    <row r="155" spans="1:78" ht="15.75" customHeight="1">
      <c r="A155" s="422" t="str">
        <f>'dados agrupados'!C155</f>
        <v>3239</v>
      </c>
      <c r="B155" s="304">
        <f>'dados agrupados'!D155</f>
        <v>24</v>
      </c>
      <c r="C155" s="304">
        <f>'dados agrupados'!E155</f>
        <v>0</v>
      </c>
      <c r="D155" s="304">
        <f>'dados agrupados'!F155</f>
        <v>0</v>
      </c>
      <c r="E155" s="304">
        <f>'dados agrupados'!M155</f>
        <v>383</v>
      </c>
      <c r="F155" s="423">
        <f>'dados agrupados'!N155</f>
        <v>3195</v>
      </c>
      <c r="G155" s="304">
        <f>'dados agrupados'!O155</f>
        <v>0</v>
      </c>
      <c r="H155" s="304">
        <f>'dados agrupados'!P155</f>
        <v>0</v>
      </c>
      <c r="I155" s="424">
        <f>'dados agrupados'!Q155</f>
        <v>2.7</v>
      </c>
      <c r="J155" s="304">
        <f>'dados agrupados'!R155</f>
        <v>3.2</v>
      </c>
      <c r="K155" s="304">
        <f>'dados agrupados'!S155</f>
        <v>315</v>
      </c>
      <c r="L155" s="304">
        <f>'dados agrupados'!T155</f>
        <v>345</v>
      </c>
      <c r="M155" s="423">
        <f>'dados agrupados'!U155</f>
        <v>100</v>
      </c>
      <c r="N155" s="423">
        <f>'dados agrupados'!V155</f>
        <v>167</v>
      </c>
      <c r="O155" s="304">
        <f>'dados agrupados'!W155</f>
        <v>0</v>
      </c>
      <c r="P155" s="304">
        <f>'dados agrupados'!X155</f>
        <v>0</v>
      </c>
      <c r="Q155" s="304">
        <f>'dados agrupados'!Y155</f>
        <v>0</v>
      </c>
      <c r="R155" s="304">
        <f>'dados agrupados'!Z155</f>
        <v>0</v>
      </c>
      <c r="S155" s="304">
        <f>'dados agrupados'!AA155</f>
        <v>0</v>
      </c>
      <c r="T155" s="304">
        <f>'dados agrupados'!AB155</f>
        <v>0</v>
      </c>
      <c r="U155" s="304">
        <f>'dados agrupados'!AC155</f>
        <v>5.7</v>
      </c>
      <c r="V155" s="304">
        <f>'dados agrupados'!AD155</f>
        <v>5.4</v>
      </c>
      <c r="W155" s="304" t="e">
        <f t="shared" ref="W155:X155" si="155">#REF!</f>
        <v>#REF!</v>
      </c>
      <c r="X155" s="304" t="e">
        <f t="shared" si="155"/>
        <v>#REF!</v>
      </c>
      <c r="Y155" s="304">
        <f>'dados agrupados'!AG155</f>
        <v>48</v>
      </c>
      <c r="Z155" s="304">
        <f>'dados agrupados'!AH155</f>
        <v>61</v>
      </c>
      <c r="AA155" s="304">
        <f>'dados agrupados'!AI155</f>
        <v>1</v>
      </c>
      <c r="AB155" s="304">
        <f>'dados agrupados'!AJ155</f>
        <v>0.9</v>
      </c>
      <c r="AC155" s="304">
        <f>'dados agrupados'!AK155</f>
        <v>0</v>
      </c>
      <c r="AD155" s="424">
        <f>'dados agrupados'!AR155</f>
        <v>13.9</v>
      </c>
      <c r="AE155" s="424">
        <f>'dados agrupados'!AS155</f>
        <v>13.6</v>
      </c>
      <c r="AF155" s="304">
        <f>'dados agrupados'!AN155</f>
        <v>8</v>
      </c>
      <c r="AG155" s="304">
        <f>'dados agrupados'!AO155</f>
        <v>7.3</v>
      </c>
      <c r="AH155" s="304">
        <f>'dados agrupados'!AT155</f>
        <v>4.5999999999999996</v>
      </c>
      <c r="AI155" s="304">
        <f>'dados agrupados'!AU155</f>
        <v>4.5</v>
      </c>
      <c r="AJ155" s="304">
        <f>'dados agrupados'!AX155</f>
        <v>139</v>
      </c>
      <c r="AK155" s="304">
        <f>'dados agrupados'!AY155</f>
        <v>138</v>
      </c>
      <c r="AL155" s="304">
        <f>'dados agrupados'!AL155</f>
        <v>4.3</v>
      </c>
      <c r="AM155" s="304">
        <f>'dados agrupados'!AM155</f>
        <v>5.0999999999999996</v>
      </c>
      <c r="AN155" s="424">
        <f>'dados agrupados'!AZ155</f>
        <v>2.2999999999999998</v>
      </c>
      <c r="AO155" s="424">
        <f>'dados agrupados'!BA155</f>
        <v>2.4</v>
      </c>
      <c r="AP155" s="424">
        <f>'dados agrupados'!BB155</f>
        <v>127</v>
      </c>
      <c r="AQ155" s="423">
        <f>'dados agrupados'!BC155</f>
        <v>127</v>
      </c>
      <c r="AR155" s="304">
        <f>'dados agrupados'!AP155</f>
        <v>108</v>
      </c>
      <c r="AS155" s="304">
        <f>'dados agrupados'!AQ155</f>
        <v>50</v>
      </c>
      <c r="AT155" s="304">
        <f>'dados agrupados'!BF155</f>
        <v>0</v>
      </c>
      <c r="AU155" s="304">
        <f>'dados agrupados'!BG155</f>
        <v>0</v>
      </c>
      <c r="AV155" s="304">
        <f>'dados agrupados'!BH155</f>
        <v>13.2</v>
      </c>
      <c r="AW155" s="304">
        <f>'dados agrupados'!BI155</f>
        <v>12</v>
      </c>
      <c r="AX155" s="304">
        <f>'dados agrupados'!BJ155</f>
        <v>40.6</v>
      </c>
      <c r="AY155" s="304">
        <f>'dados agrupados'!BK155</f>
        <v>35.9</v>
      </c>
      <c r="AZ155" s="304">
        <f>'dados agrupados'!BL155</f>
        <v>88.2</v>
      </c>
      <c r="BA155" s="304">
        <f>'dados agrupados'!BM155</f>
        <v>88.6</v>
      </c>
      <c r="BB155" s="304">
        <f>'dados agrupados'!BN155</f>
        <v>28.8</v>
      </c>
      <c r="BC155" s="304">
        <f>'dados agrupados'!BO155</f>
        <v>29.5</v>
      </c>
      <c r="BD155" s="304">
        <f>'dados agrupados'!BP155</f>
        <v>32.6</v>
      </c>
      <c r="BE155" s="304">
        <f>'dados agrupados'!BQ155</f>
        <v>33.299999999999997</v>
      </c>
      <c r="BF155" s="304">
        <f>'dados agrupados'!BR155</f>
        <v>344</v>
      </c>
      <c r="BG155" s="304">
        <f>'dados agrupados'!BS155</f>
        <v>343</v>
      </c>
      <c r="BH155" s="304">
        <f>'dados agrupados'!BT155</f>
        <v>12.9</v>
      </c>
      <c r="BI155" s="304">
        <f>'dados agrupados'!BU155</f>
        <v>14</v>
      </c>
      <c r="BJ155" s="304">
        <f>'dados agrupados'!BV155</f>
        <v>0.46</v>
      </c>
      <c r="BK155" s="304">
        <f>'dados agrupados'!BW155</f>
        <v>0.7</v>
      </c>
      <c r="BL155" s="304">
        <f>'dados agrupados'!BX155</f>
        <v>9.27</v>
      </c>
      <c r="BM155" s="304">
        <f>'dados agrupados'!BY155</f>
        <v>15.25</v>
      </c>
      <c r="BN155" s="304">
        <f>'dados agrupados'!BZ155</f>
        <v>63.7</v>
      </c>
      <c r="BO155" s="304">
        <f>'dados agrupados'!CA155</f>
        <v>11.29</v>
      </c>
      <c r="BP155" s="304">
        <f>'dados agrupados'!CB155</f>
        <v>63.7</v>
      </c>
      <c r="BQ155" s="304">
        <f>'dados agrupados'!CC155</f>
        <v>11.29</v>
      </c>
      <c r="BR155" s="304">
        <f>'dados agrupados'!CD155</f>
        <v>14.8</v>
      </c>
      <c r="BS155" s="304">
        <f>'dados agrupados'!CE155</f>
        <v>1.06</v>
      </c>
      <c r="BT155" s="304">
        <f>'dados agrupados'!CF155</f>
        <v>0.8</v>
      </c>
      <c r="BU155" s="304">
        <f>'dados agrupados'!CG155</f>
        <v>0.04</v>
      </c>
      <c r="BV155" s="304">
        <f>'dados agrupados'!CH155</f>
        <v>0.5</v>
      </c>
      <c r="BW155" s="304">
        <f>'dados agrupados'!CI155</f>
        <v>7.0000000000000007E-2</v>
      </c>
      <c r="BX155" s="304" t="b">
        <f>'dados agrupados'!CJ155</f>
        <v>0</v>
      </c>
      <c r="BY155" s="304" t="b">
        <f>'dados agrupados'!CK155</f>
        <v>1</v>
      </c>
      <c r="BZ155" s="304" t="e">
        <f t="shared" si="1"/>
        <v>#REF!</v>
      </c>
    </row>
    <row r="156" spans="1:78" ht="15.75" customHeight="1">
      <c r="A156" s="422" t="str">
        <f>'dados agrupados'!C156</f>
        <v>3240</v>
      </c>
      <c r="B156" s="304">
        <f>'dados agrupados'!D156</f>
        <v>27</v>
      </c>
      <c r="C156" s="304">
        <f>'dados agrupados'!E156</f>
        <v>0</v>
      </c>
      <c r="D156" s="304">
        <f>'dados agrupados'!F156</f>
        <v>0</v>
      </c>
      <c r="E156" s="304">
        <f>'dados agrupados'!M156</f>
        <v>586</v>
      </c>
      <c r="F156" s="423">
        <f>'dados agrupados'!N156</f>
        <v>4013</v>
      </c>
      <c r="G156" s="304">
        <f>'dados agrupados'!O156</f>
        <v>0</v>
      </c>
      <c r="H156" s="304">
        <f>'dados agrupados'!P156</f>
        <v>0</v>
      </c>
      <c r="I156" s="424">
        <f>'dados agrupados'!Q156</f>
        <v>4.5</v>
      </c>
      <c r="J156" s="304">
        <f>'dados agrupados'!R156</f>
        <v>2.5</v>
      </c>
      <c r="K156" s="304">
        <f>'dados agrupados'!S156</f>
        <v>330</v>
      </c>
      <c r="L156" s="304">
        <f>'dados agrupados'!T156</f>
        <v>552</v>
      </c>
      <c r="M156" s="423">
        <f>'dados agrupados'!U156</f>
        <v>92</v>
      </c>
      <c r="N156" s="423">
        <f>'dados agrupados'!V156</f>
        <v>204</v>
      </c>
      <c r="O156" s="304">
        <f>'dados agrupados'!W156</f>
        <v>0</v>
      </c>
      <c r="P156" s="304">
        <f>'dados agrupados'!X156</f>
        <v>0</v>
      </c>
      <c r="Q156" s="304">
        <f>'dados agrupados'!Y156</f>
        <v>0</v>
      </c>
      <c r="R156" s="304">
        <f>'dados agrupados'!Z156</f>
        <v>0</v>
      </c>
      <c r="S156" s="304">
        <f>'dados agrupados'!AA156</f>
        <v>0</v>
      </c>
      <c r="T156" s="304">
        <f>'dados agrupados'!AB156</f>
        <v>0</v>
      </c>
      <c r="U156" s="304">
        <f>'dados agrupados'!AC156</f>
        <v>44.2</v>
      </c>
      <c r="V156" s="304">
        <f>'dados agrupados'!AD156</f>
        <v>6.5</v>
      </c>
      <c r="W156" s="304" t="e">
        <f t="shared" ref="W156:X156" si="156">#REF!</f>
        <v>#REF!</v>
      </c>
      <c r="X156" s="304" t="e">
        <f t="shared" si="156"/>
        <v>#REF!</v>
      </c>
      <c r="Y156" s="304">
        <f>'dados agrupados'!AG156</f>
        <v>47</v>
      </c>
      <c r="Z156" s="304">
        <f>'dados agrupados'!AH156</f>
        <v>59</v>
      </c>
      <c r="AA156" s="304">
        <f>'dados agrupados'!AI156</f>
        <v>0.7</v>
      </c>
      <c r="AB156" s="304">
        <f>'dados agrupados'!AJ156</f>
        <v>0.9</v>
      </c>
      <c r="AC156" s="304">
        <f>'dados agrupados'!AK156</f>
        <v>0.20000000000000007</v>
      </c>
      <c r="AD156" s="424">
        <f>'dados agrupados'!AR156</f>
        <v>13.8</v>
      </c>
      <c r="AE156" s="424">
        <f>'dados agrupados'!AS156</f>
        <v>9.5</v>
      </c>
      <c r="AF156" s="304">
        <f>'dados agrupados'!AN156</f>
        <v>7.2</v>
      </c>
      <c r="AG156" s="304">
        <f>'dados agrupados'!AO156</f>
        <v>7.7</v>
      </c>
      <c r="AH156" s="304">
        <f>'dados agrupados'!AT156</f>
        <v>5.0999999999999996</v>
      </c>
      <c r="AI156" s="304">
        <f>'dados agrupados'!AU156</f>
        <v>4.5</v>
      </c>
      <c r="AJ156" s="304">
        <f>'dados agrupados'!AX156</f>
        <v>143</v>
      </c>
      <c r="AK156" s="304">
        <f>'dados agrupados'!AY156</f>
        <v>137</v>
      </c>
      <c r="AL156" s="304">
        <f>'dados agrupados'!AL156</f>
        <v>4.9000000000000004</v>
      </c>
      <c r="AM156" s="304">
        <f>'dados agrupados'!AM156</f>
        <v>5.9</v>
      </c>
      <c r="AN156" s="424">
        <f>'dados agrupados'!AZ156</f>
        <v>2.6</v>
      </c>
      <c r="AO156" s="424">
        <f>'dados agrupados'!BA156</f>
        <v>1.9</v>
      </c>
      <c r="AP156" s="424">
        <f>'dados agrupados'!BB156</f>
        <v>125</v>
      </c>
      <c r="AQ156" s="423">
        <f>'dados agrupados'!BC156</f>
        <v>84</v>
      </c>
      <c r="AR156" s="304">
        <f>'dados agrupados'!AP156</f>
        <v>61</v>
      </c>
      <c r="AS156" s="304">
        <f>'dados agrupados'!AQ156</f>
        <v>10</v>
      </c>
      <c r="AT156" s="304">
        <f>'dados agrupados'!BF156</f>
        <v>0</v>
      </c>
      <c r="AU156" s="304">
        <f>'dados agrupados'!BG156</f>
        <v>0</v>
      </c>
      <c r="AV156" s="304">
        <f>'dados agrupados'!BH156</f>
        <v>13.8</v>
      </c>
      <c r="AW156" s="304">
        <f>'dados agrupados'!BI156</f>
        <v>13.8</v>
      </c>
      <c r="AX156" s="304">
        <f>'dados agrupados'!BJ156</f>
        <v>41.8</v>
      </c>
      <c r="AY156" s="304">
        <f>'dados agrupados'!BK156</f>
        <v>42.5</v>
      </c>
      <c r="AZ156" s="304">
        <f>'dados agrupados'!BL156</f>
        <v>88.3</v>
      </c>
      <c r="BA156" s="304">
        <f>'dados agrupados'!BM156</f>
        <v>90.2</v>
      </c>
      <c r="BB156" s="304">
        <f>'dados agrupados'!BN156</f>
        <v>29.3</v>
      </c>
      <c r="BC156" s="304">
        <f>'dados agrupados'!BO156</f>
        <v>29.3</v>
      </c>
      <c r="BD156" s="304">
        <f>'dados agrupados'!BP156</f>
        <v>33.1</v>
      </c>
      <c r="BE156" s="304">
        <f>'dados agrupados'!BQ156</f>
        <v>32.5</v>
      </c>
      <c r="BF156" s="304">
        <f>'dados agrupados'!BR156</f>
        <v>419</v>
      </c>
      <c r="BG156" s="304">
        <f>'dados agrupados'!BS156</f>
        <v>411</v>
      </c>
      <c r="BH156" s="304">
        <f>'dados agrupados'!BT156</f>
        <v>12.7</v>
      </c>
      <c r="BI156" s="304">
        <f>'dados agrupados'!BU156</f>
        <v>14.2</v>
      </c>
      <c r="BJ156" s="304">
        <f>'dados agrupados'!BV156</f>
        <v>0.95</v>
      </c>
      <c r="BK156" s="304">
        <f>'dados agrupados'!BW156</f>
        <v>1.18</v>
      </c>
      <c r="BL156" s="304">
        <f>'dados agrupados'!BX156</f>
        <v>10.35</v>
      </c>
      <c r="BM156" s="304">
        <f>'dados agrupados'!BY156</f>
        <v>12.44</v>
      </c>
      <c r="BN156" s="304">
        <f>'dados agrupados'!BZ156</f>
        <v>70.2</v>
      </c>
      <c r="BO156" s="304">
        <f>'dados agrupados'!CA156</f>
        <v>9.0299999999999994</v>
      </c>
      <c r="BP156" s="304">
        <f>'dados agrupados'!CB156</f>
        <v>70.2</v>
      </c>
      <c r="BQ156" s="304">
        <f>'dados agrupados'!CC156</f>
        <v>9.0299999999999994</v>
      </c>
      <c r="BR156" s="304">
        <f>'dados agrupados'!CD156</f>
        <v>7.1</v>
      </c>
      <c r="BS156" s="304">
        <f>'dados agrupados'!CE156</f>
        <v>1.19</v>
      </c>
      <c r="BT156" s="304">
        <f>'dados agrupados'!CF156</f>
        <v>1.9</v>
      </c>
      <c r="BU156" s="304">
        <f>'dados agrupados'!CG156</f>
        <v>0.03</v>
      </c>
      <c r="BV156" s="304">
        <f>'dados agrupados'!CH156</f>
        <v>0.3</v>
      </c>
      <c r="BW156" s="304">
        <f>'dados agrupados'!CI156</f>
        <v>0.08</v>
      </c>
      <c r="BX156" s="304" t="b">
        <f>'dados agrupados'!CJ156</f>
        <v>0</v>
      </c>
      <c r="BY156" s="304" t="b">
        <f>'dados agrupados'!CK156</f>
        <v>1</v>
      </c>
      <c r="BZ156" s="304" t="e">
        <f t="shared" si="1"/>
        <v>#REF!</v>
      </c>
    </row>
    <row r="157" spans="1:78" ht="15.75" customHeight="1">
      <c r="A157" s="422" t="str">
        <f>'dados agrupados'!C157</f>
        <v>3241</v>
      </c>
      <c r="B157" s="304">
        <f>'dados agrupados'!D157</f>
        <v>25</v>
      </c>
      <c r="C157" s="304">
        <f>'dados agrupados'!E157</f>
        <v>0</v>
      </c>
      <c r="D157" s="304">
        <f>'dados agrupados'!F157</f>
        <v>0</v>
      </c>
      <c r="E157" s="304">
        <f>'dados agrupados'!M157</f>
        <v>914</v>
      </c>
      <c r="F157" s="423">
        <f>'dados agrupados'!N157</f>
        <v>6198</v>
      </c>
      <c r="G157" s="304">
        <f>'dados agrupados'!O157</f>
        <v>0</v>
      </c>
      <c r="H157" s="304">
        <f>'dados agrupados'!P157</f>
        <v>0</v>
      </c>
      <c r="I157" s="424">
        <f>'dados agrupados'!Q157</f>
        <v>2.2999999999999998</v>
      </c>
      <c r="J157" s="304">
        <f>'dados agrupados'!R157</f>
        <v>1.8</v>
      </c>
      <c r="K157" s="304">
        <f>'dados agrupados'!S157</f>
        <v>308</v>
      </c>
      <c r="L157" s="304">
        <f>'dados agrupados'!T157</f>
        <v>480</v>
      </c>
      <c r="M157" s="423">
        <f>'dados agrupados'!U157</f>
        <v>109</v>
      </c>
      <c r="N157" s="423">
        <f>'dados agrupados'!V157</f>
        <v>217</v>
      </c>
      <c r="O157" s="304">
        <f>'dados agrupados'!W157</f>
        <v>0</v>
      </c>
      <c r="P157" s="304">
        <f>'dados agrupados'!X157</f>
        <v>0</v>
      </c>
      <c r="Q157" s="304">
        <f>'dados agrupados'!Y157</f>
        <v>0</v>
      </c>
      <c r="R157" s="304">
        <f>'dados agrupados'!Z157</f>
        <v>0</v>
      </c>
      <c r="S157" s="304">
        <f>'dados agrupados'!AA157</f>
        <v>0</v>
      </c>
      <c r="T157" s="304">
        <f>'dados agrupados'!AB157</f>
        <v>0</v>
      </c>
      <c r="U157" s="304">
        <f>'dados agrupados'!AC157</f>
        <v>4.2</v>
      </c>
      <c r="V157" s="304">
        <f>'dados agrupados'!AD157</f>
        <v>5.5</v>
      </c>
      <c r="W157" s="304" t="e">
        <f t="shared" ref="W157:X157" si="157">#REF!</f>
        <v>#REF!</v>
      </c>
      <c r="X157" s="304" t="e">
        <f t="shared" si="157"/>
        <v>#REF!</v>
      </c>
      <c r="Y157" s="304">
        <f>'dados agrupados'!AG157</f>
        <v>56</v>
      </c>
      <c r="Z157" s="304">
        <f>'dados agrupados'!AH157</f>
        <v>65</v>
      </c>
      <c r="AA157" s="304">
        <f>'dados agrupados'!AI157</f>
        <v>0.9</v>
      </c>
      <c r="AB157" s="304">
        <f>'dados agrupados'!AJ157</f>
        <v>1.2</v>
      </c>
      <c r="AC157" s="304">
        <f>'dados agrupados'!AK157</f>
        <v>0.29999999999999993</v>
      </c>
      <c r="AD157" s="424">
        <f>'dados agrupados'!AR157</f>
        <v>10.3</v>
      </c>
      <c r="AE157" s="424">
        <f>'dados agrupados'!AS157</f>
        <v>9.6</v>
      </c>
      <c r="AF157" s="304">
        <f>'dados agrupados'!AN157</f>
        <v>6.7</v>
      </c>
      <c r="AG157" s="304">
        <f>'dados agrupados'!AO157</f>
        <v>6.7</v>
      </c>
      <c r="AH157" s="304">
        <f>'dados agrupados'!AT157</f>
        <v>4.8</v>
      </c>
      <c r="AI157" s="304">
        <f>'dados agrupados'!AU157</f>
        <v>4.5</v>
      </c>
      <c r="AJ157" s="304">
        <f>'dados agrupados'!AX157</f>
        <v>139</v>
      </c>
      <c r="AK157" s="304">
        <f>'dados agrupados'!AY157</f>
        <v>140</v>
      </c>
      <c r="AL157" s="304">
        <f>'dados agrupados'!AL157</f>
        <v>4.0999999999999996</v>
      </c>
      <c r="AM157" s="304">
        <f>'dados agrupados'!AM157</f>
        <v>4.5</v>
      </c>
      <c r="AN157" s="424">
        <f>'dados agrupados'!AZ157</f>
        <v>2.1</v>
      </c>
      <c r="AO157" s="424">
        <f>'dados agrupados'!BA157</f>
        <v>2.1</v>
      </c>
      <c r="AP157" s="424">
        <f>'dados agrupados'!BB157</f>
        <v>105</v>
      </c>
      <c r="AQ157" s="423">
        <f>'dados agrupados'!BC157</f>
        <v>93</v>
      </c>
      <c r="AR157" s="304">
        <f>'dados agrupados'!AP157</f>
        <v>43</v>
      </c>
      <c r="AS157" s="304">
        <f>'dados agrupados'!AQ157</f>
        <v>10</v>
      </c>
      <c r="AT157" s="304">
        <f>'dados agrupados'!BF157</f>
        <v>0</v>
      </c>
      <c r="AU157" s="304">
        <f>'dados agrupados'!BG157</f>
        <v>0</v>
      </c>
      <c r="AV157" s="304">
        <f>'dados agrupados'!BH157</f>
        <v>12.8</v>
      </c>
      <c r="AW157" s="304">
        <f>'dados agrupados'!BI157</f>
        <v>12.7</v>
      </c>
      <c r="AX157" s="304">
        <f>'dados agrupados'!BJ157</f>
        <v>39.200000000000003</v>
      </c>
      <c r="AY157" s="304">
        <f>'dados agrupados'!BK157</f>
        <v>37.9</v>
      </c>
      <c r="AZ157" s="304">
        <f>'dados agrupados'!BL157</f>
        <v>82.7</v>
      </c>
      <c r="BA157" s="304">
        <f>'dados agrupados'!BM157</f>
        <v>84.1</v>
      </c>
      <c r="BB157" s="304">
        <f>'dados agrupados'!BN157</f>
        <v>27</v>
      </c>
      <c r="BC157" s="304">
        <f>'dados agrupados'!BO157</f>
        <v>28.1</v>
      </c>
      <c r="BD157" s="304">
        <f>'dados agrupados'!BP157</f>
        <v>32.6</v>
      </c>
      <c r="BE157" s="304">
        <f>'dados agrupados'!BQ157</f>
        <v>33.5</v>
      </c>
      <c r="BF157" s="304">
        <f>'dados agrupados'!BR157</f>
        <v>384</v>
      </c>
      <c r="BG157" s="304">
        <f>'dados agrupados'!BS157</f>
        <v>377</v>
      </c>
      <c r="BH157" s="304">
        <f>'dados agrupados'!BT157</f>
        <v>12.4</v>
      </c>
      <c r="BI157" s="304">
        <f>'dados agrupados'!BU157</f>
        <v>13.9</v>
      </c>
      <c r="BJ157" s="304">
        <f>'dados agrupados'!BV157</f>
        <v>1.42</v>
      </c>
      <c r="BK157" s="304">
        <f>'dados agrupados'!BW157</f>
        <v>1.64</v>
      </c>
      <c r="BL157" s="304">
        <f>'dados agrupados'!BX157</f>
        <v>6.57</v>
      </c>
      <c r="BM157" s="304">
        <f>'dados agrupados'!BY157</f>
        <v>9.4700000000000006</v>
      </c>
      <c r="BN157" s="304">
        <f>'dados agrupados'!BZ157</f>
        <v>55</v>
      </c>
      <c r="BO157" s="304">
        <f>'dados agrupados'!CA157</f>
        <v>6.97</v>
      </c>
      <c r="BP157" s="304">
        <f>'dados agrupados'!CB157</f>
        <v>55</v>
      </c>
      <c r="BQ157" s="304">
        <f>'dados agrupados'!CC157</f>
        <v>6.97</v>
      </c>
      <c r="BR157" s="304">
        <f>'dados agrupados'!CD157</f>
        <v>10</v>
      </c>
      <c r="BS157" s="304">
        <f>'dados agrupados'!CE157</f>
        <v>1.24</v>
      </c>
      <c r="BT157" s="304">
        <f>'dados agrupados'!CF157</f>
        <v>3.4</v>
      </c>
      <c r="BU157" s="304">
        <f>'dados agrupados'!CG157</f>
        <v>0.06</v>
      </c>
      <c r="BV157" s="304">
        <f>'dados agrupados'!CH157</f>
        <v>0.7</v>
      </c>
      <c r="BW157" s="304">
        <f>'dados agrupados'!CI157</f>
        <v>0.02</v>
      </c>
      <c r="BX157" s="304" t="b">
        <f>'dados agrupados'!CJ157</f>
        <v>1</v>
      </c>
      <c r="BY157" s="304" t="b">
        <f>'dados agrupados'!CK157</f>
        <v>1</v>
      </c>
      <c r="BZ157" s="304" t="e">
        <f t="shared" si="1"/>
        <v>#REF!</v>
      </c>
    </row>
    <row r="158" spans="1:78" ht="15.75" customHeight="1">
      <c r="A158" s="422" t="str">
        <f>'dados agrupados'!C158</f>
        <v>3242</v>
      </c>
      <c r="B158" s="304">
        <f>'dados agrupados'!D158</f>
        <v>33</v>
      </c>
      <c r="C158" s="304">
        <f>'dados agrupados'!E158</f>
        <v>0</v>
      </c>
      <c r="D158" s="304">
        <f>'dados agrupados'!F158</f>
        <v>0</v>
      </c>
      <c r="E158" s="304">
        <f>'dados agrupados'!M158</f>
        <v>710</v>
      </c>
      <c r="F158" s="423">
        <f>'dados agrupados'!N158</f>
        <v>4260</v>
      </c>
      <c r="G158" s="304">
        <f>'dados agrupados'!O158</f>
        <v>0</v>
      </c>
      <c r="H158" s="304">
        <f>'dados agrupados'!P158</f>
        <v>0</v>
      </c>
      <c r="I158" s="424">
        <f>'dados agrupados'!Q158</f>
        <v>2.2000000000000002</v>
      </c>
      <c r="J158" s="304">
        <f>'dados agrupados'!R158</f>
        <v>4.3</v>
      </c>
      <c r="K158" s="304">
        <f>'dados agrupados'!S158</f>
        <v>314</v>
      </c>
      <c r="L158" s="304">
        <f>'dados agrupados'!T158</f>
        <v>482</v>
      </c>
      <c r="M158" s="423">
        <f>'dados agrupados'!U158</f>
        <v>61</v>
      </c>
      <c r="N158" s="423">
        <f>'dados agrupados'!V158</f>
        <v>153</v>
      </c>
      <c r="O158" s="304">
        <f>'dados agrupados'!W158</f>
        <v>0</v>
      </c>
      <c r="P158" s="304">
        <f>'dados agrupados'!X158</f>
        <v>0</v>
      </c>
      <c r="Q158" s="304">
        <f>'dados agrupados'!Y158</f>
        <v>0</v>
      </c>
      <c r="R158" s="304">
        <f>'dados agrupados'!Z158</f>
        <v>0</v>
      </c>
      <c r="S158" s="304">
        <f>'dados agrupados'!AA158</f>
        <v>0</v>
      </c>
      <c r="T158" s="304">
        <f>'dados agrupados'!AB158</f>
        <v>0</v>
      </c>
      <c r="U158" s="304">
        <f>'dados agrupados'!AC158</f>
        <v>5.5</v>
      </c>
      <c r="V158" s="304">
        <f>'dados agrupados'!AD158</f>
        <v>7.9</v>
      </c>
      <c r="W158" s="304" t="e">
        <f t="shared" ref="W158:X158" si="158">#REF!</f>
        <v>#REF!</v>
      </c>
      <c r="X158" s="304" t="e">
        <f t="shared" si="158"/>
        <v>#REF!</v>
      </c>
      <c r="Y158" s="304">
        <f>'dados agrupados'!AG158</f>
        <v>51</v>
      </c>
      <c r="Z158" s="304">
        <f>'dados agrupados'!AH158</f>
        <v>77</v>
      </c>
      <c r="AA158" s="304">
        <f>'dados agrupados'!AI158</f>
        <v>1</v>
      </c>
      <c r="AB158" s="304">
        <f>'dados agrupados'!AJ158</f>
        <v>1.5</v>
      </c>
      <c r="AC158" s="304">
        <f>'dados agrupados'!AK158</f>
        <v>0.5</v>
      </c>
      <c r="AD158" s="424">
        <f>'dados agrupados'!AR158</f>
        <v>11.2</v>
      </c>
      <c r="AE158" s="424">
        <f>'dados agrupados'!AS158</f>
        <v>11.4</v>
      </c>
      <c r="AF158" s="304">
        <f>'dados agrupados'!AN158</f>
        <v>7.3</v>
      </c>
      <c r="AG158" s="304">
        <f>'dados agrupados'!AO158</f>
        <v>7.1</v>
      </c>
      <c r="AH158" s="304">
        <f>'dados agrupados'!AT158</f>
        <v>4.5999999999999996</v>
      </c>
      <c r="AI158" s="304">
        <f>'dados agrupados'!AU158</f>
        <v>4.8</v>
      </c>
      <c r="AJ158" s="304">
        <f>'dados agrupados'!AX158</f>
        <v>139</v>
      </c>
      <c r="AK158" s="304">
        <f>'dados agrupados'!AY158</f>
        <v>141</v>
      </c>
      <c r="AL158" s="304">
        <f>'dados agrupados'!AL158</f>
        <v>3.8</v>
      </c>
      <c r="AM158" s="304">
        <f>'dados agrupados'!AM158</f>
        <v>5.2</v>
      </c>
      <c r="AN158" s="424">
        <f>'dados agrupados'!AZ158</f>
        <v>2</v>
      </c>
      <c r="AO158" s="424">
        <f>'dados agrupados'!BA158</f>
        <v>2</v>
      </c>
      <c r="AP158" s="424">
        <f>'dados agrupados'!BB158</f>
        <v>103</v>
      </c>
      <c r="AQ158" s="423">
        <f>'dados agrupados'!BC158</f>
        <v>103</v>
      </c>
      <c r="AR158" s="304">
        <f>'dados agrupados'!AP158</f>
        <v>56</v>
      </c>
      <c r="AS158" s="304">
        <f>'dados agrupados'!AQ158</f>
        <v>28</v>
      </c>
      <c r="AT158" s="304">
        <f>'dados agrupados'!BF158</f>
        <v>0</v>
      </c>
      <c r="AU158" s="304">
        <f>'dados agrupados'!BG158</f>
        <v>0</v>
      </c>
      <c r="AV158" s="304">
        <f>'dados agrupados'!BH158</f>
        <v>13.5</v>
      </c>
      <c r="AW158" s="304">
        <f>'dados agrupados'!BI158</f>
        <v>12.7</v>
      </c>
      <c r="AX158" s="304">
        <f>'dados agrupados'!BJ158</f>
        <v>41.5</v>
      </c>
      <c r="AY158" s="304">
        <f>'dados agrupados'!BK158</f>
        <v>39.200000000000003</v>
      </c>
      <c r="AZ158" s="304">
        <f>'dados agrupados'!BL158</f>
        <v>81.099999999999994</v>
      </c>
      <c r="BA158" s="304">
        <f>'dados agrupados'!BM158</f>
        <v>82.3</v>
      </c>
      <c r="BB158" s="304">
        <f>'dados agrupados'!BN158</f>
        <v>26.3</v>
      </c>
      <c r="BC158" s="304">
        <f>'dados agrupados'!BO158</f>
        <v>26.7</v>
      </c>
      <c r="BD158" s="304">
        <f>'dados agrupados'!BP158</f>
        <v>32.4</v>
      </c>
      <c r="BE158" s="304">
        <f>'dados agrupados'!BQ158</f>
        <v>32.4</v>
      </c>
      <c r="BF158" s="304">
        <f>'dados agrupados'!BR158</f>
        <v>393</v>
      </c>
      <c r="BG158" s="304">
        <f>'dados agrupados'!BS158</f>
        <v>378</v>
      </c>
      <c r="BH158" s="304">
        <f>'dados agrupados'!BT158</f>
        <v>13.5</v>
      </c>
      <c r="BI158" s="304">
        <f>'dados agrupados'!BU158</f>
        <v>13.8</v>
      </c>
      <c r="BJ158" s="304">
        <f>'dados agrupados'!BV158</f>
        <v>0.84</v>
      </c>
      <c r="BK158" s="304">
        <f>'dados agrupados'!BW158</f>
        <v>0.71</v>
      </c>
      <c r="BL158" s="304">
        <f>'dados agrupados'!BX158</f>
        <v>6.8</v>
      </c>
      <c r="BM158" s="304">
        <f>'dados agrupados'!BY158</f>
        <v>9.52</v>
      </c>
      <c r="BN158" s="304">
        <f>'dados agrupados'!BZ158</f>
        <v>55.5</v>
      </c>
      <c r="BO158" s="304">
        <f>'dados agrupados'!CA158</f>
        <v>7.64</v>
      </c>
      <c r="BP158" s="304">
        <f>'dados agrupados'!CB158</f>
        <v>55.5</v>
      </c>
      <c r="BQ158" s="304">
        <f>'dados agrupados'!CC158</f>
        <v>7.64</v>
      </c>
      <c r="BR158" s="304">
        <f>'dados agrupados'!CD158</f>
        <v>12.6</v>
      </c>
      <c r="BS158" s="304">
        <f>'dados agrupados'!CE158</f>
        <v>0.67</v>
      </c>
      <c r="BT158" s="304">
        <f>'dados agrupados'!CF158</f>
        <v>7.9</v>
      </c>
      <c r="BU158" s="304">
        <f>'dados agrupados'!CG158</f>
        <v>0.02</v>
      </c>
      <c r="BV158" s="304">
        <f>'dados agrupados'!CH158</f>
        <v>1</v>
      </c>
      <c r="BW158" s="304">
        <f>'dados agrupados'!CI158</f>
        <v>0.05</v>
      </c>
      <c r="BX158" s="304" t="b">
        <f>'dados agrupados'!CJ158</f>
        <v>1</v>
      </c>
      <c r="BY158" s="304" t="b">
        <f>'dados agrupados'!CK158</f>
        <v>1</v>
      </c>
      <c r="BZ158" s="304" t="e">
        <f t="shared" si="1"/>
        <v>#REF!</v>
      </c>
    </row>
    <row r="159" spans="1:78" ht="15.75" customHeight="1">
      <c r="A159" s="422" t="str">
        <f>'dados agrupados'!C159</f>
        <v>3243</v>
      </c>
      <c r="B159" s="304">
        <f>'dados agrupados'!D159</f>
        <v>35</v>
      </c>
      <c r="C159" s="304">
        <f>'dados agrupados'!E159</f>
        <v>75</v>
      </c>
      <c r="D159" s="304">
        <f>'dados agrupados'!F159</f>
        <v>0</v>
      </c>
      <c r="E159" s="304">
        <f>'dados agrupados'!M159</f>
        <v>6153</v>
      </c>
      <c r="F159" s="423">
        <f>'dados agrupados'!N159</f>
        <v>9377</v>
      </c>
      <c r="G159" s="304">
        <f>'dados agrupados'!O159</f>
        <v>0</v>
      </c>
      <c r="H159" s="304">
        <f>'dados agrupados'!P159</f>
        <v>0</v>
      </c>
      <c r="I159" s="424">
        <f>'dados agrupados'!Q159</f>
        <v>2.8</v>
      </c>
      <c r="J159" s="304">
        <f>'dados agrupados'!R159</f>
        <v>2.9</v>
      </c>
      <c r="K159" s="304">
        <f>'dados agrupados'!S159</f>
        <v>974</v>
      </c>
      <c r="L159" s="304">
        <f>'dados agrupados'!T159</f>
        <v>1199</v>
      </c>
      <c r="M159" s="423">
        <f>'dados agrupados'!U159</f>
        <v>424</v>
      </c>
      <c r="N159" s="423">
        <f>'dados agrupados'!V159</f>
        <v>419</v>
      </c>
      <c r="O159" s="304">
        <f>'dados agrupados'!W159</f>
        <v>0</v>
      </c>
      <c r="P159" s="304">
        <f>'dados agrupados'!X159</f>
        <v>0</v>
      </c>
      <c r="Q159" s="304">
        <f>'dados agrupados'!Y159</f>
        <v>0</v>
      </c>
      <c r="R159" s="304">
        <f>'dados agrupados'!Z159</f>
        <v>0</v>
      </c>
      <c r="S159" s="304">
        <f>'dados agrupados'!AA159</f>
        <v>0</v>
      </c>
      <c r="T159" s="304">
        <f>'dados agrupados'!AB159</f>
        <v>0</v>
      </c>
      <c r="U159" s="304">
        <f>'dados agrupados'!AC159</f>
        <v>5.7</v>
      </c>
      <c r="V159" s="304">
        <f>'dados agrupados'!AD159</f>
        <v>6.5</v>
      </c>
      <c r="W159" s="304" t="e">
        <f t="shared" ref="W159:X159" si="159">#REF!</f>
        <v>#REF!</v>
      </c>
      <c r="X159" s="304" t="e">
        <f t="shared" si="159"/>
        <v>#REF!</v>
      </c>
      <c r="Y159" s="304">
        <f>'dados agrupados'!AG159</f>
        <v>54</v>
      </c>
      <c r="Z159" s="304">
        <f>'dados agrupados'!AH159</f>
        <v>65</v>
      </c>
      <c r="AA159" s="304">
        <f>'dados agrupados'!AI159</f>
        <v>1</v>
      </c>
      <c r="AB159" s="304">
        <f>'dados agrupados'!AJ159</f>
        <v>1.3</v>
      </c>
      <c r="AC159" s="304">
        <f>'dados agrupados'!AK159</f>
        <v>0.30000000000000004</v>
      </c>
      <c r="AD159" s="424">
        <f>'dados agrupados'!AR159</f>
        <v>12.3</v>
      </c>
      <c r="AE159" s="424">
        <f>'dados agrupados'!AS159</f>
        <v>11.4</v>
      </c>
      <c r="AF159" s="304">
        <f>'dados agrupados'!AN159</f>
        <v>8.1999999999999993</v>
      </c>
      <c r="AG159" s="304">
        <f>'dados agrupados'!AO159</f>
        <v>7.9</v>
      </c>
      <c r="AH159" s="304">
        <f>'dados agrupados'!AT159</f>
        <v>4.5</v>
      </c>
      <c r="AI159" s="304">
        <f>'dados agrupados'!AU159</f>
        <v>4.5</v>
      </c>
      <c r="AJ159" s="304">
        <f>'dados agrupados'!AX159</f>
        <v>137</v>
      </c>
      <c r="AK159" s="304">
        <f>'dados agrupados'!AY159</f>
        <v>137</v>
      </c>
      <c r="AL159" s="304">
        <f>'dados agrupados'!AL159</f>
        <v>4.3</v>
      </c>
      <c r="AM159" s="304">
        <f>'dados agrupados'!AM159</f>
        <v>5.6</v>
      </c>
      <c r="AN159" s="424">
        <f>'dados agrupados'!AZ159</f>
        <v>2.2999999999999998</v>
      </c>
      <c r="AO159" s="424">
        <f>'dados agrupados'!BA159</f>
        <v>2.4</v>
      </c>
      <c r="AP159" s="424">
        <f>'dados agrupados'!BB159</f>
        <v>110</v>
      </c>
      <c r="AQ159" s="423">
        <f>'dados agrupados'!BC159</f>
        <v>94</v>
      </c>
      <c r="AR159" s="304">
        <f>'dados agrupados'!AP159</f>
        <v>129</v>
      </c>
      <c r="AS159" s="304">
        <f>'dados agrupados'!AQ159</f>
        <v>18</v>
      </c>
      <c r="AT159" s="304">
        <f>'dados agrupados'!BF159</f>
        <v>0</v>
      </c>
      <c r="AU159" s="304">
        <f>'dados agrupados'!BG159</f>
        <v>0</v>
      </c>
      <c r="AV159" s="304">
        <f>'dados agrupados'!BH159</f>
        <v>16</v>
      </c>
      <c r="AW159" s="304">
        <f>'dados agrupados'!BI159</f>
        <v>14.8</v>
      </c>
      <c r="AX159" s="304">
        <f>'dados agrupados'!BJ159</f>
        <v>49.1</v>
      </c>
      <c r="AY159" s="304">
        <f>'dados agrupados'!BK159</f>
        <v>45.4</v>
      </c>
      <c r="AZ159" s="304">
        <f>'dados agrupados'!BL159</f>
        <v>97.3</v>
      </c>
      <c r="BA159" s="304">
        <f>'dados agrupados'!BM159</f>
        <v>96.3</v>
      </c>
      <c r="BB159" s="304">
        <f>'dados agrupados'!BN159</f>
        <v>31.7</v>
      </c>
      <c r="BC159" s="304">
        <f>'dados agrupados'!BO159</f>
        <v>31.4</v>
      </c>
      <c r="BD159" s="304">
        <f>'dados agrupados'!BP159</f>
        <v>32.5</v>
      </c>
      <c r="BE159" s="304">
        <f>'dados agrupados'!BQ159</f>
        <v>32.6</v>
      </c>
      <c r="BF159" s="304">
        <f>'dados agrupados'!BR159</f>
        <v>322</v>
      </c>
      <c r="BG159" s="304">
        <f>'dados agrupados'!BS159</f>
        <v>333</v>
      </c>
      <c r="BH159" s="304">
        <f>'dados agrupados'!BT159</f>
        <v>12.7</v>
      </c>
      <c r="BI159" s="304">
        <f>'dados agrupados'!BU159</f>
        <v>14.5</v>
      </c>
      <c r="BJ159" s="304">
        <f>'dados agrupados'!BV159</f>
        <v>1.43</v>
      </c>
      <c r="BK159" s="304">
        <f>'dados agrupados'!BW159</f>
        <v>1.62</v>
      </c>
      <c r="BL159" s="304">
        <f>'dados agrupados'!BX159</f>
        <v>6.09</v>
      </c>
      <c r="BM159" s="304">
        <f>'dados agrupados'!BY159</f>
        <v>11.32</v>
      </c>
      <c r="BN159" s="304">
        <f>'dados agrupados'!BZ159</f>
        <v>72.099999999999994</v>
      </c>
      <c r="BO159" s="304">
        <f>'dados agrupados'!CA159</f>
        <v>6.64</v>
      </c>
      <c r="BP159" s="304">
        <f>'dados agrupados'!CB159</f>
        <v>72.099999999999994</v>
      </c>
      <c r="BQ159" s="304">
        <f>'dados agrupados'!CC159</f>
        <v>6.64</v>
      </c>
      <c r="BR159" s="304">
        <f>'dados agrupados'!CD159</f>
        <v>6.7</v>
      </c>
      <c r="BS159" s="304">
        <f>'dados agrupados'!CE159</f>
        <v>1.05</v>
      </c>
      <c r="BT159" s="304">
        <f>'dados agrupados'!CF159</f>
        <v>0.5</v>
      </c>
      <c r="BU159" s="304">
        <f>'dados agrupados'!CG159</f>
        <v>0.04</v>
      </c>
      <c r="BV159" s="304">
        <f>'dados agrupados'!CH159</f>
        <v>0.8</v>
      </c>
      <c r="BW159" s="304">
        <f>'dados agrupados'!CI159</f>
        <v>0.04</v>
      </c>
      <c r="BX159" s="304" t="b">
        <f>'dados agrupados'!CJ159</f>
        <v>1</v>
      </c>
      <c r="BY159" s="304" t="b">
        <f>'dados agrupados'!CK159</f>
        <v>1</v>
      </c>
      <c r="BZ159" s="304" t="e">
        <f t="shared" si="1"/>
        <v>#REF!</v>
      </c>
    </row>
    <row r="160" spans="1:78" ht="15.75" customHeight="1">
      <c r="A160" s="422" t="str">
        <f>'dados agrupados'!C160</f>
        <v>3244</v>
      </c>
      <c r="B160" s="304">
        <f>'dados agrupados'!D160</f>
        <v>34</v>
      </c>
      <c r="C160" s="304">
        <f>'dados agrupados'!E160</f>
        <v>65</v>
      </c>
      <c r="D160" s="304">
        <f>'dados agrupados'!F160</f>
        <v>0</v>
      </c>
      <c r="E160" s="304">
        <f>'dados agrupados'!M160</f>
        <v>672</v>
      </c>
      <c r="F160" s="423">
        <f>'dados agrupados'!N160</f>
        <v>7844</v>
      </c>
      <c r="G160" s="304">
        <f>'dados agrupados'!O160</f>
        <v>0</v>
      </c>
      <c r="H160" s="304">
        <f>'dados agrupados'!P160</f>
        <v>0</v>
      </c>
      <c r="I160" s="424">
        <f>'dados agrupados'!Q160</f>
        <v>2</v>
      </c>
      <c r="J160" s="304">
        <f>'dados agrupados'!R160</f>
        <v>3.6</v>
      </c>
      <c r="K160" s="304">
        <f>'dados agrupados'!S160</f>
        <v>271</v>
      </c>
      <c r="L160" s="304">
        <f>'dados agrupados'!T160</f>
        <v>642</v>
      </c>
      <c r="M160" s="423">
        <f>'dados agrupados'!U160</f>
        <v>46</v>
      </c>
      <c r="N160" s="423">
        <f>'dados agrupados'!V160</f>
        <v>332</v>
      </c>
      <c r="O160" s="304">
        <f>'dados agrupados'!W160</f>
        <v>0</v>
      </c>
      <c r="P160" s="304">
        <f>'dados agrupados'!X160</f>
        <v>0</v>
      </c>
      <c r="Q160" s="304">
        <f>'dados agrupados'!Y160</f>
        <v>0</v>
      </c>
      <c r="R160" s="304">
        <f>'dados agrupados'!Z160</f>
        <v>0</v>
      </c>
      <c r="S160" s="304">
        <f>'dados agrupados'!AA160</f>
        <v>0</v>
      </c>
      <c r="T160" s="304">
        <f>'dados agrupados'!AB160</f>
        <v>0</v>
      </c>
      <c r="U160" s="304">
        <f>'dados agrupados'!AC160</f>
        <v>5</v>
      </c>
      <c r="V160" s="304">
        <f>'dados agrupados'!AD160</f>
        <v>7.5</v>
      </c>
      <c r="W160" s="304" t="e">
        <f t="shared" ref="W160:X160" si="160">#REF!</f>
        <v>#REF!</v>
      </c>
      <c r="X160" s="304" t="e">
        <f t="shared" si="160"/>
        <v>#REF!</v>
      </c>
      <c r="Y160" s="304">
        <f>'dados agrupados'!AG160</f>
        <v>53</v>
      </c>
      <c r="Z160" s="304">
        <f>'dados agrupados'!AH160</f>
        <v>96</v>
      </c>
      <c r="AA160" s="304">
        <f>'dados agrupados'!AI160</f>
        <v>0.9</v>
      </c>
      <c r="AB160" s="304">
        <f>'dados agrupados'!AJ160</f>
        <v>1.7</v>
      </c>
      <c r="AC160" s="304">
        <f>'dados agrupados'!AK160</f>
        <v>0.79999999999999993</v>
      </c>
      <c r="AD160" s="424">
        <f>'dados agrupados'!AR160</f>
        <v>10.8</v>
      </c>
      <c r="AE160" s="424">
        <f>'dados agrupados'!AS160</f>
        <v>12.8</v>
      </c>
      <c r="AF160" s="304">
        <f>'dados agrupados'!AN160</f>
        <v>7.8</v>
      </c>
      <c r="AG160" s="304">
        <f>'dados agrupados'!AO160</f>
        <v>8</v>
      </c>
      <c r="AH160" s="304">
        <f>'dados agrupados'!AT160</f>
        <v>3.9</v>
      </c>
      <c r="AI160" s="304">
        <f>'dados agrupados'!AU160</f>
        <v>5.2</v>
      </c>
      <c r="AJ160" s="304">
        <f>'dados agrupados'!AX160</f>
        <v>141</v>
      </c>
      <c r="AK160" s="304">
        <f>'dados agrupados'!AY160</f>
        <v>136</v>
      </c>
      <c r="AL160" s="304">
        <f>'dados agrupados'!AL160</f>
        <v>3.6</v>
      </c>
      <c r="AM160" s="304">
        <f>'dados agrupados'!AM160</f>
        <v>4.5</v>
      </c>
      <c r="AN160" s="424">
        <f>'dados agrupados'!AZ160</f>
        <v>2</v>
      </c>
      <c r="AO160" s="424">
        <f>'dados agrupados'!BA160</f>
        <v>1.8</v>
      </c>
      <c r="AP160" s="424">
        <f>'dados agrupados'!BB160</f>
        <v>107</v>
      </c>
      <c r="AQ160" s="423">
        <f>'dados agrupados'!BC160</f>
        <v>115</v>
      </c>
      <c r="AR160" s="304">
        <f>'dados agrupados'!AP160</f>
        <v>76</v>
      </c>
      <c r="AS160" s="304">
        <f>'dados agrupados'!AQ160</f>
        <v>10</v>
      </c>
      <c r="AT160" s="304">
        <f>'dados agrupados'!BF160</f>
        <v>0</v>
      </c>
      <c r="AU160" s="304">
        <f>'dados agrupados'!BG160</f>
        <v>0</v>
      </c>
      <c r="AV160" s="304">
        <f>'dados agrupados'!BH160</f>
        <v>13.5</v>
      </c>
      <c r="AW160" s="304">
        <f>'dados agrupados'!BI160</f>
        <v>14.2</v>
      </c>
      <c r="AX160" s="304">
        <f>'dados agrupados'!BJ160</f>
        <v>41.3</v>
      </c>
      <c r="AY160" s="304">
        <f>'dados agrupados'!BK160</f>
        <v>42.2</v>
      </c>
      <c r="AZ160" s="304">
        <f>'dados agrupados'!BL160</f>
        <v>87.4</v>
      </c>
      <c r="BA160" s="304">
        <f>'dados agrupados'!BM160</f>
        <v>88</v>
      </c>
      <c r="BB160" s="304">
        <f>'dados agrupados'!BN160</f>
        <v>28.6</v>
      </c>
      <c r="BC160" s="304">
        <f>'dados agrupados'!BO160</f>
        <v>29.5</v>
      </c>
      <c r="BD160" s="304">
        <f>'dados agrupados'!BP160</f>
        <v>32.799999999999997</v>
      </c>
      <c r="BE160" s="304">
        <f>'dados agrupados'!BQ160</f>
        <v>33.6</v>
      </c>
      <c r="BF160" s="304">
        <f>'dados agrupados'!BR160</f>
        <v>287</v>
      </c>
      <c r="BG160" s="304">
        <f>'dados agrupados'!BS160</f>
        <v>299</v>
      </c>
      <c r="BH160" s="304">
        <f>'dados agrupados'!BT160</f>
        <v>12.9</v>
      </c>
      <c r="BI160" s="304">
        <f>'dados agrupados'!BU160</f>
        <v>14</v>
      </c>
      <c r="BJ160" s="304">
        <f>'dados agrupados'!BV160</f>
        <v>0.79</v>
      </c>
      <c r="BK160" s="304">
        <f>'dados agrupados'!BW160</f>
        <v>0.67</v>
      </c>
      <c r="BL160" s="304">
        <f>'dados agrupados'!BX160</f>
        <v>6.72</v>
      </c>
      <c r="BM160" s="304">
        <f>'dados agrupados'!BY160</f>
        <v>11.18</v>
      </c>
      <c r="BN160" s="304">
        <f>'dados agrupados'!BZ160</f>
        <v>63.6</v>
      </c>
      <c r="BO160" s="304">
        <f>'dados agrupados'!CA160</f>
        <v>8.84</v>
      </c>
      <c r="BP160" s="304">
        <f>'dados agrupados'!CB160</f>
        <v>63.6</v>
      </c>
      <c r="BQ160" s="304">
        <f>'dados agrupados'!CC160</f>
        <v>8.84</v>
      </c>
      <c r="BR160" s="304">
        <f>'dados agrupados'!CD160</f>
        <v>13.7</v>
      </c>
      <c r="BS160" s="304">
        <f>'dados agrupados'!CE160</f>
        <v>0.98</v>
      </c>
      <c r="BT160" s="304">
        <f>'dados agrupados'!CF160</f>
        <v>2.6</v>
      </c>
      <c r="BU160" s="304">
        <f>'dados agrupados'!CG160</f>
        <v>0.03</v>
      </c>
      <c r="BV160" s="304">
        <f>'dados agrupados'!CH160</f>
        <v>0.7</v>
      </c>
      <c r="BW160" s="304">
        <f>'dados agrupados'!CI160</f>
        <v>0.03</v>
      </c>
      <c r="BX160" s="304" t="b">
        <f>'dados agrupados'!CJ160</f>
        <v>1</v>
      </c>
      <c r="BY160" s="304" t="b">
        <f>'dados agrupados'!CK160</f>
        <v>1</v>
      </c>
      <c r="BZ160" s="304" t="e">
        <f t="shared" si="1"/>
        <v>#REF!</v>
      </c>
    </row>
    <row r="161" spans="1:78" ht="15.75" customHeight="1">
      <c r="A161" s="422" t="str">
        <f>'dados agrupados'!C161</f>
        <v>3246</v>
      </c>
      <c r="B161" s="304">
        <f>'dados agrupados'!D161</f>
        <v>32</v>
      </c>
      <c r="C161" s="304">
        <f>'dados agrupados'!E161</f>
        <v>80</v>
      </c>
      <c r="D161" s="304">
        <f>'dados agrupados'!F161</f>
        <v>0</v>
      </c>
      <c r="E161" s="304">
        <f>'dados agrupados'!M161</f>
        <v>308</v>
      </c>
      <c r="F161" s="423">
        <f>'dados agrupados'!N161</f>
        <v>2459</v>
      </c>
      <c r="G161" s="304">
        <f>'dados agrupados'!O161</f>
        <v>0</v>
      </c>
      <c r="H161" s="304">
        <f>'dados agrupados'!P161</f>
        <v>0</v>
      </c>
      <c r="I161" s="424">
        <f>'dados agrupados'!Q161</f>
        <v>2</v>
      </c>
      <c r="J161" s="304">
        <f>'dados agrupados'!R161</f>
        <v>2.2999999999999998</v>
      </c>
      <c r="K161" s="304">
        <f>'dados agrupados'!S161</f>
        <v>349</v>
      </c>
      <c r="L161" s="304">
        <f>'dados agrupados'!T161</f>
        <v>386</v>
      </c>
      <c r="M161" s="423">
        <f>'dados agrupados'!U161</f>
        <v>68</v>
      </c>
      <c r="N161" s="423">
        <f>'dados agrupados'!V161</f>
        <v>115</v>
      </c>
      <c r="O161" s="304">
        <f>'dados agrupados'!W161</f>
        <v>0</v>
      </c>
      <c r="P161" s="304">
        <f>'dados agrupados'!X161</f>
        <v>0</v>
      </c>
      <c r="Q161" s="304">
        <f>'dados agrupados'!Y161</f>
        <v>0</v>
      </c>
      <c r="R161" s="304">
        <f>'dados agrupados'!Z161</f>
        <v>0</v>
      </c>
      <c r="S161" s="304">
        <f>'dados agrupados'!AA161</f>
        <v>0</v>
      </c>
      <c r="T161" s="304">
        <f>'dados agrupados'!AB161</f>
        <v>0</v>
      </c>
      <c r="U161" s="304">
        <f>'dados agrupados'!AC161</f>
        <v>3.8</v>
      </c>
      <c r="V161" s="304">
        <f>'dados agrupados'!AD161</f>
        <v>6.7</v>
      </c>
      <c r="W161" s="304" t="e">
        <f t="shared" ref="W161:X161" si="161">#REF!</f>
        <v>#REF!</v>
      </c>
      <c r="X161" s="304" t="e">
        <f t="shared" si="161"/>
        <v>#REF!</v>
      </c>
      <c r="Y161" s="304">
        <f>'dados agrupados'!AG161</f>
        <v>59</v>
      </c>
      <c r="Z161" s="304">
        <f>'dados agrupados'!AH161</f>
        <v>76</v>
      </c>
      <c r="AA161" s="304">
        <f>'dados agrupados'!AI161</f>
        <v>0.9</v>
      </c>
      <c r="AB161" s="304">
        <f>'dados agrupados'!AJ161</f>
        <v>1.2</v>
      </c>
      <c r="AC161" s="304">
        <f>'dados agrupados'!AK161</f>
        <v>0.29999999999999993</v>
      </c>
      <c r="AD161" s="424">
        <f>'dados agrupados'!AR161</f>
        <v>8.9</v>
      </c>
      <c r="AE161" s="424">
        <f>'dados agrupados'!AS161</f>
        <v>11.1</v>
      </c>
      <c r="AF161" s="304">
        <f>'dados agrupados'!AN161</f>
        <v>7.4</v>
      </c>
      <c r="AG161" s="304">
        <f>'dados agrupados'!AO161</f>
        <v>7.9</v>
      </c>
      <c r="AH161" s="304">
        <f>'dados agrupados'!AT161</f>
        <v>5</v>
      </c>
      <c r="AI161" s="304">
        <f>'dados agrupados'!AU161</f>
        <v>5.0999999999999996</v>
      </c>
      <c r="AJ161" s="304">
        <f>'dados agrupados'!AX161</f>
        <v>140</v>
      </c>
      <c r="AK161" s="304">
        <f>'dados agrupados'!AY161</f>
        <v>142</v>
      </c>
      <c r="AL161" s="304">
        <f>'dados agrupados'!AL161</f>
        <v>4.4000000000000004</v>
      </c>
      <c r="AM161" s="304">
        <f>'dados agrupados'!AM161</f>
        <v>5.6</v>
      </c>
      <c r="AN161" s="424">
        <f>'dados agrupados'!AZ161</f>
        <v>1.9</v>
      </c>
      <c r="AO161" s="424">
        <f>'dados agrupados'!BA161</f>
        <v>2.1</v>
      </c>
      <c r="AP161" s="424">
        <f>'dados agrupados'!BB161</f>
        <v>84</v>
      </c>
      <c r="AQ161" s="423">
        <f>'dados agrupados'!BC161</f>
        <v>99</v>
      </c>
      <c r="AR161" s="304">
        <f>'dados agrupados'!AP161</f>
        <v>36</v>
      </c>
      <c r="AS161" s="304">
        <f>'dados agrupados'!AQ161</f>
        <v>11</v>
      </c>
      <c r="AT161" s="304">
        <f>'dados agrupados'!BF161</f>
        <v>0</v>
      </c>
      <c r="AU161" s="304">
        <f>'dados agrupados'!BG161</f>
        <v>0</v>
      </c>
      <c r="AV161" s="304">
        <f>'dados agrupados'!BH161</f>
        <v>13.6</v>
      </c>
      <c r="AW161" s="304">
        <f>'dados agrupados'!BI161</f>
        <v>13.7</v>
      </c>
      <c r="AX161" s="304">
        <f>'dados agrupados'!BJ161</f>
        <v>41.4</v>
      </c>
      <c r="AY161" s="304">
        <f>'dados agrupados'!BK161</f>
        <v>41.1</v>
      </c>
      <c r="AZ161" s="304">
        <f>'dados agrupados'!BL161</f>
        <v>81.2</v>
      </c>
      <c r="BA161" s="304">
        <f>'dados agrupados'!BM161</f>
        <v>82.4</v>
      </c>
      <c r="BB161" s="304">
        <f>'dados agrupados'!BN161</f>
        <v>26.7</v>
      </c>
      <c r="BC161" s="304">
        <f>'dados agrupados'!BO161</f>
        <v>27.3</v>
      </c>
      <c r="BD161" s="304">
        <f>'dados agrupados'!BP161</f>
        <v>32.799999999999997</v>
      </c>
      <c r="BE161" s="304">
        <f>'dados agrupados'!BQ161</f>
        <v>33.200000000000003</v>
      </c>
      <c r="BF161" s="304">
        <f>'dados agrupados'!BR161</f>
        <v>448</v>
      </c>
      <c r="BG161" s="304">
        <f>'dados agrupados'!BS161</f>
        <v>425</v>
      </c>
      <c r="BH161" s="304">
        <f>'dados agrupados'!BT161</f>
        <v>12.7</v>
      </c>
      <c r="BI161" s="304">
        <f>'dados agrupados'!BU161</f>
        <v>13.9</v>
      </c>
      <c r="BJ161" s="304">
        <f>'dados agrupados'!BV161</f>
        <v>1.08</v>
      </c>
      <c r="BK161" s="304">
        <f>'dados agrupados'!BW161</f>
        <v>0.7</v>
      </c>
      <c r="BL161" s="304">
        <f>'dados agrupados'!BX161</f>
        <v>8.1999999999999993</v>
      </c>
      <c r="BM161" s="304">
        <f>'dados agrupados'!BY161</f>
        <v>9.35</v>
      </c>
      <c r="BN161" s="304">
        <f>'dados agrupados'!BZ161</f>
        <v>67.599999999999994</v>
      </c>
      <c r="BO161" s="304">
        <f>'dados agrupados'!CA161</f>
        <v>6.89</v>
      </c>
      <c r="BP161" s="304">
        <f>'dados agrupados'!CB161</f>
        <v>67.599999999999994</v>
      </c>
      <c r="BQ161" s="304">
        <f>'dados agrupados'!CC161</f>
        <v>6.89</v>
      </c>
      <c r="BR161" s="304">
        <f>'dados agrupados'!CD161</f>
        <v>9.3000000000000007</v>
      </c>
      <c r="BS161" s="304">
        <f>'dados agrupados'!CE161</f>
        <v>0.79</v>
      </c>
      <c r="BT161" s="304">
        <f>'dados agrupados'!CF161</f>
        <v>1.2</v>
      </c>
      <c r="BU161" s="304">
        <f>'dados agrupados'!CG161</f>
        <v>0.03</v>
      </c>
      <c r="BV161" s="304">
        <f>'dados agrupados'!CH161</f>
        <v>0.4</v>
      </c>
      <c r="BW161" s="304">
        <f>'dados agrupados'!CI161</f>
        <v>0.06</v>
      </c>
      <c r="BX161" s="304" t="b">
        <f>'dados agrupados'!CJ161</f>
        <v>1</v>
      </c>
      <c r="BY161" s="304" t="b">
        <f>'dados agrupados'!CK161</f>
        <v>1</v>
      </c>
      <c r="BZ161" s="304" t="e">
        <f t="shared" si="1"/>
        <v>#REF!</v>
      </c>
    </row>
    <row r="162" spans="1:78" ht="15.75" customHeight="1">
      <c r="A162" s="422" t="str">
        <f>'dados agrupados'!C162</f>
        <v>3247</v>
      </c>
      <c r="B162" s="304">
        <f>'dados agrupados'!D162</f>
        <v>35</v>
      </c>
      <c r="C162" s="304">
        <f>'dados agrupados'!E162</f>
        <v>75</v>
      </c>
      <c r="D162" s="304">
        <f>'dados agrupados'!F162</f>
        <v>0</v>
      </c>
      <c r="E162" s="304">
        <f>'dados agrupados'!M162</f>
        <v>289</v>
      </c>
      <c r="F162" s="423">
        <f>'dados agrupados'!N162</f>
        <v>1402</v>
      </c>
      <c r="G162" s="304">
        <f>'dados agrupados'!O162</f>
        <v>0</v>
      </c>
      <c r="H162" s="304">
        <f>'dados agrupados'!P162</f>
        <v>0</v>
      </c>
      <c r="I162" s="424">
        <f>'dados agrupados'!Q162</f>
        <v>2.2000000000000002</v>
      </c>
      <c r="J162" s="304">
        <f>'dados agrupados'!R162</f>
        <v>2.1</v>
      </c>
      <c r="K162" s="304">
        <f>'dados agrupados'!S162</f>
        <v>280</v>
      </c>
      <c r="L162" s="304">
        <f>'dados agrupados'!T162</f>
        <v>407</v>
      </c>
      <c r="M162" s="423">
        <f>'dados agrupados'!U162</f>
        <v>88</v>
      </c>
      <c r="N162" s="423">
        <f>'dados agrupados'!V162</f>
        <v>122</v>
      </c>
      <c r="O162" s="304">
        <f>'dados agrupados'!W162</f>
        <v>0</v>
      </c>
      <c r="P162" s="304">
        <f>'dados agrupados'!X162</f>
        <v>0</v>
      </c>
      <c r="Q162" s="304">
        <f>'dados agrupados'!Y162</f>
        <v>0</v>
      </c>
      <c r="R162" s="304">
        <f>'dados agrupados'!Z162</f>
        <v>0</v>
      </c>
      <c r="S162" s="304">
        <f>'dados agrupados'!AA162</f>
        <v>0</v>
      </c>
      <c r="T162" s="304">
        <f>'dados agrupados'!AB162</f>
        <v>0</v>
      </c>
      <c r="U162" s="304">
        <f>'dados agrupados'!AC162</f>
        <v>4.7</v>
      </c>
      <c r="V162" s="304">
        <f>'dados agrupados'!AD162</f>
        <v>4.5999999999999996</v>
      </c>
      <c r="W162" s="304" t="e">
        <f t="shared" ref="W162:X162" si="162">#REF!</f>
        <v>#REF!</v>
      </c>
      <c r="X162" s="304" t="e">
        <f t="shared" si="162"/>
        <v>#REF!</v>
      </c>
      <c r="Y162" s="304">
        <f>'dados agrupados'!AG162</f>
        <v>61</v>
      </c>
      <c r="Z162" s="304">
        <f>'dados agrupados'!AH162</f>
        <v>63</v>
      </c>
      <c r="AA162" s="304">
        <f>'dados agrupados'!AI162</f>
        <v>1.1000000000000001</v>
      </c>
      <c r="AB162" s="304">
        <f>'dados agrupados'!AJ162</f>
        <v>1.2</v>
      </c>
      <c r="AC162" s="304">
        <f>'dados agrupados'!AK162</f>
        <v>9.9999999999999867E-2</v>
      </c>
      <c r="AD162" s="424">
        <f>'dados agrupados'!AR162</f>
        <v>13.5</v>
      </c>
      <c r="AE162" s="424">
        <f>'dados agrupados'!AS162</f>
        <v>9</v>
      </c>
      <c r="AF162" s="304">
        <f>'dados agrupados'!AN162</f>
        <v>6.9</v>
      </c>
      <c r="AG162" s="304">
        <f>'dados agrupados'!AO162</f>
        <v>7.1</v>
      </c>
      <c r="AH162" s="304">
        <f>'dados agrupados'!AT162</f>
        <v>4.5999999999999996</v>
      </c>
      <c r="AI162" s="304">
        <f>'dados agrupados'!AU162</f>
        <v>4.7</v>
      </c>
      <c r="AJ162" s="304">
        <f>'dados agrupados'!AX162</f>
        <v>142</v>
      </c>
      <c r="AK162" s="304">
        <f>'dados agrupados'!AY162</f>
        <v>143</v>
      </c>
      <c r="AL162" s="304">
        <f>'dados agrupados'!AL162</f>
        <v>5</v>
      </c>
      <c r="AM162" s="304">
        <f>'dados agrupados'!AM162</f>
        <v>4.9000000000000004</v>
      </c>
      <c r="AN162" s="424">
        <f>'dados agrupados'!AZ162</f>
        <v>2.4</v>
      </c>
      <c r="AO162" s="424">
        <f>'dados agrupados'!BA162</f>
        <v>1.8</v>
      </c>
      <c r="AP162" s="424">
        <f>'dados agrupados'!BB162</f>
        <v>126</v>
      </c>
      <c r="AQ162" s="423">
        <f>'dados agrupados'!BC162</f>
        <v>88</v>
      </c>
      <c r="AR162" s="304">
        <f>'dados agrupados'!AP162</f>
        <v>95</v>
      </c>
      <c r="AS162" s="304">
        <f>'dados agrupados'!AQ162</f>
        <v>79</v>
      </c>
      <c r="AT162" s="304">
        <f>'dados agrupados'!BF162</f>
        <v>0</v>
      </c>
      <c r="AU162" s="304">
        <f>'dados agrupados'!BG162</f>
        <v>0</v>
      </c>
      <c r="AV162" s="304">
        <f>'dados agrupados'!BH162</f>
        <v>15.5</v>
      </c>
      <c r="AW162" s="304">
        <f>'dados agrupados'!BI162</f>
        <v>15.4</v>
      </c>
      <c r="AX162" s="304">
        <f>'dados agrupados'!BJ162</f>
        <v>47.5</v>
      </c>
      <c r="AY162" s="304">
        <f>'dados agrupados'!BK162</f>
        <v>46.7</v>
      </c>
      <c r="AZ162" s="304">
        <f>'dados agrupados'!BL162</f>
        <v>91.9</v>
      </c>
      <c r="BA162" s="304">
        <f>'dados agrupados'!BM162</f>
        <v>91.6</v>
      </c>
      <c r="BB162" s="304">
        <f>'dados agrupados'!BN162</f>
        <v>29.9</v>
      </c>
      <c r="BC162" s="304">
        <f>'dados agrupados'!BO162</f>
        <v>30.1</v>
      </c>
      <c r="BD162" s="304">
        <f>'dados agrupados'!BP162</f>
        <v>32.6</v>
      </c>
      <c r="BE162" s="304">
        <f>'dados agrupados'!BQ162</f>
        <v>32.9</v>
      </c>
      <c r="BF162" s="304">
        <f>'dados agrupados'!BR162</f>
        <v>235</v>
      </c>
      <c r="BG162" s="304">
        <f>'dados agrupados'!BS162</f>
        <v>217</v>
      </c>
      <c r="BH162" s="304">
        <f>'dados agrupados'!BT162</f>
        <v>14.7</v>
      </c>
      <c r="BI162" s="304">
        <f>'dados agrupados'!BU162</f>
        <v>15.3</v>
      </c>
      <c r="BJ162" s="304">
        <f>'dados agrupados'!BV162</f>
        <v>1.05</v>
      </c>
      <c r="BK162" s="304">
        <f>'dados agrupados'!BW162</f>
        <v>1</v>
      </c>
      <c r="BL162" s="304">
        <f>'dados agrupados'!BX162</f>
        <v>9.17</v>
      </c>
      <c r="BM162" s="304">
        <f>'dados agrupados'!BY162</f>
        <v>13.16</v>
      </c>
      <c r="BN162" s="304">
        <f>'dados agrupados'!BZ162</f>
        <v>55.7</v>
      </c>
      <c r="BO162" s="304">
        <f>'dados agrupados'!CA162</f>
        <v>10.130000000000001</v>
      </c>
      <c r="BP162" s="304">
        <f>'dados agrupados'!CB162</f>
        <v>55.7</v>
      </c>
      <c r="BQ162" s="304">
        <f>'dados agrupados'!CC162</f>
        <v>10.130000000000001</v>
      </c>
      <c r="BR162" s="304">
        <f>'dados agrupados'!CD162</f>
        <v>9.9</v>
      </c>
      <c r="BS162" s="304">
        <f>'dados agrupados'!CE162</f>
        <v>1</v>
      </c>
      <c r="BT162" s="304">
        <f>'dados agrupados'!CF162</f>
        <v>1.2</v>
      </c>
      <c r="BU162" s="304">
        <f>'dados agrupados'!CG162</f>
        <v>0.02</v>
      </c>
      <c r="BV162" s="304">
        <f>'dados agrupados'!CH162</f>
        <v>0.9</v>
      </c>
      <c r="BW162" s="304">
        <f>'dados agrupados'!CI162</f>
        <v>7.0000000000000007E-2</v>
      </c>
      <c r="BX162" s="304" t="b">
        <f>'dados agrupados'!CJ162</f>
        <v>0</v>
      </c>
      <c r="BY162" s="304" t="b">
        <f>'dados agrupados'!CK162</f>
        <v>1</v>
      </c>
      <c r="BZ162" s="304" t="e">
        <f t="shared" si="1"/>
        <v>#REF!</v>
      </c>
    </row>
    <row r="163" spans="1:78" ht="15.75" customHeight="1">
      <c r="A163" s="422" t="str">
        <f>'dados agrupados'!C163</f>
        <v>3248</v>
      </c>
      <c r="B163" s="304">
        <f>'dados agrupados'!D163</f>
        <v>31</v>
      </c>
      <c r="C163" s="304">
        <f>'dados agrupados'!E163</f>
        <v>0</v>
      </c>
      <c r="D163" s="304">
        <f>'dados agrupados'!F163</f>
        <v>0</v>
      </c>
      <c r="E163" s="304">
        <f>'dados agrupados'!M163</f>
        <v>640</v>
      </c>
      <c r="F163" s="423">
        <f>'dados agrupados'!N163</f>
        <v>1044</v>
      </c>
      <c r="G163" s="304">
        <f>'dados agrupados'!O163</f>
        <v>0</v>
      </c>
      <c r="H163" s="304">
        <f>'dados agrupados'!P163</f>
        <v>0</v>
      </c>
      <c r="I163" s="424">
        <f>'dados agrupados'!Q163</f>
        <v>2.2000000000000002</v>
      </c>
      <c r="J163" s="304">
        <f>'dados agrupados'!R163</f>
        <v>2.6</v>
      </c>
      <c r="K163" s="304">
        <f>'dados agrupados'!S163</f>
        <v>386</v>
      </c>
      <c r="L163" s="304">
        <f>'dados agrupados'!T163</f>
        <v>391</v>
      </c>
      <c r="M163" s="423">
        <f>'dados agrupados'!U163</f>
        <v>105</v>
      </c>
      <c r="N163" s="423">
        <f>'dados agrupados'!V163</f>
        <v>127</v>
      </c>
      <c r="O163" s="304">
        <f>'dados agrupados'!W163</f>
        <v>0</v>
      </c>
      <c r="P163" s="304">
        <f>'dados agrupados'!X163</f>
        <v>0</v>
      </c>
      <c r="Q163" s="304">
        <f>'dados agrupados'!Y163</f>
        <v>0</v>
      </c>
      <c r="R163" s="304">
        <f>'dados agrupados'!Z163</f>
        <v>0</v>
      </c>
      <c r="S163" s="304">
        <f>'dados agrupados'!AA163</f>
        <v>0</v>
      </c>
      <c r="T163" s="304">
        <f>'dados agrupados'!AB163</f>
        <v>0</v>
      </c>
      <c r="U163" s="304">
        <f>'dados agrupados'!AC163</f>
        <v>4.9000000000000004</v>
      </c>
      <c r="V163" s="304">
        <f>'dados agrupados'!AD163</f>
        <v>6.5</v>
      </c>
      <c r="W163" s="304" t="e">
        <f t="shared" ref="W163:X163" si="163">#REF!</f>
        <v>#REF!</v>
      </c>
      <c r="X163" s="304" t="e">
        <f t="shared" si="163"/>
        <v>#REF!</v>
      </c>
      <c r="Y163" s="304">
        <f>'dados agrupados'!AG163</f>
        <v>61</v>
      </c>
      <c r="Z163" s="304">
        <f>'dados agrupados'!AH163</f>
        <v>67</v>
      </c>
      <c r="AA163" s="304">
        <f>'dados agrupados'!AI163</f>
        <v>0.9</v>
      </c>
      <c r="AB163" s="304">
        <f>'dados agrupados'!AJ163</f>
        <v>1.1000000000000001</v>
      </c>
      <c r="AC163" s="304">
        <f>'dados agrupados'!AK163</f>
        <v>0.20000000000000007</v>
      </c>
      <c r="AD163" s="424">
        <f>'dados agrupados'!AR163</f>
        <v>11.5</v>
      </c>
      <c r="AE163" s="424">
        <f>'dados agrupados'!AS163</f>
        <v>13.2</v>
      </c>
      <c r="AF163" s="304">
        <f>'dados agrupados'!AN163</f>
        <v>7.6</v>
      </c>
      <c r="AG163" s="304">
        <f>'dados agrupados'!AO163</f>
        <v>7.5</v>
      </c>
      <c r="AH163" s="304">
        <f>'dados agrupados'!AT163</f>
        <v>5.0999999999999996</v>
      </c>
      <c r="AI163" s="304">
        <f>'dados agrupados'!AU163</f>
        <v>4.9000000000000004</v>
      </c>
      <c r="AJ163" s="304">
        <f>'dados agrupados'!AX163</f>
        <v>140</v>
      </c>
      <c r="AK163" s="304">
        <f>'dados agrupados'!AY163</f>
        <v>143</v>
      </c>
      <c r="AL163" s="304">
        <f>'dados agrupados'!AL163</f>
        <v>3.9</v>
      </c>
      <c r="AM163" s="304">
        <f>'dados agrupados'!AM163</f>
        <v>5.3</v>
      </c>
      <c r="AN163" s="424">
        <f>'dados agrupados'!AZ163</f>
        <v>2.1</v>
      </c>
      <c r="AO163" s="424">
        <f>'dados agrupados'!BA163</f>
        <v>2.5</v>
      </c>
      <c r="AP163" s="424">
        <f>'dados agrupados'!BB163</f>
        <v>105</v>
      </c>
      <c r="AQ163" s="423">
        <f>'dados agrupados'!BC163</f>
        <v>118</v>
      </c>
      <c r="AR163" s="304">
        <f>'dados agrupados'!AP163</f>
        <v>123</v>
      </c>
      <c r="AS163" s="304">
        <f>'dados agrupados'!AQ163</f>
        <v>20</v>
      </c>
      <c r="AT163" s="304">
        <f>'dados agrupados'!BF163</f>
        <v>0</v>
      </c>
      <c r="AU163" s="304">
        <f>'dados agrupados'!BG163</f>
        <v>0</v>
      </c>
      <c r="AV163" s="304">
        <f>'dados agrupados'!BH163</f>
        <v>15.5</v>
      </c>
      <c r="AW163" s="304">
        <f>'dados agrupados'!BI163</f>
        <v>14.9</v>
      </c>
      <c r="AX163" s="304">
        <f>'dados agrupados'!BJ163</f>
        <v>48.2</v>
      </c>
      <c r="AY163" s="304">
        <f>'dados agrupados'!BK163</f>
        <v>44.7</v>
      </c>
      <c r="AZ163" s="304">
        <f>'dados agrupados'!BL163</f>
        <v>94.6</v>
      </c>
      <c r="BA163" s="304">
        <f>'dados agrupados'!BM163</f>
        <v>93.2</v>
      </c>
      <c r="BB163" s="304">
        <f>'dados agrupados'!BN163</f>
        <v>30.4</v>
      </c>
      <c r="BC163" s="304">
        <f>'dados agrupados'!BO163</f>
        <v>31</v>
      </c>
      <c r="BD163" s="304">
        <f>'dados agrupados'!BP163</f>
        <v>32.200000000000003</v>
      </c>
      <c r="BE163" s="304">
        <f>'dados agrupados'!BQ163</f>
        <v>33.299999999999997</v>
      </c>
      <c r="BF163" s="304">
        <f>'dados agrupados'!BR163</f>
        <v>248</v>
      </c>
      <c r="BG163" s="304">
        <f>'dados agrupados'!BS163</f>
        <v>251</v>
      </c>
      <c r="BH163" s="304">
        <f>'dados agrupados'!BT163</f>
        <v>12.9</v>
      </c>
      <c r="BI163" s="304">
        <f>'dados agrupados'!BU163</f>
        <v>13.6</v>
      </c>
      <c r="BJ163" s="304">
        <f>'dados agrupados'!BV163</f>
        <v>0.57999999999999996</v>
      </c>
      <c r="BK163" s="304">
        <f>'dados agrupados'!BW163</f>
        <v>0.59</v>
      </c>
      <c r="BL163" s="304">
        <f>'dados agrupados'!BX163</f>
        <v>7.25</v>
      </c>
      <c r="BM163" s="304">
        <f>'dados agrupados'!BY163</f>
        <v>7.63</v>
      </c>
      <c r="BN163" s="304">
        <f>'dados agrupados'!BZ163</f>
        <v>58.9</v>
      </c>
      <c r="BO163" s="304">
        <f>'dados agrupados'!CA163</f>
        <v>5.43</v>
      </c>
      <c r="BP163" s="304">
        <f>'dados agrupados'!CB163</f>
        <v>58.9</v>
      </c>
      <c r="BQ163" s="304">
        <f>'dados agrupados'!CC163</f>
        <v>5.43</v>
      </c>
      <c r="BR163" s="304">
        <f>'dados agrupados'!CD163</f>
        <v>11.3</v>
      </c>
      <c r="BS163" s="304">
        <f>'dados agrupados'!CE163</f>
        <v>0.71</v>
      </c>
      <c r="BT163" s="304">
        <f>'dados agrupados'!CF163</f>
        <v>1.9</v>
      </c>
      <c r="BU163" s="304">
        <f>'dados agrupados'!CG163</f>
        <v>0.04</v>
      </c>
      <c r="BV163" s="304">
        <f>'dados agrupados'!CH163</f>
        <v>0.5</v>
      </c>
      <c r="BW163" s="304">
        <f>'dados agrupados'!CI163</f>
        <v>0.04</v>
      </c>
      <c r="BX163" s="304" t="b">
        <f>'dados agrupados'!CJ163</f>
        <v>0</v>
      </c>
      <c r="BY163" s="304" t="b">
        <f>'dados agrupados'!CK163</f>
        <v>1</v>
      </c>
      <c r="BZ163" s="304" t="e">
        <f t="shared" si="1"/>
        <v>#REF!</v>
      </c>
    </row>
    <row r="164" spans="1:78" ht="15.75" customHeight="1">
      <c r="A164" s="422" t="str">
        <f>'dados agrupados'!C164</f>
        <v>3249</v>
      </c>
      <c r="B164" s="304">
        <f>'dados agrupados'!D164</f>
        <v>32</v>
      </c>
      <c r="C164" s="304">
        <f>'dados agrupados'!E164</f>
        <v>86</v>
      </c>
      <c r="D164" s="304">
        <f>'dados agrupados'!F164</f>
        <v>0</v>
      </c>
      <c r="E164" s="304">
        <f>'dados agrupados'!M164</f>
        <v>659</v>
      </c>
      <c r="F164" s="423">
        <f>'dados agrupados'!N164</f>
        <v>11779</v>
      </c>
      <c r="G164" s="304">
        <f>'dados agrupados'!O164</f>
        <v>0</v>
      </c>
      <c r="H164" s="304">
        <f>'dados agrupados'!P164</f>
        <v>0</v>
      </c>
      <c r="I164" s="424">
        <f>'dados agrupados'!Q164</f>
        <v>2.8</v>
      </c>
      <c r="J164" s="304">
        <f>'dados agrupados'!R164</f>
        <v>2.7</v>
      </c>
      <c r="K164" s="304">
        <f>'dados agrupados'!S164</f>
        <v>333</v>
      </c>
      <c r="L164" s="304">
        <f>'dados agrupados'!T164</f>
        <v>713</v>
      </c>
      <c r="M164" s="423">
        <f>'dados agrupados'!U164</f>
        <v>57</v>
      </c>
      <c r="N164" s="423">
        <f>'dados agrupados'!V164</f>
        <v>297</v>
      </c>
      <c r="O164" s="304">
        <f>'dados agrupados'!W164</f>
        <v>0</v>
      </c>
      <c r="P164" s="304">
        <f>'dados agrupados'!X164</f>
        <v>0</v>
      </c>
      <c r="Q164" s="304">
        <f>'dados agrupados'!Y164</f>
        <v>0</v>
      </c>
      <c r="R164" s="304">
        <f>'dados agrupados'!Z164</f>
        <v>0</v>
      </c>
      <c r="S164" s="304">
        <f>'dados agrupados'!AA164</f>
        <v>0</v>
      </c>
      <c r="T164" s="304">
        <f>'dados agrupados'!AB164</f>
        <v>0</v>
      </c>
      <c r="U164" s="304">
        <f>'dados agrupados'!AC164</f>
        <v>5.9</v>
      </c>
      <c r="V164" s="304">
        <f>'dados agrupados'!AD164</f>
        <v>8.1999999999999993</v>
      </c>
      <c r="W164" s="304" t="e">
        <f t="shared" ref="W164:X164" si="164">#REF!</f>
        <v>#REF!</v>
      </c>
      <c r="X164" s="304" t="e">
        <f t="shared" si="164"/>
        <v>#REF!</v>
      </c>
      <c r="Y164" s="304">
        <f>'dados agrupados'!AG164</f>
        <v>57</v>
      </c>
      <c r="Z164" s="304">
        <f>'dados agrupados'!AH164</f>
        <v>87</v>
      </c>
      <c r="AA164" s="304">
        <f>'dados agrupados'!AI164</f>
        <v>1</v>
      </c>
      <c r="AB164" s="304">
        <f>'dados agrupados'!AJ164</f>
        <v>1.2</v>
      </c>
      <c r="AC164" s="304">
        <f>'dados agrupados'!AK164</f>
        <v>0.19999999999999996</v>
      </c>
      <c r="AD164" s="424">
        <f>'dados agrupados'!AR164</f>
        <v>13.6</v>
      </c>
      <c r="AE164" s="424">
        <f>'dados agrupados'!AS164</f>
        <v>11.1</v>
      </c>
      <c r="AF164" s="304">
        <f>'dados agrupados'!AN164</f>
        <v>7.1</v>
      </c>
      <c r="AG164" s="304">
        <f>'dados agrupados'!AO164</f>
        <v>7.1</v>
      </c>
      <c r="AH164" s="304">
        <f>'dados agrupados'!AT164</f>
        <v>4</v>
      </c>
      <c r="AI164" s="304">
        <f>'dados agrupados'!AU164</f>
        <v>4.5</v>
      </c>
      <c r="AJ164" s="304">
        <f>'dados agrupados'!AX164</f>
        <v>140</v>
      </c>
      <c r="AK164" s="304">
        <f>'dados agrupados'!AY164</f>
        <v>144</v>
      </c>
      <c r="AL164" s="304">
        <f>'dados agrupados'!AL164</f>
        <v>3.5</v>
      </c>
      <c r="AM164" s="304">
        <f>'dados agrupados'!AM164</f>
        <v>6.1</v>
      </c>
      <c r="AN164" s="424">
        <f>'dados agrupados'!AZ164</f>
        <v>2.8</v>
      </c>
      <c r="AO164" s="424">
        <f>'dados agrupados'!BA164</f>
        <v>2.4</v>
      </c>
      <c r="AP164" s="424">
        <f>'dados agrupados'!BB164</f>
        <v>126</v>
      </c>
      <c r="AQ164" s="423">
        <f>'dados agrupados'!BC164</f>
        <v>102</v>
      </c>
      <c r="AR164" s="304">
        <f>'dados agrupados'!AP164</f>
        <v>110</v>
      </c>
      <c r="AS164" s="304">
        <f>'dados agrupados'!AQ164</f>
        <v>10</v>
      </c>
      <c r="AT164" s="304">
        <f>'dados agrupados'!BF164</f>
        <v>0</v>
      </c>
      <c r="AU164" s="304">
        <f>'dados agrupados'!BG164</f>
        <v>0</v>
      </c>
      <c r="AV164" s="304">
        <f>'dados agrupados'!BH164</f>
        <v>14.9</v>
      </c>
      <c r="AW164" s="304">
        <f>'dados agrupados'!BI164</f>
        <v>13.9</v>
      </c>
      <c r="AX164" s="304">
        <f>'dados agrupados'!BJ164</f>
        <v>45.3</v>
      </c>
      <c r="AY164" s="304">
        <f>'dados agrupados'!BK164</f>
        <v>40.9</v>
      </c>
      <c r="AZ164" s="304">
        <f>'dados agrupados'!BL164</f>
        <v>93.4</v>
      </c>
      <c r="BA164" s="304">
        <f>'dados agrupados'!BM164</f>
        <v>93.6</v>
      </c>
      <c r="BB164" s="304">
        <f>'dados agrupados'!BN164</f>
        <v>30.6</v>
      </c>
      <c r="BC164" s="304">
        <f>'dados agrupados'!BO164</f>
        <v>31.7</v>
      </c>
      <c r="BD164" s="304">
        <f>'dados agrupados'!BP164</f>
        <v>32.799999999999997</v>
      </c>
      <c r="BE164" s="304">
        <f>'dados agrupados'!BQ164</f>
        <v>33.9</v>
      </c>
      <c r="BF164" s="304">
        <f>'dados agrupados'!BR164</f>
        <v>295</v>
      </c>
      <c r="BG164" s="304">
        <f>'dados agrupados'!BS164</f>
        <v>304</v>
      </c>
      <c r="BH164" s="304">
        <f>'dados agrupados'!BT164</f>
        <v>13.3</v>
      </c>
      <c r="BI164" s="304">
        <f>'dados agrupados'!BU164</f>
        <v>14.5</v>
      </c>
      <c r="BJ164" s="304">
        <f>'dados agrupados'!BV164</f>
        <v>1.29</v>
      </c>
      <c r="BK164" s="304">
        <f>'dados agrupados'!BW164</f>
        <v>0.97</v>
      </c>
      <c r="BL164" s="304">
        <f>'dados agrupados'!BX164</f>
        <v>9.5</v>
      </c>
      <c r="BM164" s="304">
        <f>'dados agrupados'!BY164</f>
        <v>13.29</v>
      </c>
      <c r="BN164" s="304">
        <f>'dados agrupados'!BZ164</f>
        <v>8.6999999999999993</v>
      </c>
      <c r="BO164" s="304">
        <f>'dados agrupados'!CA164</f>
        <v>10.7</v>
      </c>
      <c r="BP164" s="304">
        <f>'dados agrupados'!CB164</f>
        <v>8.6999999999999993</v>
      </c>
      <c r="BQ164" s="304">
        <f>'dados agrupados'!CC164</f>
        <v>10.7</v>
      </c>
      <c r="BR164" s="304">
        <f>'dados agrupados'!CD164</f>
        <v>8.6999999999999993</v>
      </c>
      <c r="BS164" s="304">
        <f>'dados agrupados'!CE164</f>
        <v>1.25</v>
      </c>
      <c r="BT164" s="304">
        <f>'dados agrupados'!CF164</f>
        <v>2.1</v>
      </c>
      <c r="BU164" s="304">
        <f>'dados agrupados'!CG164</f>
        <v>0.02</v>
      </c>
      <c r="BV164" s="304">
        <f>'dados agrupados'!CH164</f>
        <v>0.2</v>
      </c>
      <c r="BW164" s="304">
        <f>'dados agrupados'!CI164</f>
        <v>0.03</v>
      </c>
      <c r="BX164" s="304" t="b">
        <f>'dados agrupados'!CJ164</f>
        <v>0</v>
      </c>
      <c r="BY164" s="304" t="b">
        <f>'dados agrupados'!CK164</f>
        <v>1</v>
      </c>
      <c r="BZ164" s="304" t="e">
        <f t="shared" si="1"/>
        <v>#REF!</v>
      </c>
    </row>
    <row r="165" spans="1:78" ht="15.75" customHeight="1">
      <c r="A165" s="422" t="str">
        <f>'dados agrupados'!C165</f>
        <v>3250</v>
      </c>
      <c r="B165" s="304">
        <f>'dados agrupados'!D165</f>
        <v>33</v>
      </c>
      <c r="C165" s="304">
        <f>'dados agrupados'!E165</f>
        <v>0</v>
      </c>
      <c r="D165" s="304">
        <f>'dados agrupados'!F165</f>
        <v>0</v>
      </c>
      <c r="E165" s="304">
        <f>'dados agrupados'!M165</f>
        <v>856</v>
      </c>
      <c r="F165" s="423">
        <f>'dados agrupados'!N165</f>
        <v>0</v>
      </c>
      <c r="G165" s="304">
        <f>'dados agrupados'!O165</f>
        <v>0</v>
      </c>
      <c r="H165" s="304">
        <f>'dados agrupados'!P165</f>
        <v>0</v>
      </c>
      <c r="I165" s="424">
        <f>'dados agrupados'!Q165</f>
        <v>3</v>
      </c>
      <c r="J165" s="304">
        <f>'dados agrupados'!R165</f>
        <v>3</v>
      </c>
      <c r="K165" s="304">
        <f>'dados agrupados'!S165</f>
        <v>376</v>
      </c>
      <c r="L165" s="304">
        <f>'dados agrupados'!T165</f>
        <v>548</v>
      </c>
      <c r="M165" s="423">
        <f>'dados agrupados'!U165</f>
        <v>135</v>
      </c>
      <c r="N165" s="423">
        <f>'dados agrupados'!V165</f>
        <v>245</v>
      </c>
      <c r="O165" s="304">
        <f>'dados agrupados'!W165</f>
        <v>0</v>
      </c>
      <c r="P165" s="304">
        <f>'dados agrupados'!X165</f>
        <v>0</v>
      </c>
      <c r="Q165" s="304">
        <f>'dados agrupados'!Y165</f>
        <v>0</v>
      </c>
      <c r="R165" s="304">
        <f>'dados agrupados'!Z165</f>
        <v>0</v>
      </c>
      <c r="S165" s="304">
        <f>'dados agrupados'!AA165</f>
        <v>0</v>
      </c>
      <c r="T165" s="304">
        <f>'dados agrupados'!AB165</f>
        <v>0</v>
      </c>
      <c r="U165" s="304">
        <f>'dados agrupados'!AC165</f>
        <v>4.5</v>
      </c>
      <c r="V165" s="304">
        <f>'dados agrupados'!AD165</f>
        <v>6.9</v>
      </c>
      <c r="W165" s="304" t="e">
        <f t="shared" ref="W165:X165" si="165">#REF!</f>
        <v>#REF!</v>
      </c>
      <c r="X165" s="304" t="e">
        <f t="shared" si="165"/>
        <v>#REF!</v>
      </c>
      <c r="Y165" s="304">
        <f>'dados agrupados'!AG165</f>
        <v>51</v>
      </c>
      <c r="Z165" s="304">
        <f>'dados agrupados'!AH165</f>
        <v>70</v>
      </c>
      <c r="AA165" s="304">
        <f>'dados agrupados'!AI165</f>
        <v>0.9</v>
      </c>
      <c r="AB165" s="304">
        <f>'dados agrupados'!AJ165</f>
        <v>1.2</v>
      </c>
      <c r="AC165" s="304">
        <f>'dados agrupados'!AK165</f>
        <v>0.29999999999999993</v>
      </c>
      <c r="AD165" s="424">
        <f>'dados agrupados'!AR165</f>
        <v>12.1</v>
      </c>
      <c r="AE165" s="424">
        <f>'dados agrupados'!AS165</f>
        <v>12.8</v>
      </c>
      <c r="AF165" s="304">
        <f>'dados agrupados'!AN165</f>
        <v>6.3</v>
      </c>
      <c r="AG165" s="304">
        <f>'dados agrupados'!AO165</f>
        <v>6.7</v>
      </c>
      <c r="AH165" s="304">
        <f>'dados agrupados'!AT165</f>
        <v>4.4000000000000004</v>
      </c>
      <c r="AI165" s="304">
        <f>'dados agrupados'!AU165</f>
        <v>4.3</v>
      </c>
      <c r="AJ165" s="304">
        <f>'dados agrupados'!AX165</f>
        <v>140</v>
      </c>
      <c r="AK165" s="304">
        <f>'dados agrupados'!AY165</f>
        <v>140</v>
      </c>
      <c r="AL165" s="304">
        <f>'dados agrupados'!AL165</f>
        <v>3.3</v>
      </c>
      <c r="AM165" s="304">
        <f>'dados agrupados'!AM165</f>
        <v>5</v>
      </c>
      <c r="AN165" s="424">
        <f>'dados agrupados'!AZ165</f>
        <v>2.7</v>
      </c>
      <c r="AO165" s="424">
        <f>'dados agrupados'!BA165</f>
        <v>2.7</v>
      </c>
      <c r="AP165" s="424">
        <f>'dados agrupados'!BB165</f>
        <v>122</v>
      </c>
      <c r="AQ165" s="423">
        <f>'dados agrupados'!BC165</f>
        <v>123</v>
      </c>
      <c r="AR165" s="304">
        <f>'dados agrupados'!AP165</f>
        <v>66</v>
      </c>
      <c r="AS165" s="304">
        <f>'dados agrupados'!AQ165</f>
        <v>18</v>
      </c>
      <c r="AT165" s="304">
        <f>'dados agrupados'!BF165</f>
        <v>0</v>
      </c>
      <c r="AU165" s="304">
        <f>'dados agrupados'!BG165</f>
        <v>0</v>
      </c>
      <c r="AV165" s="304">
        <f>'dados agrupados'!BH165</f>
        <v>12.4</v>
      </c>
      <c r="AW165" s="304">
        <f>'dados agrupados'!BI165</f>
        <v>12.9</v>
      </c>
      <c r="AX165" s="304">
        <f>'dados agrupados'!BJ165</f>
        <v>38</v>
      </c>
      <c r="AY165" s="304">
        <f>'dados agrupados'!BK165</f>
        <v>38</v>
      </c>
      <c r="AZ165" s="304">
        <f>'dados agrupados'!BL165</f>
        <v>89.7</v>
      </c>
      <c r="BA165" s="304">
        <f>'dados agrupados'!BM165</f>
        <v>90.8</v>
      </c>
      <c r="BB165" s="304">
        <f>'dados agrupados'!BN165</f>
        <v>29.3</v>
      </c>
      <c r="BC165" s="304">
        <f>'dados agrupados'!BO165</f>
        <v>30.9</v>
      </c>
      <c r="BD165" s="304">
        <f>'dados agrupados'!BP165</f>
        <v>32.700000000000003</v>
      </c>
      <c r="BE165" s="304">
        <f>'dados agrupados'!BQ165</f>
        <v>34</v>
      </c>
      <c r="BF165" s="304">
        <f>'dados agrupados'!BR165</f>
        <v>352</v>
      </c>
      <c r="BG165" s="304">
        <f>'dados agrupados'!BS165</f>
        <v>385</v>
      </c>
      <c r="BH165" s="304">
        <f>'dados agrupados'!BT165</f>
        <v>13.2</v>
      </c>
      <c r="BI165" s="304">
        <f>'dados agrupados'!BU165</f>
        <v>14.5</v>
      </c>
      <c r="BJ165" s="304">
        <f>'dados agrupados'!BV165</f>
        <v>1.1000000000000001</v>
      </c>
      <c r="BK165" s="304">
        <f>'dados agrupados'!BW165</f>
        <v>1.19</v>
      </c>
      <c r="BL165" s="304">
        <f>'dados agrupados'!BX165</f>
        <v>5.45</v>
      </c>
      <c r="BM165" s="304">
        <f>'dados agrupados'!BY165</f>
        <v>12.31</v>
      </c>
      <c r="BN165" s="304">
        <f>'dados agrupados'!BZ165</f>
        <v>58</v>
      </c>
      <c r="BO165" s="304">
        <f>'dados agrupados'!CA165</f>
        <v>9.6</v>
      </c>
      <c r="BP165" s="304">
        <f>'dados agrupados'!CB165</f>
        <v>58</v>
      </c>
      <c r="BQ165" s="304">
        <f>'dados agrupados'!CC165</f>
        <v>9.6</v>
      </c>
      <c r="BR165" s="304">
        <f>'dados agrupados'!CD165</f>
        <v>12.4</v>
      </c>
      <c r="BS165" s="304">
        <f>'dados agrupados'!CE165</f>
        <v>0.79</v>
      </c>
      <c r="BT165" s="304">
        <f>'dados agrupados'!CF165</f>
        <v>2</v>
      </c>
      <c r="BU165" s="304">
        <f>'dados agrupados'!CG165</f>
        <v>0.03</v>
      </c>
      <c r="BV165" s="304">
        <f>'dados agrupados'!CH165</f>
        <v>0.6</v>
      </c>
      <c r="BW165" s="304">
        <f>'dados agrupados'!CI165</f>
        <v>7.0000000000000007E-2</v>
      </c>
      <c r="BX165" s="304" t="b">
        <f>'dados agrupados'!CJ165</f>
        <v>1</v>
      </c>
      <c r="BY165" s="304" t="b">
        <f>'dados agrupados'!CK165</f>
        <v>0</v>
      </c>
      <c r="BZ165" s="304" t="e">
        <f t="shared" si="1"/>
        <v>#REF!</v>
      </c>
    </row>
    <row r="166" spans="1:78" ht="15.75" customHeight="1">
      <c r="A166" s="422" t="str">
        <f>'dados agrupados'!C166</f>
        <v>3251</v>
      </c>
      <c r="B166" s="304">
        <f>'dados agrupados'!D166</f>
        <v>31</v>
      </c>
      <c r="C166" s="304">
        <f>'dados agrupados'!E166</f>
        <v>80</v>
      </c>
      <c r="D166" s="304">
        <f>'dados agrupados'!F166</f>
        <v>0</v>
      </c>
      <c r="E166" s="304">
        <f>'dados agrupados'!M166</f>
        <v>757</v>
      </c>
      <c r="F166" s="423">
        <f>'dados agrupados'!N166</f>
        <v>1109</v>
      </c>
      <c r="G166" s="304">
        <f>'dados agrupados'!O166</f>
        <v>0</v>
      </c>
      <c r="H166" s="304">
        <f>'dados agrupados'!P166</f>
        <v>0</v>
      </c>
      <c r="I166" s="424">
        <f>'dados agrupados'!Q166</f>
        <v>2.8</v>
      </c>
      <c r="J166" s="304">
        <f>'dados agrupados'!R166</f>
        <v>1.8</v>
      </c>
      <c r="K166" s="304">
        <f>'dados agrupados'!S166</f>
        <v>254</v>
      </c>
      <c r="L166" s="304">
        <f>'dados agrupados'!T166</f>
        <v>371</v>
      </c>
      <c r="M166" s="423">
        <f>'dados agrupados'!U166</f>
        <v>83</v>
      </c>
      <c r="N166" s="423">
        <f>'dados agrupados'!V166</f>
        <v>91</v>
      </c>
      <c r="O166" s="304">
        <f>'dados agrupados'!W166</f>
        <v>0</v>
      </c>
      <c r="P166" s="304">
        <f>'dados agrupados'!X166</f>
        <v>0</v>
      </c>
      <c r="Q166" s="304">
        <f>'dados agrupados'!Y166</f>
        <v>0</v>
      </c>
      <c r="R166" s="304">
        <f>'dados agrupados'!Z166</f>
        <v>0</v>
      </c>
      <c r="S166" s="304">
        <f>'dados agrupados'!AA166</f>
        <v>0</v>
      </c>
      <c r="T166" s="304">
        <f>'dados agrupados'!AB166</f>
        <v>0</v>
      </c>
      <c r="U166" s="304">
        <f>'dados agrupados'!AC166</f>
        <v>5.0999999999999996</v>
      </c>
      <c r="V166" s="304">
        <f>'dados agrupados'!AD166</f>
        <v>6.7</v>
      </c>
      <c r="W166" s="304" t="e">
        <f t="shared" ref="W166:X166" si="166">#REF!</f>
        <v>#REF!</v>
      </c>
      <c r="X166" s="304" t="e">
        <f t="shared" si="166"/>
        <v>#REF!</v>
      </c>
      <c r="Y166" s="304">
        <f>'dados agrupados'!AG166</f>
        <v>39</v>
      </c>
      <c r="Z166" s="304">
        <f>'dados agrupados'!AH166</f>
        <v>49</v>
      </c>
      <c r="AA166" s="304">
        <f>'dados agrupados'!AI166</f>
        <v>0.9</v>
      </c>
      <c r="AB166" s="304">
        <f>'dados agrupados'!AJ166</f>
        <v>1.2</v>
      </c>
      <c r="AC166" s="304">
        <f>'dados agrupados'!AK166</f>
        <v>0.29999999999999993</v>
      </c>
      <c r="AD166" s="424">
        <f>'dados agrupados'!AR166</f>
        <v>10</v>
      </c>
      <c r="AE166" s="424">
        <f>'dados agrupados'!AS166</f>
        <v>13.4</v>
      </c>
      <c r="AF166" s="304">
        <f>'dados agrupados'!AN166</f>
        <v>7.1</v>
      </c>
      <c r="AG166" s="304">
        <f>'dados agrupados'!AO166</f>
        <v>6.5</v>
      </c>
      <c r="AH166" s="304">
        <f>'dados agrupados'!AT166</f>
        <v>4.3</v>
      </c>
      <c r="AI166" s="304">
        <f>'dados agrupados'!AU166</f>
        <v>4.9000000000000004</v>
      </c>
      <c r="AJ166" s="304">
        <f>'dados agrupados'!AX166</f>
        <v>138</v>
      </c>
      <c r="AK166" s="304">
        <f>'dados agrupados'!AY166</f>
        <v>141</v>
      </c>
      <c r="AL166" s="304">
        <f>'dados agrupados'!AL166</f>
        <v>4.0999999999999996</v>
      </c>
      <c r="AM166" s="304">
        <f>'dados agrupados'!AM166</f>
        <v>5.0999999999999996</v>
      </c>
      <c r="AN166" s="424">
        <f>'dados agrupados'!AZ166</f>
        <v>1.9</v>
      </c>
      <c r="AO166" s="424">
        <f>'dados agrupados'!BA166</f>
        <v>2.5</v>
      </c>
      <c r="AP166" s="424">
        <f>'dados agrupados'!BB166</f>
        <v>101</v>
      </c>
      <c r="AQ166" s="423">
        <f>'dados agrupados'!BC166</f>
        <v>132</v>
      </c>
      <c r="AR166" s="304">
        <f>'dados agrupados'!AP166</f>
        <v>56</v>
      </c>
      <c r="AS166" s="304">
        <f>'dados agrupados'!AQ166</f>
        <v>29</v>
      </c>
      <c r="AT166" s="304">
        <f>'dados agrupados'!BF166</f>
        <v>0</v>
      </c>
      <c r="AU166" s="304">
        <f>'dados agrupados'!BG166</f>
        <v>0</v>
      </c>
      <c r="AV166" s="304">
        <f>'dados agrupados'!BH166</f>
        <v>13.2</v>
      </c>
      <c r="AW166" s="304">
        <f>'dados agrupados'!BI166</f>
        <v>12.9</v>
      </c>
      <c r="AX166" s="304">
        <f>'dados agrupados'!BJ166</f>
        <v>40</v>
      </c>
      <c r="AY166" s="304">
        <f>'dados agrupados'!BK166</f>
        <v>39.200000000000003</v>
      </c>
      <c r="AZ166" s="304">
        <f>'dados agrupados'!BL166</f>
        <v>89.4</v>
      </c>
      <c r="BA166" s="304">
        <f>'dados agrupados'!BM166</f>
        <v>90.2</v>
      </c>
      <c r="BB166" s="304">
        <f>'dados agrupados'!BN166</f>
        <v>29.5</v>
      </c>
      <c r="BC166" s="304">
        <f>'dados agrupados'!BO166</f>
        <v>29.7</v>
      </c>
      <c r="BD166" s="304">
        <f>'dados agrupados'!BP166</f>
        <v>33</v>
      </c>
      <c r="BE166" s="304">
        <f>'dados agrupados'!BQ166</f>
        <v>33</v>
      </c>
      <c r="BF166" s="304">
        <f>'dados agrupados'!BR166</f>
        <v>324</v>
      </c>
      <c r="BG166" s="304">
        <f>'dados agrupados'!BS166</f>
        <v>281</v>
      </c>
      <c r="BH166" s="304">
        <f>'dados agrupados'!BT166</f>
        <v>14.1</v>
      </c>
      <c r="BI166" s="304">
        <f>'dados agrupados'!BU166</f>
        <v>14.6</v>
      </c>
      <c r="BJ166" s="304">
        <f>'dados agrupados'!BV166</f>
        <v>0.98</v>
      </c>
      <c r="BK166" s="304">
        <f>'dados agrupados'!BW166</f>
        <v>0.79</v>
      </c>
      <c r="BL166" s="304">
        <f>'dados agrupados'!BX166</f>
        <v>6.79</v>
      </c>
      <c r="BM166" s="304">
        <f>'dados agrupados'!BY166</f>
        <v>6.48</v>
      </c>
      <c r="BN166" s="304">
        <f>'dados agrupados'!BZ166</f>
        <v>64.7</v>
      </c>
      <c r="BO166" s="304">
        <f>'dados agrupados'!CA166</f>
        <v>3.73</v>
      </c>
      <c r="BP166" s="304">
        <f>'dados agrupados'!CB166</f>
        <v>64.7</v>
      </c>
      <c r="BQ166" s="304">
        <f>'dados agrupados'!CC166</f>
        <v>3.73</v>
      </c>
      <c r="BR166" s="304">
        <f>'dados agrupados'!CD166</f>
        <v>9.9</v>
      </c>
      <c r="BS166" s="304">
        <f>'dados agrupados'!CE166</f>
        <v>0.66</v>
      </c>
      <c r="BT166" s="304">
        <f>'dados agrupados'!CF166</f>
        <v>1.7</v>
      </c>
      <c r="BU166" s="304">
        <f>'dados agrupados'!CG166</f>
        <v>0.09</v>
      </c>
      <c r="BV166" s="304">
        <f>'dados agrupados'!CH166</f>
        <v>0.5</v>
      </c>
      <c r="BW166" s="304">
        <f>'dados agrupados'!CI166</f>
        <v>0.04</v>
      </c>
      <c r="BX166" s="304" t="b">
        <f>'dados agrupados'!CJ166</f>
        <v>1</v>
      </c>
      <c r="BY166" s="304" t="b">
        <f>'dados agrupados'!CK166</f>
        <v>1</v>
      </c>
      <c r="BZ166" s="304" t="e">
        <f t="shared" si="1"/>
        <v>#REF!</v>
      </c>
    </row>
    <row r="167" spans="1:78" ht="15.75" customHeight="1">
      <c r="A167" s="422" t="str">
        <f>'dados agrupados'!C167</f>
        <v>3254</v>
      </c>
      <c r="B167" s="304">
        <f>'dados agrupados'!D167</f>
        <v>32</v>
      </c>
      <c r="C167" s="304">
        <f>'dados agrupados'!E167</f>
        <v>71</v>
      </c>
      <c r="D167" s="304">
        <f>'dados agrupados'!F167</f>
        <v>0</v>
      </c>
      <c r="E167" s="304">
        <f>'dados agrupados'!M167</f>
        <v>502</v>
      </c>
      <c r="F167" s="423">
        <f>'dados agrupados'!N167</f>
        <v>1531</v>
      </c>
      <c r="G167" s="304">
        <f>'dados agrupados'!O167</f>
        <v>0</v>
      </c>
      <c r="H167" s="304">
        <f>'dados agrupados'!P167</f>
        <v>0</v>
      </c>
      <c r="I167" s="424">
        <f>'dados agrupados'!Q167</f>
        <v>3.6</v>
      </c>
      <c r="J167" s="304">
        <f>'dados agrupados'!R167</f>
        <v>2.8</v>
      </c>
      <c r="K167" s="304">
        <f>'dados agrupados'!S167</f>
        <v>316</v>
      </c>
      <c r="L167" s="304">
        <f>'dados agrupados'!T167</f>
        <v>413</v>
      </c>
      <c r="M167" s="423">
        <f>'dados agrupados'!U167</f>
        <v>111</v>
      </c>
      <c r="N167" s="423">
        <f>'dados agrupados'!V167</f>
        <v>141</v>
      </c>
      <c r="O167" s="304">
        <f>'dados agrupados'!W167</f>
        <v>0</v>
      </c>
      <c r="P167" s="304">
        <f>'dados agrupados'!X167</f>
        <v>0</v>
      </c>
      <c r="Q167" s="304">
        <f>'dados agrupados'!Y167</f>
        <v>0</v>
      </c>
      <c r="R167" s="304">
        <f>'dados agrupados'!Z167</f>
        <v>0</v>
      </c>
      <c r="S167" s="304">
        <f>'dados agrupados'!AA167</f>
        <v>0</v>
      </c>
      <c r="T167" s="304">
        <f>'dados agrupados'!AB167</f>
        <v>0</v>
      </c>
      <c r="U167" s="304">
        <f>'dados agrupados'!AC167</f>
        <v>5.3</v>
      </c>
      <c r="V167" s="304">
        <f>'dados agrupados'!AD167</f>
        <v>8.1</v>
      </c>
      <c r="W167" s="304" t="e">
        <f t="shared" ref="W167:X167" si="167">#REF!</f>
        <v>#REF!</v>
      </c>
      <c r="X167" s="304" t="e">
        <f t="shared" si="167"/>
        <v>#REF!</v>
      </c>
      <c r="Y167" s="304">
        <f>'dados agrupados'!AG167</f>
        <v>46</v>
      </c>
      <c r="Z167" s="304">
        <f>'dados agrupados'!AH167</f>
        <v>78</v>
      </c>
      <c r="AA167" s="304">
        <f>'dados agrupados'!AI167</f>
        <v>0.9</v>
      </c>
      <c r="AB167" s="304">
        <f>'dados agrupados'!AJ167</f>
        <v>1.4</v>
      </c>
      <c r="AC167" s="304">
        <f>'dados agrupados'!AK167</f>
        <v>0.49999999999999989</v>
      </c>
      <c r="AD167" s="424">
        <f>'dados agrupados'!AR167</f>
        <v>13.2</v>
      </c>
      <c r="AE167" s="424">
        <f>'dados agrupados'!AS167</f>
        <v>14.2</v>
      </c>
      <c r="AF167" s="304">
        <f>'dados agrupados'!AN167</f>
        <v>8.6999999999999993</v>
      </c>
      <c r="AG167" s="304">
        <f>'dados agrupados'!AO167</f>
        <v>8.9</v>
      </c>
      <c r="AH167" s="304">
        <f>'dados agrupados'!AT167</f>
        <v>4.2</v>
      </c>
      <c r="AI167" s="304">
        <f>'dados agrupados'!AU167</f>
        <v>5.6</v>
      </c>
      <c r="AJ167" s="304">
        <f>'dados agrupados'!AX167</f>
        <v>142</v>
      </c>
      <c r="AK167" s="304">
        <f>'dados agrupados'!AY167</f>
        <v>141</v>
      </c>
      <c r="AL167" s="304">
        <f>'dados agrupados'!AL167</f>
        <v>5</v>
      </c>
      <c r="AM167" s="304">
        <f>'dados agrupados'!AM167</f>
        <v>7.4</v>
      </c>
      <c r="AN167" s="424">
        <f>'dados agrupados'!AZ167</f>
        <v>2.7</v>
      </c>
      <c r="AO167" s="424">
        <f>'dados agrupados'!BA167</f>
        <v>2.9</v>
      </c>
      <c r="AP167" s="424">
        <f>'dados agrupados'!BB167</f>
        <v>134</v>
      </c>
      <c r="AQ167" s="423">
        <f>'dados agrupados'!BC167</f>
        <v>136</v>
      </c>
      <c r="AR167" s="304">
        <f>'dados agrupados'!AP167</f>
        <v>82</v>
      </c>
      <c r="AS167" s="304">
        <f>'dados agrupados'!AQ167</f>
        <v>10</v>
      </c>
      <c r="AT167" s="304">
        <f>'dados agrupados'!BF167</f>
        <v>0</v>
      </c>
      <c r="AU167" s="304">
        <f>'dados agrupados'!BG167</f>
        <v>0</v>
      </c>
      <c r="AV167" s="304">
        <f>'dados agrupados'!BH167</f>
        <v>14.2</v>
      </c>
      <c r="AW167" s="304">
        <f>'dados agrupados'!BI167</f>
        <v>14</v>
      </c>
      <c r="AX167" s="304">
        <f>'dados agrupados'!BJ167</f>
        <v>43.9</v>
      </c>
      <c r="AY167" s="304">
        <f>'dados agrupados'!BK167</f>
        <v>43</v>
      </c>
      <c r="AZ167" s="304">
        <f>'dados agrupados'!BL167</f>
        <v>88.7</v>
      </c>
      <c r="BA167" s="304">
        <f>'dados agrupados'!BM167</f>
        <v>89.7</v>
      </c>
      <c r="BB167" s="304">
        <f>'dados agrupados'!BN167</f>
        <v>28.6</v>
      </c>
      <c r="BC167" s="304">
        <f>'dados agrupados'!BO167</f>
        <v>29.1</v>
      </c>
      <c r="BD167" s="304">
        <f>'dados agrupados'!BP167</f>
        <v>32.299999999999997</v>
      </c>
      <c r="BE167" s="304">
        <f>'dados agrupados'!BQ167</f>
        <v>32.5</v>
      </c>
      <c r="BF167" s="304">
        <f>'dados agrupados'!BR167</f>
        <v>361</v>
      </c>
      <c r="BG167" s="304">
        <f>'dados agrupados'!BS167</f>
        <v>368</v>
      </c>
      <c r="BH167" s="304">
        <f>'dados agrupados'!BT167</f>
        <v>12.9</v>
      </c>
      <c r="BI167" s="304">
        <f>'dados agrupados'!BU167</f>
        <v>14.7</v>
      </c>
      <c r="BJ167" s="304">
        <f>'dados agrupados'!BV167</f>
        <v>0.67</v>
      </c>
      <c r="BK167" s="304">
        <f>'dados agrupados'!BW167</f>
        <v>0.86</v>
      </c>
      <c r="BL167" s="304">
        <f>'dados agrupados'!BX167</f>
        <v>13.26</v>
      </c>
      <c r="BM167" s="304">
        <f>'dados agrupados'!BY167</f>
        <v>17.309999999999999</v>
      </c>
      <c r="BN167" s="304">
        <f>'dados agrupados'!BZ167</f>
        <v>69.099999999999994</v>
      </c>
      <c r="BO167" s="304">
        <f>'dados agrupados'!CA167</f>
        <v>12.28</v>
      </c>
      <c r="BP167" s="304">
        <f>'dados agrupados'!CB167</f>
        <v>69.099999999999994</v>
      </c>
      <c r="BQ167" s="304">
        <f>'dados agrupados'!CC167</f>
        <v>12.28</v>
      </c>
      <c r="BR167" s="304">
        <f>'dados agrupados'!CD167</f>
        <v>8.1</v>
      </c>
      <c r="BS167" s="304">
        <f>'dados agrupados'!CE167</f>
        <v>1.41</v>
      </c>
      <c r="BT167" s="304">
        <f>'dados agrupados'!CF167</f>
        <v>1</v>
      </c>
      <c r="BU167" s="304">
        <f>'dados agrupados'!CG167</f>
        <v>0.05</v>
      </c>
      <c r="BV167" s="304">
        <f>'dados agrupados'!CH167</f>
        <v>0.2</v>
      </c>
      <c r="BW167" s="304">
        <f>'dados agrupados'!CI167</f>
        <v>7.0000000000000007E-2</v>
      </c>
      <c r="BX167" s="304" t="b">
        <f>'dados agrupados'!CJ167</f>
        <v>1</v>
      </c>
      <c r="BY167" s="304" t="b">
        <f>'dados agrupados'!CK167</f>
        <v>1</v>
      </c>
      <c r="BZ167" s="304" t="e">
        <f t="shared" si="1"/>
        <v>#REF!</v>
      </c>
    </row>
    <row r="168" spans="1:78" ht="15.75" customHeight="1">
      <c r="A168" s="422" t="str">
        <f>'dados agrupados'!C168</f>
        <v>3255</v>
      </c>
      <c r="B168" s="304">
        <f>'dados agrupados'!D168</f>
        <v>28</v>
      </c>
      <c r="C168" s="304">
        <f>'dados agrupados'!E168</f>
        <v>0</v>
      </c>
      <c r="D168" s="304">
        <f>'dados agrupados'!F168</f>
        <v>0</v>
      </c>
      <c r="E168" s="304">
        <f>'dados agrupados'!M168</f>
        <v>448</v>
      </c>
      <c r="F168" s="423">
        <f>'dados agrupados'!N168</f>
        <v>3067</v>
      </c>
      <c r="G168" s="304">
        <f>'dados agrupados'!O168</f>
        <v>0</v>
      </c>
      <c r="H168" s="304">
        <f>'dados agrupados'!P168</f>
        <v>0</v>
      </c>
      <c r="I168" s="424">
        <f>'dados agrupados'!Q168</f>
        <v>3</v>
      </c>
      <c r="J168" s="304">
        <f>'dados agrupados'!R168</f>
        <v>2.2000000000000002</v>
      </c>
      <c r="K168" s="304">
        <f>'dados agrupados'!S168</f>
        <v>298</v>
      </c>
      <c r="L168" s="304">
        <f>'dados agrupados'!T168</f>
        <v>450</v>
      </c>
      <c r="M168" s="423">
        <f>'dados agrupados'!U168</f>
        <v>51</v>
      </c>
      <c r="N168" s="423">
        <f>'dados agrupados'!V168</f>
        <v>132</v>
      </c>
      <c r="O168" s="304">
        <f>'dados agrupados'!W168</f>
        <v>0</v>
      </c>
      <c r="P168" s="304">
        <f>'dados agrupados'!X168</f>
        <v>0</v>
      </c>
      <c r="Q168" s="304">
        <f>'dados agrupados'!Y168</f>
        <v>0</v>
      </c>
      <c r="R168" s="304">
        <f>'dados agrupados'!Z168</f>
        <v>0</v>
      </c>
      <c r="S168" s="304">
        <f>'dados agrupados'!AA168</f>
        <v>0</v>
      </c>
      <c r="T168" s="304">
        <f>'dados agrupados'!AB168</f>
        <v>0</v>
      </c>
      <c r="U168" s="304">
        <f>'dados agrupados'!AC168</f>
        <v>4.4000000000000004</v>
      </c>
      <c r="V168" s="304">
        <f>'dados agrupados'!AD168</f>
        <v>3.5</v>
      </c>
      <c r="W168" s="304" t="e">
        <f t="shared" ref="W168:X168" si="168">#REF!</f>
        <v>#REF!</v>
      </c>
      <c r="X168" s="304" t="e">
        <f t="shared" si="168"/>
        <v>#REF!</v>
      </c>
      <c r="Y168" s="304">
        <f>'dados agrupados'!AG168</f>
        <v>44</v>
      </c>
      <c r="Z168" s="304">
        <f>'dados agrupados'!AH168</f>
        <v>54</v>
      </c>
      <c r="AA168" s="304">
        <f>'dados agrupados'!AI168</f>
        <v>1</v>
      </c>
      <c r="AB168" s="304">
        <f>'dados agrupados'!AJ168</f>
        <v>1.1000000000000001</v>
      </c>
      <c r="AC168" s="304">
        <f>'dados agrupados'!AK168</f>
        <v>0.10000000000000009</v>
      </c>
      <c r="AD168" s="424">
        <f>'dados agrupados'!AR168</f>
        <v>11.5</v>
      </c>
      <c r="AE168" s="424">
        <f>'dados agrupados'!AS168</f>
        <v>12.9</v>
      </c>
      <c r="AF168" s="304">
        <f>'dados agrupados'!AN168</f>
        <v>7.9</v>
      </c>
      <c r="AG168" s="304">
        <f>'dados agrupados'!AO168</f>
        <v>7.7</v>
      </c>
      <c r="AH168" s="304">
        <f>'dados agrupados'!AT168</f>
        <v>4.3</v>
      </c>
      <c r="AI168" s="304">
        <f>'dados agrupados'!AU168</f>
        <v>4.5</v>
      </c>
      <c r="AJ168" s="304">
        <f>'dados agrupados'!AX168</f>
        <v>137</v>
      </c>
      <c r="AK168" s="304">
        <f>'dados agrupados'!AY168</f>
        <v>144</v>
      </c>
      <c r="AL168" s="304">
        <f>'dados agrupados'!AL168</f>
        <v>4.0999999999999996</v>
      </c>
      <c r="AM168" s="304">
        <f>'dados agrupados'!AM168</f>
        <v>5.6</v>
      </c>
      <c r="AN168" s="424">
        <f>'dados agrupados'!AZ168</f>
        <v>2.4</v>
      </c>
      <c r="AO168" s="424">
        <f>'dados agrupados'!BA168</f>
        <v>2.8</v>
      </c>
      <c r="AP168" s="424">
        <f>'dados agrupados'!BB168</f>
        <v>105</v>
      </c>
      <c r="AQ168" s="423">
        <f>'dados agrupados'!BC168</f>
        <v>118</v>
      </c>
      <c r="AR168" s="304">
        <f>'dados agrupados'!AP168</f>
        <v>221</v>
      </c>
      <c r="AS168" s="304">
        <f>'dados agrupados'!AQ168</f>
        <v>46</v>
      </c>
      <c r="AT168" s="304">
        <f>'dados agrupados'!BF168</f>
        <v>0</v>
      </c>
      <c r="AU168" s="304">
        <f>'dados agrupados'!BG168</f>
        <v>0</v>
      </c>
      <c r="AV168" s="304">
        <f>'dados agrupados'!BH168</f>
        <v>14.1</v>
      </c>
      <c r="AW168" s="304">
        <f>'dados agrupados'!BI168</f>
        <v>13.4</v>
      </c>
      <c r="AX168" s="304">
        <f>'dados agrupados'!BJ168</f>
        <v>43.4</v>
      </c>
      <c r="AY168" s="304">
        <f>'dados agrupados'!BK168</f>
        <v>42</v>
      </c>
      <c r="AZ168" s="304">
        <f>'dados agrupados'!BL168</f>
        <v>90.8</v>
      </c>
      <c r="BA168" s="304">
        <f>'dados agrupados'!BM168</f>
        <v>91.2</v>
      </c>
      <c r="BB168" s="304">
        <f>'dados agrupados'!BN168</f>
        <v>29.4</v>
      </c>
      <c r="BC168" s="304">
        <f>'dados agrupados'!BO168</f>
        <v>29.2</v>
      </c>
      <c r="BD168" s="304">
        <f>'dados agrupados'!BP168</f>
        <v>32.4</v>
      </c>
      <c r="BE168" s="304">
        <f>'dados agrupados'!BQ168</f>
        <v>32</v>
      </c>
      <c r="BF168" s="304">
        <f>'dados agrupados'!BR168</f>
        <v>295</v>
      </c>
      <c r="BG168" s="304">
        <f>'dados agrupados'!BS168</f>
        <v>344</v>
      </c>
      <c r="BH168" s="304">
        <f>'dados agrupados'!BT168</f>
        <v>14.1</v>
      </c>
      <c r="BI168" s="304">
        <f>'dados agrupados'!BU168</f>
        <v>14.2</v>
      </c>
      <c r="BJ168" s="304">
        <f>'dados agrupados'!BV168</f>
        <v>0.56999999999999995</v>
      </c>
      <c r="BK168" s="304">
        <f>'dados agrupados'!BW168</f>
        <v>0.63</v>
      </c>
      <c r="BL168" s="304">
        <f>'dados agrupados'!BX168</f>
        <v>11.73</v>
      </c>
      <c r="BM168" s="304">
        <f>'dados agrupados'!BY168</f>
        <v>9.02</v>
      </c>
      <c r="BN168" s="304">
        <f>'dados agrupados'!BZ168</f>
        <v>75.599999999999994</v>
      </c>
      <c r="BO168" s="304">
        <f>'dados agrupados'!CA168</f>
        <v>5.72</v>
      </c>
      <c r="BP168" s="304">
        <f>'dados agrupados'!CB168</f>
        <v>75.599999999999994</v>
      </c>
      <c r="BQ168" s="304">
        <f>'dados agrupados'!CC168</f>
        <v>5.72</v>
      </c>
      <c r="BR168" s="304">
        <f>'dados agrupados'!CD168</f>
        <v>10.5</v>
      </c>
      <c r="BS168" s="304">
        <f>'dados agrupados'!CE168</f>
        <v>0.68</v>
      </c>
      <c r="BT168" s="304">
        <f>'dados agrupados'!CF168</f>
        <v>0.2</v>
      </c>
      <c r="BU168" s="304">
        <f>'dados agrupados'!CG168</f>
        <v>0.01</v>
      </c>
      <c r="BV168" s="304">
        <f>'dados agrupados'!CH168</f>
        <v>0</v>
      </c>
      <c r="BW168" s="304">
        <f>'dados agrupados'!CI168</f>
        <v>0.08</v>
      </c>
      <c r="BX168" s="304" t="b">
        <f>'dados agrupados'!CJ168</f>
        <v>0</v>
      </c>
      <c r="BY168" s="304" t="b">
        <f>'dados agrupados'!CK168</f>
        <v>1</v>
      </c>
      <c r="BZ168" s="304" t="e">
        <f t="shared" si="1"/>
        <v>#REF!</v>
      </c>
    </row>
    <row r="169" spans="1:78" ht="15.75" customHeight="1">
      <c r="A169" s="422" t="str">
        <f>'dados agrupados'!C169</f>
        <v>3256</v>
      </c>
      <c r="B169" s="304">
        <f>'dados agrupados'!D169</f>
        <v>29</v>
      </c>
      <c r="C169" s="304">
        <f>'dados agrupados'!E169</f>
        <v>0</v>
      </c>
      <c r="D169" s="304">
        <f>'dados agrupados'!F169</f>
        <v>0</v>
      </c>
      <c r="E169" s="304">
        <f>'dados agrupados'!M169</f>
        <v>400</v>
      </c>
      <c r="F169" s="423">
        <f>'dados agrupados'!N169</f>
        <v>481</v>
      </c>
      <c r="G169" s="304">
        <f>'dados agrupados'!O169</f>
        <v>0</v>
      </c>
      <c r="H169" s="304">
        <f>'dados agrupados'!P169</f>
        <v>0</v>
      </c>
      <c r="I169" s="424">
        <f>'dados agrupados'!Q169</f>
        <v>2.8</v>
      </c>
      <c r="J169" s="304">
        <f>'dados agrupados'!R169</f>
        <v>3.1</v>
      </c>
      <c r="K169" s="304">
        <f>'dados agrupados'!S169</f>
        <v>299</v>
      </c>
      <c r="L169" s="304">
        <f>'dados agrupados'!T169</f>
        <v>339</v>
      </c>
      <c r="M169" s="423">
        <f>'dados agrupados'!U169</f>
        <v>54</v>
      </c>
      <c r="N169" s="423">
        <f>'dados agrupados'!V169</f>
        <v>61</v>
      </c>
      <c r="O169" s="304">
        <f>'dados agrupados'!W169</f>
        <v>0</v>
      </c>
      <c r="P169" s="304">
        <f>'dados agrupados'!X169</f>
        <v>0</v>
      </c>
      <c r="Q169" s="304">
        <f>'dados agrupados'!Y169</f>
        <v>0</v>
      </c>
      <c r="R169" s="304">
        <f>'dados agrupados'!Z169</f>
        <v>0</v>
      </c>
      <c r="S169" s="304">
        <f>'dados agrupados'!AA169</f>
        <v>0</v>
      </c>
      <c r="T169" s="304">
        <f>'dados agrupados'!AB169</f>
        <v>0</v>
      </c>
      <c r="U169" s="304">
        <f>'dados agrupados'!AC169</f>
        <v>4</v>
      </c>
      <c r="V169" s="304">
        <f>'dados agrupados'!AD169</f>
        <v>5.7</v>
      </c>
      <c r="W169" s="304" t="e">
        <f t="shared" ref="W169:X169" si="169">#REF!</f>
        <v>#REF!</v>
      </c>
      <c r="X169" s="304" t="e">
        <f t="shared" si="169"/>
        <v>#REF!</v>
      </c>
      <c r="Y169" s="304">
        <f>'dados agrupados'!AG169</f>
        <v>45</v>
      </c>
      <c r="Z169" s="304">
        <f>'dados agrupados'!AH169</f>
        <v>59</v>
      </c>
      <c r="AA169" s="304">
        <f>'dados agrupados'!AI169</f>
        <v>0.8</v>
      </c>
      <c r="AB169" s="304">
        <f>'dados agrupados'!AJ169</f>
        <v>1</v>
      </c>
      <c r="AC169" s="304">
        <f>'dados agrupados'!AK169</f>
        <v>0.19999999999999996</v>
      </c>
      <c r="AD169" s="424">
        <f>'dados agrupados'!AR169</f>
        <v>13.9</v>
      </c>
      <c r="AE169" s="424">
        <f>'dados agrupados'!AS169</f>
        <v>13.2</v>
      </c>
      <c r="AF169" s="304">
        <f>'dados agrupados'!AN169</f>
        <v>8.6999999999999993</v>
      </c>
      <c r="AG169" s="304">
        <f>'dados agrupados'!AO169</f>
        <v>8.6</v>
      </c>
      <c r="AH169" s="304">
        <f>'dados agrupados'!AT169</f>
        <v>5.0999999999999996</v>
      </c>
      <c r="AI169" s="304">
        <f>'dados agrupados'!AU169</f>
        <v>5.0999999999999996</v>
      </c>
      <c r="AJ169" s="304">
        <f>'dados agrupados'!AX169</f>
        <v>140</v>
      </c>
      <c r="AK169" s="304">
        <f>'dados agrupados'!AY169</f>
        <v>141</v>
      </c>
      <c r="AL169" s="304">
        <f>'dados agrupados'!AL169</f>
        <v>4.5999999999999996</v>
      </c>
      <c r="AM169" s="304">
        <f>'dados agrupados'!AM169</f>
        <v>6</v>
      </c>
      <c r="AN169" s="424">
        <f>'dados agrupados'!AZ169</f>
        <v>2.9</v>
      </c>
      <c r="AO169" s="424">
        <f>'dados agrupados'!BA169</f>
        <v>3.2</v>
      </c>
      <c r="AP169" s="424">
        <f>'dados agrupados'!BB169</f>
        <v>122</v>
      </c>
      <c r="AQ169" s="423">
        <f>'dados agrupados'!BC169</f>
        <v>121</v>
      </c>
      <c r="AR169" s="304">
        <f>'dados agrupados'!AP169</f>
        <v>92</v>
      </c>
      <c r="AS169" s="304">
        <f>'dados agrupados'!AQ169</f>
        <v>22</v>
      </c>
      <c r="AT169" s="304">
        <f>'dados agrupados'!BF169</f>
        <v>0</v>
      </c>
      <c r="AU169" s="304">
        <f>'dados agrupados'!BG169</f>
        <v>0</v>
      </c>
      <c r="AV169" s="304">
        <f>'dados agrupados'!BH169</f>
        <v>15.2</v>
      </c>
      <c r="AW169" s="304">
        <f>'dados agrupados'!BI169</f>
        <v>15.7</v>
      </c>
      <c r="AX169" s="304">
        <f>'dados agrupados'!BJ169</f>
        <v>47.1</v>
      </c>
      <c r="AY169" s="304">
        <f>'dados agrupados'!BK169</f>
        <v>46.7</v>
      </c>
      <c r="AZ169" s="304">
        <f>'dados agrupados'!BL169</f>
        <v>81</v>
      </c>
      <c r="BA169" s="304">
        <f>'dados agrupados'!BM169</f>
        <v>82.6</v>
      </c>
      <c r="BB169" s="304">
        <f>'dados agrupados'!BN169</f>
        <v>26.2</v>
      </c>
      <c r="BC169" s="304">
        <f>'dados agrupados'!BO169</f>
        <v>27.7</v>
      </c>
      <c r="BD169" s="304">
        <f>'dados agrupados'!BP169</f>
        <v>32.299999999999997</v>
      </c>
      <c r="BE169" s="304">
        <f>'dados agrupados'!BQ169</f>
        <v>33.6</v>
      </c>
      <c r="BF169" s="304">
        <f>'dados agrupados'!BR169</f>
        <v>356</v>
      </c>
      <c r="BG169" s="304">
        <f>'dados agrupados'!BS169</f>
        <v>321</v>
      </c>
      <c r="BH169" s="304">
        <f>'dados agrupados'!BT169</f>
        <v>12.9</v>
      </c>
      <c r="BI169" s="304">
        <f>'dados agrupados'!BU169</f>
        <v>13.9</v>
      </c>
      <c r="BJ169" s="304">
        <f>'dados agrupados'!BV169</f>
        <v>0.82</v>
      </c>
      <c r="BK169" s="304">
        <f>'dados agrupados'!BW169</f>
        <v>0.71</v>
      </c>
      <c r="BL169" s="304">
        <f>'dados agrupados'!BX169</f>
        <v>8.32</v>
      </c>
      <c r="BM169" s="304">
        <f>'dados agrupados'!BY169</f>
        <v>8.25</v>
      </c>
      <c r="BN169" s="304">
        <f>'dados agrupados'!BZ169</f>
        <v>67.400000000000006</v>
      </c>
      <c r="BO169" s="304">
        <f>'dados agrupados'!CA169</f>
        <v>5.95</v>
      </c>
      <c r="BP169" s="304">
        <f>'dados agrupados'!CB169</f>
        <v>67.400000000000006</v>
      </c>
      <c r="BQ169" s="304">
        <f>'dados agrupados'!CC169</f>
        <v>5.95</v>
      </c>
      <c r="BR169" s="304">
        <f>'dados agrupados'!CD169</f>
        <v>7.9</v>
      </c>
      <c r="BS169" s="304">
        <f>'dados agrupados'!CE169</f>
        <v>0.68</v>
      </c>
      <c r="BT169" s="304">
        <f>'dados agrupados'!CF169</f>
        <v>2.7</v>
      </c>
      <c r="BU169" s="304">
        <f>'dados agrupados'!CG169</f>
        <v>0.02</v>
      </c>
      <c r="BV169" s="304">
        <f>'dados agrupados'!CH169</f>
        <v>0.3</v>
      </c>
      <c r="BW169" s="304">
        <f>'dados agrupados'!CI169</f>
        <v>0.04</v>
      </c>
      <c r="BX169" s="304" t="b">
        <f>'dados agrupados'!CJ169</f>
        <v>0</v>
      </c>
      <c r="BY169" s="304" t="b">
        <f>'dados agrupados'!CK169</f>
        <v>0</v>
      </c>
      <c r="BZ169" s="304" t="e">
        <f t="shared" si="1"/>
        <v>#REF!</v>
      </c>
    </row>
    <row r="170" spans="1:78" ht="15.75" customHeight="1">
      <c r="A170" s="422" t="str">
        <f>'dados agrupados'!C170</f>
        <v>3257</v>
      </c>
      <c r="B170" s="304">
        <f>'dados agrupados'!D170</f>
        <v>28</v>
      </c>
      <c r="C170" s="304">
        <f>'dados agrupados'!E170</f>
        <v>0</v>
      </c>
      <c r="D170" s="304">
        <f>'dados agrupados'!F170</f>
        <v>0</v>
      </c>
      <c r="E170" s="304">
        <f>'dados agrupados'!M170</f>
        <v>625</v>
      </c>
      <c r="F170" s="423">
        <f>'dados agrupados'!N170</f>
        <v>673</v>
      </c>
      <c r="G170" s="304">
        <f>'dados agrupados'!O170</f>
        <v>0</v>
      </c>
      <c r="H170" s="304">
        <f>'dados agrupados'!P170</f>
        <v>0</v>
      </c>
      <c r="I170" s="424">
        <f>'dados agrupados'!Q170</f>
        <v>1.6</v>
      </c>
      <c r="J170" s="304">
        <f>'dados agrupados'!R170</f>
        <v>1.7</v>
      </c>
      <c r="K170" s="304">
        <f>'dados agrupados'!S170</f>
        <v>332</v>
      </c>
      <c r="L170" s="304">
        <f>'dados agrupados'!T170</f>
        <v>344</v>
      </c>
      <c r="M170" s="423">
        <f>'dados agrupados'!U170</f>
        <v>115</v>
      </c>
      <c r="N170" s="423">
        <f>'dados agrupados'!V170</f>
        <v>99</v>
      </c>
      <c r="O170" s="304">
        <f>'dados agrupados'!W170</f>
        <v>0</v>
      </c>
      <c r="P170" s="304">
        <f>'dados agrupados'!X170</f>
        <v>0</v>
      </c>
      <c r="Q170" s="304">
        <f>'dados agrupados'!Y170</f>
        <v>0</v>
      </c>
      <c r="R170" s="304">
        <f>'dados agrupados'!Z170</f>
        <v>0</v>
      </c>
      <c r="S170" s="304">
        <f>'dados agrupados'!AA170</f>
        <v>0</v>
      </c>
      <c r="T170" s="304">
        <f>'dados agrupados'!AB170</f>
        <v>0</v>
      </c>
      <c r="U170" s="304">
        <f>'dados agrupados'!AC170</f>
        <v>5.4</v>
      </c>
      <c r="V170" s="304">
        <f>'dados agrupados'!AD170</f>
        <v>5.2</v>
      </c>
      <c r="W170" s="304" t="e">
        <f t="shared" ref="W170:X170" si="170">#REF!</f>
        <v>#REF!</v>
      </c>
      <c r="X170" s="304" t="e">
        <f t="shared" si="170"/>
        <v>#REF!</v>
      </c>
      <c r="Y170" s="304">
        <f>'dados agrupados'!AG170</f>
        <v>37</v>
      </c>
      <c r="Z170" s="304">
        <f>'dados agrupados'!AH170</f>
        <v>37</v>
      </c>
      <c r="AA170" s="304">
        <f>'dados agrupados'!AI170</f>
        <v>0.8</v>
      </c>
      <c r="AB170" s="304">
        <f>'dados agrupados'!AJ170</f>
        <v>0.9</v>
      </c>
      <c r="AC170" s="304">
        <f>'dados agrupados'!AK170</f>
        <v>9.9999999999999978E-2</v>
      </c>
      <c r="AD170" s="424">
        <f>'dados agrupados'!AR170</f>
        <v>12.2</v>
      </c>
      <c r="AE170" s="424">
        <f>'dados agrupados'!AS170</f>
        <v>11.9</v>
      </c>
      <c r="AF170" s="304">
        <f>'dados agrupados'!AN170</f>
        <v>7.7</v>
      </c>
      <c r="AG170" s="304">
        <f>'dados agrupados'!AO170</f>
        <v>7.3</v>
      </c>
      <c r="AH170" s="304">
        <f>'dados agrupados'!AT170</f>
        <v>4</v>
      </c>
      <c r="AI170" s="304">
        <f>'dados agrupados'!AU170</f>
        <v>4</v>
      </c>
      <c r="AJ170" s="304">
        <f>'dados agrupados'!AX170</f>
        <v>141</v>
      </c>
      <c r="AK170" s="304">
        <f>'dados agrupados'!AY170</f>
        <v>143</v>
      </c>
      <c r="AL170" s="304">
        <f>'dados agrupados'!AL170</f>
        <v>4.2</v>
      </c>
      <c r="AM170" s="304">
        <f>'dados agrupados'!AM170</f>
        <v>4.4000000000000004</v>
      </c>
      <c r="AN170" s="424">
        <f>'dados agrupados'!AZ170</f>
        <v>2.6</v>
      </c>
      <c r="AO170" s="424">
        <f>'dados agrupados'!BA170</f>
        <v>2.4</v>
      </c>
      <c r="AP170" s="424">
        <f>'dados agrupados'!BB170</f>
        <v>125</v>
      </c>
      <c r="AQ170" s="423">
        <f>'dados agrupados'!BC170</f>
        <v>117</v>
      </c>
      <c r="AR170" s="304">
        <f>'dados agrupados'!AP170</f>
        <v>41</v>
      </c>
      <c r="AS170" s="304">
        <f>'dados agrupados'!AQ170</f>
        <v>10</v>
      </c>
      <c r="AT170" s="304">
        <f>'dados agrupados'!BF170</f>
        <v>0</v>
      </c>
      <c r="AU170" s="304">
        <f>'dados agrupados'!BG170</f>
        <v>0</v>
      </c>
      <c r="AV170" s="304">
        <f>'dados agrupados'!BH170</f>
        <v>15.3</v>
      </c>
      <c r="AW170" s="304">
        <f>'dados agrupados'!BI170</f>
        <v>14.3</v>
      </c>
      <c r="AX170" s="304">
        <f>'dados agrupados'!BJ170</f>
        <v>46.8</v>
      </c>
      <c r="AY170" s="304">
        <f>'dados agrupados'!BK170</f>
        <v>43.3</v>
      </c>
      <c r="AZ170" s="304">
        <f>'dados agrupados'!BL170</f>
        <v>94.3</v>
      </c>
      <c r="BA170" s="304">
        <f>'dados agrupados'!BM170</f>
        <v>94.4</v>
      </c>
      <c r="BB170" s="304">
        <f>'dados agrupados'!BN170</f>
        <v>30.8</v>
      </c>
      <c r="BC170" s="304">
        <f>'dados agrupados'!BO170</f>
        <v>31.1</v>
      </c>
      <c r="BD170" s="304">
        <f>'dados agrupados'!BP170</f>
        <v>32.6</v>
      </c>
      <c r="BE170" s="304">
        <f>'dados agrupados'!BQ170</f>
        <v>32.9</v>
      </c>
      <c r="BF170" s="304">
        <f>'dados agrupados'!BR170</f>
        <v>259</v>
      </c>
      <c r="BG170" s="304">
        <f>'dados agrupados'!BS170</f>
        <v>267</v>
      </c>
      <c r="BH170" s="304">
        <f>'dados agrupados'!BT170</f>
        <v>13</v>
      </c>
      <c r="BI170" s="304">
        <f>'dados agrupados'!BU170</f>
        <v>14.1</v>
      </c>
      <c r="BJ170" s="304">
        <f>'dados agrupados'!BV170</f>
        <v>0.65</v>
      </c>
      <c r="BK170" s="304">
        <f>'dados agrupados'!BW170</f>
        <v>0.64</v>
      </c>
      <c r="BL170" s="304">
        <f>'dados agrupados'!BX170</f>
        <v>3.72</v>
      </c>
      <c r="BM170" s="304">
        <f>'dados agrupados'!BY170</f>
        <v>7.82</v>
      </c>
      <c r="BN170" s="304">
        <f>'dados agrupados'!BZ170</f>
        <v>40.1</v>
      </c>
      <c r="BO170" s="304">
        <f>'dados agrupados'!CA170</f>
        <v>5.15</v>
      </c>
      <c r="BP170" s="304">
        <f>'dados agrupados'!CB170</f>
        <v>40.1</v>
      </c>
      <c r="BQ170" s="304">
        <f>'dados agrupados'!CC170</f>
        <v>5.15</v>
      </c>
      <c r="BR170" s="304">
        <f>'dados agrupados'!CD170</f>
        <v>18.2</v>
      </c>
      <c r="BS170" s="304">
        <f>'dados agrupados'!CE170</f>
        <v>0.76</v>
      </c>
      <c r="BT170" s="304">
        <f>'dados agrupados'!CF170</f>
        <v>5.3</v>
      </c>
      <c r="BU170" s="304">
        <f>'dados agrupados'!CG170</f>
        <v>0.05</v>
      </c>
      <c r="BV170" s="304">
        <f>'dados agrupados'!CH170</f>
        <v>2.2000000000000002</v>
      </c>
      <c r="BW170" s="304">
        <f>'dados agrupados'!CI170</f>
        <v>0.06</v>
      </c>
      <c r="BX170" s="304" t="b">
        <f>'dados agrupados'!CJ170</f>
        <v>0</v>
      </c>
      <c r="BY170" s="304" t="b">
        <f>'dados agrupados'!CK170</f>
        <v>0</v>
      </c>
      <c r="BZ170" s="304" t="e">
        <f t="shared" si="1"/>
        <v>#REF!</v>
      </c>
    </row>
    <row r="171" spans="1:78" ht="15.75" customHeight="1">
      <c r="A171" s="422" t="str">
        <f>'dados agrupados'!C171</f>
        <v>3258</v>
      </c>
      <c r="B171" s="304">
        <f>'dados agrupados'!D171</f>
        <v>26</v>
      </c>
      <c r="C171" s="304">
        <f>'dados agrupados'!E171</f>
        <v>83</v>
      </c>
      <c r="D171" s="304">
        <f>'dados agrupados'!F171</f>
        <v>0</v>
      </c>
      <c r="E171" s="304">
        <f>'dados agrupados'!M171</f>
        <v>1276</v>
      </c>
      <c r="F171" s="423">
        <f>'dados agrupados'!N171</f>
        <v>1063</v>
      </c>
      <c r="G171" s="304">
        <f>'dados agrupados'!O171</f>
        <v>0</v>
      </c>
      <c r="H171" s="304">
        <f>'dados agrupados'!P171</f>
        <v>0</v>
      </c>
      <c r="I171" s="424">
        <f>'dados agrupados'!Q171</f>
        <v>2.1</v>
      </c>
      <c r="J171" s="304">
        <f>'dados agrupados'!R171</f>
        <v>2.6</v>
      </c>
      <c r="K171" s="304">
        <f>'dados agrupados'!S171</f>
        <v>295</v>
      </c>
      <c r="L171" s="304">
        <f>'dados agrupados'!T171</f>
        <v>308</v>
      </c>
      <c r="M171" s="423">
        <f>'dados agrupados'!U171</f>
        <v>96</v>
      </c>
      <c r="N171" s="423">
        <f>'dados agrupados'!V171</f>
        <v>92</v>
      </c>
      <c r="O171" s="304">
        <f>'dados agrupados'!W171</f>
        <v>0</v>
      </c>
      <c r="P171" s="304">
        <f>'dados agrupados'!X171</f>
        <v>0</v>
      </c>
      <c r="Q171" s="304">
        <f>'dados agrupados'!Y171</f>
        <v>0</v>
      </c>
      <c r="R171" s="304">
        <f>'dados agrupados'!Z171</f>
        <v>0</v>
      </c>
      <c r="S171" s="304">
        <f>'dados agrupados'!AA171</f>
        <v>0</v>
      </c>
      <c r="T171" s="304">
        <f>'dados agrupados'!AB171</f>
        <v>0</v>
      </c>
      <c r="U171" s="304">
        <f>'dados agrupados'!AC171</f>
        <v>5.4</v>
      </c>
      <c r="V171" s="304">
        <f>'dados agrupados'!AD171</f>
        <v>6.4</v>
      </c>
      <c r="W171" s="304" t="e">
        <f t="shared" ref="W171:X171" si="171">#REF!</f>
        <v>#REF!</v>
      </c>
      <c r="X171" s="304" t="e">
        <f t="shared" si="171"/>
        <v>#REF!</v>
      </c>
      <c r="Y171" s="304">
        <f>'dados agrupados'!AG171</f>
        <v>53</v>
      </c>
      <c r="Z171" s="304">
        <f>'dados agrupados'!AH171</f>
        <v>59</v>
      </c>
      <c r="AA171" s="304">
        <f>'dados agrupados'!AI171</f>
        <v>1</v>
      </c>
      <c r="AB171" s="304">
        <f>'dados agrupados'!AJ171</f>
        <v>1.3</v>
      </c>
      <c r="AC171" s="304">
        <f>'dados agrupados'!AK171</f>
        <v>0.30000000000000004</v>
      </c>
      <c r="AD171" s="424">
        <f>'dados agrupados'!AR171</f>
        <v>13.5</v>
      </c>
      <c r="AE171" s="424">
        <f>'dados agrupados'!AS171</f>
        <v>14</v>
      </c>
      <c r="AF171" s="304">
        <f>'dados agrupados'!AN171</f>
        <v>8</v>
      </c>
      <c r="AG171" s="304">
        <f>'dados agrupados'!AO171</f>
        <v>8.4</v>
      </c>
      <c r="AH171" s="304">
        <f>'dados agrupados'!AT171</f>
        <v>4.3</v>
      </c>
      <c r="AI171" s="304">
        <f>'dados agrupados'!AU171</f>
        <v>5</v>
      </c>
      <c r="AJ171" s="304">
        <f>'dados agrupados'!AX171</f>
        <v>141</v>
      </c>
      <c r="AK171" s="304">
        <f>'dados agrupados'!AY171</f>
        <v>147</v>
      </c>
      <c r="AL171" s="304">
        <f>'dados agrupados'!AL171</f>
        <v>3.8</v>
      </c>
      <c r="AM171" s="304">
        <f>'dados agrupados'!AM171</f>
        <v>5.4</v>
      </c>
      <c r="AN171" s="424">
        <f>'dados agrupados'!AZ171</f>
        <v>2.6</v>
      </c>
      <c r="AO171" s="424">
        <f>'dados agrupados'!BA171</f>
        <v>3</v>
      </c>
      <c r="AP171" s="424">
        <f>'dados agrupados'!BB171</f>
        <v>129</v>
      </c>
      <c r="AQ171" s="423">
        <f>'dados agrupados'!BC171</f>
        <v>134</v>
      </c>
      <c r="AR171" s="304">
        <f>'dados agrupados'!AP171</f>
        <v>146</v>
      </c>
      <c r="AS171" s="304">
        <f>'dados agrupados'!AQ171</f>
        <v>58</v>
      </c>
      <c r="AT171" s="304">
        <f>'dados agrupados'!BF171</f>
        <v>0</v>
      </c>
      <c r="AU171" s="304">
        <f>'dados agrupados'!BG171</f>
        <v>0</v>
      </c>
      <c r="AV171" s="304">
        <f>'dados agrupados'!BH171</f>
        <v>15.7</v>
      </c>
      <c r="AW171" s="304">
        <f>'dados agrupados'!BI171</f>
        <v>15.6</v>
      </c>
      <c r="AX171" s="304">
        <f>'dados agrupados'!BJ171</f>
        <v>48.6</v>
      </c>
      <c r="AY171" s="304">
        <f>'dados agrupados'!BK171</f>
        <v>48.2</v>
      </c>
      <c r="AZ171" s="304">
        <f>'dados agrupados'!BL171</f>
        <v>94.4</v>
      </c>
      <c r="BA171" s="304">
        <f>'dados agrupados'!BM171</f>
        <v>94.5</v>
      </c>
      <c r="BB171" s="304">
        <f>'dados agrupados'!BN171</f>
        <v>30.5</v>
      </c>
      <c r="BC171" s="304">
        <f>'dados agrupados'!BO171</f>
        <v>30.6</v>
      </c>
      <c r="BD171" s="304">
        <f>'dados agrupados'!BP171</f>
        <v>32.299999999999997</v>
      </c>
      <c r="BE171" s="304">
        <f>'dados agrupados'!BQ171</f>
        <v>32.4</v>
      </c>
      <c r="BF171" s="304">
        <f>'dados agrupados'!BR171</f>
        <v>286</v>
      </c>
      <c r="BG171" s="304">
        <f>'dados agrupados'!BS171</f>
        <v>291</v>
      </c>
      <c r="BH171" s="304">
        <f>'dados agrupados'!BT171</f>
        <v>12.9</v>
      </c>
      <c r="BI171" s="304">
        <f>'dados agrupados'!BU171</f>
        <v>14.1</v>
      </c>
      <c r="BJ171" s="304">
        <f>'dados agrupados'!BV171</f>
        <v>0.38</v>
      </c>
      <c r="BK171" s="304">
        <f>'dados agrupados'!BW171</f>
        <v>0.46</v>
      </c>
      <c r="BL171" s="304">
        <f>'dados agrupados'!BX171</f>
        <v>7.79</v>
      </c>
      <c r="BM171" s="304">
        <f>'dados agrupados'!BY171</f>
        <v>10.66</v>
      </c>
      <c r="BN171" s="304">
        <f>'dados agrupados'!BZ171</f>
        <v>58.3</v>
      </c>
      <c r="BO171" s="304">
        <f>'dados agrupados'!CA171</f>
        <v>6.97</v>
      </c>
      <c r="BP171" s="304">
        <f>'dados agrupados'!CB171</f>
        <v>58.3</v>
      </c>
      <c r="BQ171" s="304">
        <f>'dados agrupados'!CC171</f>
        <v>6.97</v>
      </c>
      <c r="BR171" s="304">
        <f>'dados agrupados'!CD171</f>
        <v>8.4</v>
      </c>
      <c r="BS171" s="304">
        <f>'dados agrupados'!CE171</f>
        <v>1.0900000000000001</v>
      </c>
      <c r="BT171" s="304">
        <f>'dados agrupados'!CF171</f>
        <v>1.6</v>
      </c>
      <c r="BU171" s="304">
        <f>'dados agrupados'!CG171</f>
        <v>0.06</v>
      </c>
      <c r="BV171" s="304">
        <f>'dados agrupados'!CH171</f>
        <v>0.9</v>
      </c>
      <c r="BW171" s="304">
        <f>'dados agrupados'!CI171</f>
        <v>7.0000000000000007E-2</v>
      </c>
      <c r="BX171" s="304" t="b">
        <f>'dados agrupados'!CJ171</f>
        <v>1</v>
      </c>
      <c r="BY171" s="304" t="b">
        <f>'dados agrupados'!CK171</f>
        <v>1</v>
      </c>
      <c r="BZ171" s="304" t="e">
        <f t="shared" si="1"/>
        <v>#REF!</v>
      </c>
    </row>
    <row r="172" spans="1:78" ht="15.75" customHeight="1">
      <c r="A172" s="422" t="str">
        <f>'dados agrupados'!C172</f>
        <v>3259</v>
      </c>
      <c r="B172" s="304">
        <f>'dados agrupados'!D172</f>
        <v>25</v>
      </c>
      <c r="C172" s="304">
        <f>'dados agrupados'!E172</f>
        <v>70</v>
      </c>
      <c r="D172" s="304">
        <f>'dados agrupados'!F172</f>
        <v>0</v>
      </c>
      <c r="E172" s="304">
        <f>'dados agrupados'!M172</f>
        <v>3803</v>
      </c>
      <c r="F172" s="423">
        <f>'dados agrupados'!N172</f>
        <v>15498</v>
      </c>
      <c r="G172" s="304">
        <f>'dados agrupados'!O172</f>
        <v>0</v>
      </c>
      <c r="H172" s="304">
        <f>'dados agrupados'!P172</f>
        <v>0</v>
      </c>
      <c r="I172" s="424">
        <f>'dados agrupados'!Q172</f>
        <v>1.2</v>
      </c>
      <c r="J172" s="304">
        <f>'dados agrupados'!R172</f>
        <v>1.3</v>
      </c>
      <c r="K172" s="304">
        <f>'dados agrupados'!S172</f>
        <v>375</v>
      </c>
      <c r="L172" s="304">
        <f>'dados agrupados'!T172</f>
        <v>861</v>
      </c>
      <c r="M172" s="423">
        <f>'dados agrupados'!U172</f>
        <v>165</v>
      </c>
      <c r="N172" s="423">
        <f>'dados agrupados'!V172</f>
        <v>496</v>
      </c>
      <c r="O172" s="304">
        <f>'dados agrupados'!W172</f>
        <v>0</v>
      </c>
      <c r="P172" s="304">
        <f>'dados agrupados'!X172</f>
        <v>0</v>
      </c>
      <c r="Q172" s="304">
        <f>'dados agrupados'!Y172</f>
        <v>0</v>
      </c>
      <c r="R172" s="304">
        <f>'dados agrupados'!Z172</f>
        <v>0</v>
      </c>
      <c r="S172" s="304">
        <f>'dados agrupados'!AA172</f>
        <v>0</v>
      </c>
      <c r="T172" s="304">
        <f>'dados agrupados'!AB172</f>
        <v>0</v>
      </c>
      <c r="U172" s="304">
        <f>'dados agrupados'!AC172</f>
        <v>4.9000000000000004</v>
      </c>
      <c r="V172" s="304">
        <f>'dados agrupados'!AD172</f>
        <v>6.4</v>
      </c>
      <c r="W172" s="304" t="e">
        <f t="shared" ref="W172:X172" si="172">#REF!</f>
        <v>#REF!</v>
      </c>
      <c r="X172" s="304" t="e">
        <f t="shared" si="172"/>
        <v>#REF!</v>
      </c>
      <c r="Y172" s="304">
        <f>'dados agrupados'!AG172</f>
        <v>50</v>
      </c>
      <c r="Z172" s="304">
        <f>'dados agrupados'!AH172</f>
        <v>60</v>
      </c>
      <c r="AA172" s="304">
        <f>'dados agrupados'!AI172</f>
        <v>0.9</v>
      </c>
      <c r="AB172" s="304">
        <f>'dados agrupados'!AJ172</f>
        <v>1.1000000000000001</v>
      </c>
      <c r="AC172" s="304">
        <f>'dados agrupados'!AK172</f>
        <v>0.20000000000000007</v>
      </c>
      <c r="AD172" s="424">
        <f>'dados agrupados'!AR172</f>
        <v>11.3</v>
      </c>
      <c r="AE172" s="424">
        <f>'dados agrupados'!AS172</f>
        <v>10.9</v>
      </c>
      <c r="AF172" s="304">
        <f>'dados agrupados'!AN172</f>
        <v>7.9</v>
      </c>
      <c r="AG172" s="304">
        <f>'dados agrupados'!AO172</f>
        <v>7.7</v>
      </c>
      <c r="AH172" s="304">
        <f>'dados agrupados'!AT172</f>
        <v>4.5999999999999996</v>
      </c>
      <c r="AI172" s="304">
        <f>'dados agrupados'!AU172</f>
        <v>4.9000000000000004</v>
      </c>
      <c r="AJ172" s="304">
        <f>'dados agrupados'!AX172</f>
        <v>140</v>
      </c>
      <c r="AK172" s="304">
        <f>'dados agrupados'!AY172</f>
        <v>142</v>
      </c>
      <c r="AL172" s="304">
        <f>'dados agrupados'!AL172</f>
        <v>4.5999999999999996</v>
      </c>
      <c r="AM172" s="304">
        <f>'dados agrupados'!AM172</f>
        <v>5.7</v>
      </c>
      <c r="AN172" s="424">
        <f>'dados agrupados'!AZ172</f>
        <v>2.1</v>
      </c>
      <c r="AO172" s="424">
        <f>'dados agrupados'!BA172</f>
        <v>2.4</v>
      </c>
      <c r="AP172" s="424">
        <f>'dados agrupados'!BB172</f>
        <v>106</v>
      </c>
      <c r="AQ172" s="423">
        <f>'dados agrupados'!BC172</f>
        <v>97</v>
      </c>
      <c r="AR172" s="304">
        <f>'dados agrupados'!AP172</f>
        <v>116</v>
      </c>
      <c r="AS172" s="304">
        <f>'dados agrupados'!AQ172</f>
        <v>39</v>
      </c>
      <c r="AT172" s="304">
        <f>'dados agrupados'!BF172</f>
        <v>0</v>
      </c>
      <c r="AU172" s="304">
        <f>'dados agrupados'!BG172</f>
        <v>0</v>
      </c>
      <c r="AV172" s="304">
        <f>'dados agrupados'!BH172</f>
        <v>14.8</v>
      </c>
      <c r="AW172" s="304">
        <f>'dados agrupados'!BI172</f>
        <v>15</v>
      </c>
      <c r="AX172" s="304">
        <f>'dados agrupados'!BJ172</f>
        <v>46.1</v>
      </c>
      <c r="AY172" s="304">
        <f>'dados agrupados'!BK172</f>
        <v>45.7</v>
      </c>
      <c r="AZ172" s="304">
        <f>'dados agrupados'!BL172</f>
        <v>93</v>
      </c>
      <c r="BA172" s="304">
        <f>'dados agrupados'!BM172</f>
        <v>93.4</v>
      </c>
      <c r="BB172" s="304">
        <f>'dados agrupados'!BN172</f>
        <v>29.8</v>
      </c>
      <c r="BC172" s="304">
        <f>'dados agrupados'!BO172</f>
        <v>30.7</v>
      </c>
      <c r="BD172" s="304">
        <f>'dados agrupados'!BP172</f>
        <v>32.1</v>
      </c>
      <c r="BE172" s="304">
        <f>'dados agrupados'!BQ172</f>
        <v>32.799999999999997</v>
      </c>
      <c r="BF172" s="304">
        <f>'dados agrupados'!BR172</f>
        <v>233</v>
      </c>
      <c r="BG172" s="304">
        <f>'dados agrupados'!BS172</f>
        <v>253</v>
      </c>
      <c r="BH172" s="304">
        <f>'dados agrupados'!BT172</f>
        <v>13.3</v>
      </c>
      <c r="BI172" s="304">
        <f>'dados agrupados'!BU172</f>
        <v>15</v>
      </c>
      <c r="BJ172" s="304">
        <f>'dados agrupados'!BV172</f>
        <v>1.57</v>
      </c>
      <c r="BK172" s="304">
        <f>'dados agrupados'!BW172</f>
        <v>1.39</v>
      </c>
      <c r="BL172" s="304">
        <f>'dados agrupados'!BX172</f>
        <v>9.4600000000000009</v>
      </c>
      <c r="BM172" s="304">
        <f>'dados agrupados'!BY172</f>
        <v>13.63</v>
      </c>
      <c r="BN172" s="304">
        <f>'dados agrupados'!BZ172</f>
        <v>69.400000000000006</v>
      </c>
      <c r="BO172" s="304">
        <f>'dados agrupados'!CA172</f>
        <v>10.9</v>
      </c>
      <c r="BP172" s="304">
        <f>'dados agrupados'!CB172</f>
        <v>69.400000000000006</v>
      </c>
      <c r="BQ172" s="304">
        <f>'dados agrupados'!CC172</f>
        <v>10.9</v>
      </c>
      <c r="BR172" s="304">
        <f>'dados agrupados'!CD172</f>
        <v>9.1</v>
      </c>
      <c r="BS172" s="304">
        <f>'dados agrupados'!CE172</f>
        <v>0.96</v>
      </c>
      <c r="BT172" s="304">
        <f>'dados agrupados'!CF172</f>
        <v>2.9</v>
      </c>
      <c r="BU172" s="304">
        <f>'dados agrupados'!CG172</f>
        <v>0.04</v>
      </c>
      <c r="BV172" s="304">
        <f>'dados agrupados'!CH172</f>
        <v>0.5</v>
      </c>
      <c r="BW172" s="304">
        <f>'dados agrupados'!CI172</f>
        <v>0.04</v>
      </c>
      <c r="BX172" s="304" t="b">
        <f>'dados agrupados'!CJ172</f>
        <v>0</v>
      </c>
      <c r="BY172" s="304" t="b">
        <f>'dados agrupados'!CK172</f>
        <v>1</v>
      </c>
      <c r="BZ172" s="304" t="e">
        <f t="shared" si="1"/>
        <v>#REF!</v>
      </c>
    </row>
    <row r="173" spans="1:78" ht="15.75" customHeight="1">
      <c r="A173" s="422" t="str">
        <f>'dados agrupados'!C173</f>
        <v>3260</v>
      </c>
      <c r="B173" s="304">
        <f>'dados agrupados'!D173</f>
        <v>25</v>
      </c>
      <c r="C173" s="304">
        <f>'dados agrupados'!E173</f>
        <v>77</v>
      </c>
      <c r="D173" s="304">
        <f>'dados agrupados'!F173</f>
        <v>0</v>
      </c>
      <c r="E173" s="304">
        <f>'dados agrupados'!M173</f>
        <v>2318</v>
      </c>
      <c r="F173" s="423">
        <f>'dados agrupados'!N173</f>
        <v>3724</v>
      </c>
      <c r="G173" s="304">
        <f>'dados agrupados'!O173</f>
        <v>0</v>
      </c>
      <c r="H173" s="304">
        <f>'dados agrupados'!P173</f>
        <v>0</v>
      </c>
      <c r="I173" s="424">
        <f>'dados agrupados'!Q173</f>
        <v>1.5</v>
      </c>
      <c r="J173" s="304">
        <f>'dados agrupados'!R173</f>
        <v>2</v>
      </c>
      <c r="K173" s="304">
        <f>'dados agrupados'!S173</f>
        <v>383</v>
      </c>
      <c r="L173" s="304">
        <f>'dados agrupados'!T173</f>
        <v>446</v>
      </c>
      <c r="M173" s="423">
        <f>'dados agrupados'!U173</f>
        <v>143</v>
      </c>
      <c r="N173" s="423">
        <f>'dados agrupados'!V173</f>
        <v>183</v>
      </c>
      <c r="O173" s="304">
        <f>'dados agrupados'!W173</f>
        <v>0</v>
      </c>
      <c r="P173" s="304">
        <f>'dados agrupados'!X173</f>
        <v>0</v>
      </c>
      <c r="Q173" s="304">
        <f>'dados agrupados'!Y173</f>
        <v>0</v>
      </c>
      <c r="R173" s="304">
        <f>'dados agrupados'!Z173</f>
        <v>0</v>
      </c>
      <c r="S173" s="304">
        <f>'dados agrupados'!AA173</f>
        <v>0</v>
      </c>
      <c r="T173" s="304">
        <f>'dados agrupados'!AB173</f>
        <v>0</v>
      </c>
      <c r="U173" s="304">
        <f>'dados agrupados'!AC173</f>
        <v>5.0999999999999996</v>
      </c>
      <c r="V173" s="304">
        <f>'dados agrupados'!AD173</f>
        <v>5.4</v>
      </c>
      <c r="W173" s="304" t="e">
        <f t="shared" ref="W173:X173" si="173">#REF!</f>
        <v>#REF!</v>
      </c>
      <c r="X173" s="304" t="e">
        <f t="shared" si="173"/>
        <v>#REF!</v>
      </c>
      <c r="Y173" s="304">
        <f>'dados agrupados'!AG173</f>
        <v>73</v>
      </c>
      <c r="Z173" s="304">
        <f>'dados agrupados'!AH173</f>
        <v>69</v>
      </c>
      <c r="AA173" s="304">
        <f>'dados agrupados'!AI173</f>
        <v>1.2</v>
      </c>
      <c r="AB173" s="304">
        <f>'dados agrupados'!AJ173</f>
        <v>1.3</v>
      </c>
      <c r="AC173" s="304">
        <f>'dados agrupados'!AK173</f>
        <v>0.10000000000000009</v>
      </c>
      <c r="AD173" s="424">
        <f>'dados agrupados'!AR173</f>
        <v>11.1</v>
      </c>
      <c r="AE173" s="424">
        <f>'dados agrupados'!AS173</f>
        <v>11.1</v>
      </c>
      <c r="AF173" s="304">
        <f>'dados agrupados'!AN173</f>
        <v>7.3</v>
      </c>
      <c r="AG173" s="304">
        <f>'dados agrupados'!AO173</f>
        <v>6.6</v>
      </c>
      <c r="AH173" s="304">
        <f>'dados agrupados'!AT173</f>
        <v>4.5999999999999996</v>
      </c>
      <c r="AI173" s="304">
        <f>'dados agrupados'!AU173</f>
        <v>4.5999999999999996</v>
      </c>
      <c r="AJ173" s="304">
        <f>'dados agrupados'!AX173</f>
        <v>143</v>
      </c>
      <c r="AK173" s="304">
        <f>'dados agrupados'!AY173</f>
        <v>146</v>
      </c>
      <c r="AL173" s="304">
        <f>'dados agrupados'!AL173</f>
        <v>4.0999999999999996</v>
      </c>
      <c r="AM173" s="304">
        <f>'dados agrupados'!AM173</f>
        <v>4.8</v>
      </c>
      <c r="AN173" s="424">
        <f>'dados agrupados'!AZ173</f>
        <v>2.6</v>
      </c>
      <c r="AO173" s="424">
        <f>'dados agrupados'!BA173</f>
        <v>2.6</v>
      </c>
      <c r="AP173" s="424">
        <f>'dados agrupados'!BB173</f>
        <v>106</v>
      </c>
      <c r="AQ173" s="423">
        <f>'dados agrupados'!BC173</f>
        <v>108</v>
      </c>
      <c r="AR173" s="304">
        <f>'dados agrupados'!AP173</f>
        <v>70</v>
      </c>
      <c r="AS173" s="304">
        <f>'dados agrupados'!AQ173</f>
        <v>12</v>
      </c>
      <c r="AT173" s="304">
        <f>'dados agrupados'!BF173</f>
        <v>0</v>
      </c>
      <c r="AU173" s="304">
        <f>'dados agrupados'!BG173</f>
        <v>0</v>
      </c>
      <c r="AV173" s="304">
        <f>'dados agrupados'!BH173</f>
        <v>15.1</v>
      </c>
      <c r="AW173" s="304">
        <f>'dados agrupados'!BI173</f>
        <v>13.9</v>
      </c>
      <c r="AX173" s="304">
        <f>'dados agrupados'!BJ173</f>
        <v>46.2</v>
      </c>
      <c r="AY173" s="304">
        <f>'dados agrupados'!BK173</f>
        <v>42.4</v>
      </c>
      <c r="AZ173" s="304">
        <f>'dados agrupados'!BL173</f>
        <v>84.6</v>
      </c>
      <c r="BA173" s="304">
        <f>'dados agrupados'!BM173</f>
        <v>86.3</v>
      </c>
      <c r="BB173" s="304">
        <f>'dados agrupados'!BN173</f>
        <v>27.6</v>
      </c>
      <c r="BC173" s="304">
        <f>'dados agrupados'!BO173</f>
        <v>28.2</v>
      </c>
      <c r="BD173" s="304">
        <f>'dados agrupados'!BP173</f>
        <v>32.6</v>
      </c>
      <c r="BE173" s="304">
        <f>'dados agrupados'!BQ173</f>
        <v>32.700000000000003</v>
      </c>
      <c r="BF173" s="304">
        <f>'dados agrupados'!BR173</f>
        <v>354</v>
      </c>
      <c r="BG173" s="304">
        <f>'dados agrupados'!BS173</f>
        <v>320</v>
      </c>
      <c r="BH173" s="304">
        <f>'dados agrupados'!BT173</f>
        <v>13.5</v>
      </c>
      <c r="BI173" s="304">
        <f>'dados agrupados'!BU173</f>
        <v>14.5</v>
      </c>
      <c r="BJ173" s="304">
        <f>'dados agrupados'!BV173</f>
        <v>0.71</v>
      </c>
      <c r="BK173" s="304">
        <f>'dados agrupados'!BW173</f>
        <v>0.86</v>
      </c>
      <c r="BL173" s="304">
        <f>'dados agrupados'!BX173</f>
        <v>5.14</v>
      </c>
      <c r="BM173" s="304">
        <f>'dados agrupados'!BY173</f>
        <v>8.44</v>
      </c>
      <c r="BN173" s="304">
        <f>'dados agrupados'!BZ173</f>
        <v>61.1</v>
      </c>
      <c r="BO173" s="304">
        <f>'dados agrupados'!CA173</f>
        <v>5.77</v>
      </c>
      <c r="BP173" s="304">
        <f>'dados agrupados'!CB173</f>
        <v>61.1</v>
      </c>
      <c r="BQ173" s="304">
        <f>'dados agrupados'!CC173</f>
        <v>5.77</v>
      </c>
      <c r="BR173" s="304">
        <f>'dados agrupados'!CD173</f>
        <v>10.8</v>
      </c>
      <c r="BS173" s="304">
        <f>'dados agrupados'!CE173</f>
        <v>0.97</v>
      </c>
      <c r="BT173" s="304">
        <f>'dados agrupados'!CF173</f>
        <v>0.7</v>
      </c>
      <c r="BU173" s="304">
        <f>'dados agrupados'!CG173</f>
        <v>0.01</v>
      </c>
      <c r="BV173" s="304">
        <f>'dados agrupados'!CH173</f>
        <v>0.3</v>
      </c>
      <c r="BW173" s="304">
        <f>'dados agrupados'!CI173</f>
        <v>0.05</v>
      </c>
      <c r="BX173" s="304" t="b">
        <f>'dados agrupados'!CJ173</f>
        <v>0</v>
      </c>
      <c r="BY173" s="304" t="b">
        <f>'dados agrupados'!CK173</f>
        <v>1</v>
      </c>
      <c r="BZ173" s="304" t="e">
        <f t="shared" si="1"/>
        <v>#REF!</v>
      </c>
    </row>
    <row r="174" spans="1:78" ht="15.75" customHeight="1">
      <c r="A174" s="420">
        <f>'dados agrupados'!C174</f>
        <v>3236</v>
      </c>
      <c r="B174" s="304">
        <f>'dados agrupados'!D174</f>
        <v>27</v>
      </c>
      <c r="C174" s="304">
        <f>'dados agrupados'!E174</f>
        <v>72</v>
      </c>
      <c r="D174" s="304">
        <f>'dados agrupados'!F174</f>
        <v>0</v>
      </c>
      <c r="E174" s="423">
        <f>'dados agrupados'!M174</f>
        <v>218</v>
      </c>
      <c r="F174" s="423">
        <f>'dados agrupados'!N174</f>
        <v>141</v>
      </c>
      <c r="G174" s="304">
        <f>'dados agrupados'!O174</f>
        <v>0</v>
      </c>
      <c r="H174" s="304">
        <f>'dados agrupados'!P174</f>
        <v>0</v>
      </c>
      <c r="I174" s="304">
        <f>'dados agrupados'!Q174</f>
        <v>2.9</v>
      </c>
      <c r="J174" s="304">
        <f>'dados agrupados'!R174</f>
        <v>3.6</v>
      </c>
      <c r="K174" s="423">
        <f>'dados agrupados'!S174</f>
        <v>213</v>
      </c>
      <c r="L174" s="423">
        <f>'dados agrupados'!T174</f>
        <v>223</v>
      </c>
      <c r="M174" s="423">
        <f>'dados agrupados'!U174</f>
        <v>32</v>
      </c>
      <c r="N174" s="423">
        <f>'dados agrupados'!V174</f>
        <v>27</v>
      </c>
      <c r="O174" s="304">
        <f>'dados agrupados'!W174</f>
        <v>0</v>
      </c>
      <c r="P174" s="304">
        <f>'dados agrupados'!X174</f>
        <v>0</v>
      </c>
      <c r="Q174" s="304">
        <f>'dados agrupados'!Y174</f>
        <v>0</v>
      </c>
      <c r="R174" s="304">
        <f>'dados agrupados'!Z174</f>
        <v>0</v>
      </c>
      <c r="S174" s="304">
        <f>'dados agrupados'!AA174</f>
        <v>0</v>
      </c>
      <c r="T174" s="304">
        <f>'dados agrupados'!AB174</f>
        <v>0</v>
      </c>
      <c r="U174" s="424">
        <f>'dados agrupados'!AC174</f>
        <v>4.0999999999999996</v>
      </c>
      <c r="V174" s="424">
        <f>'dados agrupados'!AD174</f>
        <v>5.8</v>
      </c>
      <c r="W174" s="304" t="e">
        <f t="shared" ref="W174:X174" si="174">#REF!</f>
        <v>#REF!</v>
      </c>
      <c r="X174" s="304" t="e">
        <f t="shared" si="174"/>
        <v>#REF!</v>
      </c>
      <c r="Y174" s="423">
        <f>'dados agrupados'!AG174</f>
        <v>29</v>
      </c>
      <c r="Z174" s="423">
        <f>'dados agrupados'!AH174</f>
        <v>45</v>
      </c>
      <c r="AA174" s="424">
        <f>'dados agrupados'!AI174</f>
        <v>0.9</v>
      </c>
      <c r="AB174" s="424">
        <f>'dados agrupados'!AJ174</f>
        <v>1.2</v>
      </c>
      <c r="AC174" s="424">
        <f>'dados agrupados'!AK174</f>
        <v>0.29999999999999993</v>
      </c>
      <c r="AD174" s="424">
        <f>'dados agrupados'!AR174</f>
        <v>9</v>
      </c>
      <c r="AE174" s="424">
        <f>'dados agrupados'!AS174</f>
        <v>9.6999999999999993</v>
      </c>
      <c r="AF174" s="424">
        <f>'dados agrupados'!AN174</f>
        <v>6.8</v>
      </c>
      <c r="AG174" s="424">
        <f>'dados agrupados'!AO174</f>
        <v>7.6</v>
      </c>
      <c r="AH174" s="424">
        <f>'dados agrupados'!AT174</f>
        <v>4.2</v>
      </c>
      <c r="AI174" s="424">
        <f>'dados agrupados'!AU174</f>
        <v>4.7</v>
      </c>
      <c r="AJ174" s="423">
        <f>'dados agrupados'!AX174</f>
        <v>142</v>
      </c>
      <c r="AK174" s="423">
        <f>'dados agrupados'!AY174</f>
        <v>147</v>
      </c>
      <c r="AL174" s="424">
        <f>'dados agrupados'!AL174</f>
        <v>4.5999999999999996</v>
      </c>
      <c r="AM174" s="424">
        <f>'dados agrupados'!AM174</f>
        <v>5.2</v>
      </c>
      <c r="AN174" s="424">
        <f>'dados agrupados'!AZ174</f>
        <v>2.1</v>
      </c>
      <c r="AO174" s="424">
        <f>'dados agrupados'!BA174</f>
        <v>2.4</v>
      </c>
      <c r="AP174" s="423">
        <f>'dados agrupados'!BB174</f>
        <v>85</v>
      </c>
      <c r="AQ174" s="423">
        <f>'dados agrupados'!BC174</f>
        <v>86</v>
      </c>
      <c r="AR174" s="304">
        <f>'dados agrupados'!AP174</f>
        <v>32</v>
      </c>
      <c r="AS174" s="304">
        <f>'dados agrupados'!AQ174</f>
        <v>73</v>
      </c>
      <c r="AT174" s="304">
        <f>'dados agrupados'!BF174</f>
        <v>5.4</v>
      </c>
      <c r="AU174" s="304">
        <f>'dados agrupados'!BG174</f>
        <v>0</v>
      </c>
      <c r="AV174" s="304">
        <f>'dados agrupados'!BH174</f>
        <v>14.2</v>
      </c>
      <c r="AW174" s="304">
        <f>'dados agrupados'!BI174</f>
        <v>0</v>
      </c>
      <c r="AX174" s="304">
        <f>'dados agrupados'!BJ174</f>
        <v>42.7</v>
      </c>
      <c r="AY174" s="304">
        <f>'dados agrupados'!BK174</f>
        <v>0</v>
      </c>
      <c r="AZ174" s="304">
        <f>'dados agrupados'!BL174</f>
        <v>79.099999999999994</v>
      </c>
      <c r="BA174" s="304">
        <f>'dados agrupados'!BM174</f>
        <v>0</v>
      </c>
      <c r="BB174" s="304">
        <f>'dados agrupados'!BN174</f>
        <v>26.3</v>
      </c>
      <c r="BC174" s="304">
        <f>'dados agrupados'!BO174</f>
        <v>0</v>
      </c>
      <c r="BD174" s="304">
        <f>'dados agrupados'!BP174</f>
        <v>33.299999999999997</v>
      </c>
      <c r="BE174" s="304">
        <f>'dados agrupados'!BQ174</f>
        <v>0</v>
      </c>
      <c r="BF174" s="304">
        <f>'dados agrupados'!BR174</f>
        <v>295</v>
      </c>
      <c r="BG174" s="304">
        <f>'dados agrupados'!BS174</f>
        <v>0</v>
      </c>
      <c r="BH174" s="304">
        <f>'dados agrupados'!BT174</f>
        <v>15</v>
      </c>
      <c r="BI174" s="304">
        <f>'dados agrupados'!BU174</f>
        <v>0</v>
      </c>
      <c r="BJ174" s="304">
        <f>'dados agrupados'!BV174</f>
        <v>0</v>
      </c>
      <c r="BK174" s="304">
        <f>'dados agrupados'!BW174</f>
        <v>0</v>
      </c>
      <c r="BL174" s="304">
        <f>'dados agrupados'!BX174</f>
        <v>7.87</v>
      </c>
      <c r="BM174" s="304">
        <f>'dados agrupados'!BY174</f>
        <v>0</v>
      </c>
      <c r="BN174" s="304">
        <f>'dados agrupados'!BZ174</f>
        <v>65.599999999999994</v>
      </c>
      <c r="BO174" s="304">
        <f>'dados agrupados'!CA174</f>
        <v>0</v>
      </c>
      <c r="BP174" s="304">
        <f>'dados agrupados'!CB174</f>
        <v>18.8</v>
      </c>
      <c r="BQ174" s="304">
        <f>'dados agrupados'!CC174</f>
        <v>0</v>
      </c>
      <c r="BR174" s="304">
        <f>'dados agrupados'!CD174</f>
        <v>9.4</v>
      </c>
      <c r="BS174" s="304">
        <f>'dados agrupados'!CE174</f>
        <v>0</v>
      </c>
      <c r="BT174" s="304">
        <f>'dados agrupados'!CF174</f>
        <v>5.7</v>
      </c>
      <c r="BU174" s="304">
        <f>'dados agrupados'!CG174</f>
        <v>0</v>
      </c>
      <c r="BV174" s="304">
        <f>'dados agrupados'!CH174</f>
        <v>0.5</v>
      </c>
      <c r="BW174" s="304">
        <f>'dados agrupados'!CI174</f>
        <v>0</v>
      </c>
      <c r="BX174" s="304" t="b">
        <f>'dados agrupados'!CJ174</f>
        <v>1</v>
      </c>
      <c r="BY174" s="304" t="b">
        <f>'dados agrupados'!CK174</f>
        <v>0</v>
      </c>
      <c r="BZ174" s="304" t="e">
        <f t="shared" si="1"/>
        <v>#REF!</v>
      </c>
    </row>
    <row r="175" spans="1:78" ht="15.75" customHeight="1">
      <c r="A175" s="420">
        <f>'dados agrupados'!C175</f>
        <v>3237</v>
      </c>
      <c r="B175" s="304">
        <f>'dados agrupados'!D175</f>
        <v>24</v>
      </c>
      <c r="C175" s="304">
        <f>'dados agrupados'!E175</f>
        <v>77</v>
      </c>
      <c r="D175" s="304">
        <f>'dados agrupados'!F175</f>
        <v>0</v>
      </c>
      <c r="E175" s="423">
        <f>'dados agrupados'!M175</f>
        <v>226</v>
      </c>
      <c r="F175" s="423">
        <f>'dados agrupados'!N175</f>
        <v>117</v>
      </c>
      <c r="G175" s="304">
        <f>'dados agrupados'!O175</f>
        <v>0</v>
      </c>
      <c r="H175" s="304">
        <f>'dados agrupados'!P175</f>
        <v>0</v>
      </c>
      <c r="I175" s="304">
        <f>'dados agrupados'!Q175</f>
        <v>4.4000000000000004</v>
      </c>
      <c r="J175" s="304">
        <f>'dados agrupados'!R175</f>
        <v>3.8</v>
      </c>
      <c r="K175" s="423">
        <f>'dados agrupados'!S175</f>
        <v>163</v>
      </c>
      <c r="L175" s="423">
        <f>'dados agrupados'!T175</f>
        <v>160</v>
      </c>
      <c r="M175" s="423">
        <f>'dados agrupados'!U175</f>
        <v>36</v>
      </c>
      <c r="N175" s="423">
        <f>'dados agrupados'!V175</f>
        <v>21</v>
      </c>
      <c r="O175" s="304">
        <f>'dados agrupados'!W175</f>
        <v>0</v>
      </c>
      <c r="P175" s="304">
        <f>'dados agrupados'!X175</f>
        <v>0</v>
      </c>
      <c r="Q175" s="304">
        <f>'dados agrupados'!Y175</f>
        <v>0</v>
      </c>
      <c r="R175" s="304">
        <f>'dados agrupados'!Z175</f>
        <v>0</v>
      </c>
      <c r="S175" s="304">
        <f>'dados agrupados'!AA175</f>
        <v>0</v>
      </c>
      <c r="T175" s="304">
        <f>'dados agrupados'!AB175</f>
        <v>0</v>
      </c>
      <c r="U175" s="424">
        <f>'dados agrupados'!AC175</f>
        <v>5.8</v>
      </c>
      <c r="V175" s="424">
        <f>'dados agrupados'!AD175</f>
        <v>5.8</v>
      </c>
      <c r="W175" s="424">
        <f>'dados agrupados'!AE175</f>
        <v>95.5</v>
      </c>
      <c r="X175" s="424">
        <f>'dados agrupados'!AF175</f>
        <v>86.1</v>
      </c>
      <c r="Y175" s="423">
        <f>'dados agrupados'!AG175</f>
        <v>42</v>
      </c>
      <c r="Z175" s="423">
        <f>'dados agrupados'!AH175</f>
        <v>37</v>
      </c>
      <c r="AA175" s="424">
        <f>'dados agrupados'!AI175</f>
        <v>1.1000000000000001</v>
      </c>
      <c r="AB175" s="424">
        <f>'dados agrupados'!AJ175</f>
        <v>1.2</v>
      </c>
      <c r="AC175" s="424">
        <f>'dados agrupados'!AK175</f>
        <v>9.9999999999999867E-2</v>
      </c>
      <c r="AD175" s="424">
        <f>'dados agrupados'!AR175</f>
        <v>10.199999999999999</v>
      </c>
      <c r="AE175" s="424">
        <f>'dados agrupados'!AS175</f>
        <v>9.4</v>
      </c>
      <c r="AF175" s="424">
        <f>'dados agrupados'!AN175</f>
        <v>7.6</v>
      </c>
      <c r="AG175" s="424">
        <f>'dados agrupados'!AO175</f>
        <v>7.5</v>
      </c>
      <c r="AH175" s="424">
        <f>'dados agrupados'!AT175</f>
        <v>4.8</v>
      </c>
      <c r="AI175" s="424">
        <f>'dados agrupados'!AU175</f>
        <v>4.5999999999999996</v>
      </c>
      <c r="AJ175" s="423">
        <f>'dados agrupados'!AX175</f>
        <v>161</v>
      </c>
      <c r="AK175" s="423">
        <f>'dados agrupados'!AY175</f>
        <v>146</v>
      </c>
      <c r="AL175" s="424">
        <f>'dados agrupados'!AL175</f>
        <v>4.7</v>
      </c>
      <c r="AM175" s="424">
        <f>'dados agrupados'!AM175</f>
        <v>4.0999999999999996</v>
      </c>
      <c r="AN175" s="424">
        <f>'dados agrupados'!AZ175</f>
        <v>2.5</v>
      </c>
      <c r="AO175" s="424">
        <f>'dados agrupados'!BA175</f>
        <v>2.4</v>
      </c>
      <c r="AP175" s="423">
        <f>'dados agrupados'!BB175</f>
        <v>91</v>
      </c>
      <c r="AQ175" s="423">
        <f>'dados agrupados'!BC175</f>
        <v>85</v>
      </c>
      <c r="AR175" s="304">
        <f>'dados agrupados'!AP175</f>
        <v>187</v>
      </c>
      <c r="AS175" s="304">
        <f>'dados agrupados'!AQ175</f>
        <v>91</v>
      </c>
      <c r="AT175" s="304">
        <f>'dados agrupados'!BF175</f>
        <v>4.3</v>
      </c>
      <c r="AU175" s="304">
        <f>'dados agrupados'!BG175</f>
        <v>0</v>
      </c>
      <c r="AV175" s="304">
        <f>'dados agrupados'!BH175</f>
        <v>13.7</v>
      </c>
      <c r="AW175" s="304">
        <f>'dados agrupados'!BI175</f>
        <v>0</v>
      </c>
      <c r="AX175" s="304">
        <f>'dados agrupados'!BJ175</f>
        <v>41</v>
      </c>
      <c r="AY175" s="304">
        <f>'dados agrupados'!BK175</f>
        <v>0</v>
      </c>
      <c r="AZ175" s="304">
        <f>'dados agrupados'!BL175</f>
        <v>95.3</v>
      </c>
      <c r="BA175" s="304">
        <f>'dados agrupados'!BM175</f>
        <v>0</v>
      </c>
      <c r="BB175" s="304">
        <f>'dados agrupados'!BN175</f>
        <v>31.9</v>
      </c>
      <c r="BC175" s="304">
        <f>'dados agrupados'!BO175</f>
        <v>0</v>
      </c>
      <c r="BD175" s="304">
        <f>'dados agrupados'!BP175</f>
        <v>33.4</v>
      </c>
      <c r="BE175" s="304">
        <f>'dados agrupados'!BQ175</f>
        <v>0</v>
      </c>
      <c r="BF175" s="304">
        <f>'dados agrupados'!BR175</f>
        <v>215</v>
      </c>
      <c r="BG175" s="304">
        <f>'dados agrupados'!BS175</f>
        <v>0</v>
      </c>
      <c r="BH175" s="304">
        <f>'dados agrupados'!BT175</f>
        <v>12.6</v>
      </c>
      <c r="BI175" s="304">
        <f>'dados agrupados'!BU175</f>
        <v>0</v>
      </c>
      <c r="BJ175" s="304">
        <f>'dados agrupados'!BV175</f>
        <v>0</v>
      </c>
      <c r="BK175" s="304">
        <f>'dados agrupados'!BW175</f>
        <v>0</v>
      </c>
      <c r="BL175" s="304">
        <f>'dados agrupados'!BX175</f>
        <v>6.5</v>
      </c>
      <c r="BM175" s="304">
        <f>'dados agrupados'!BY175</f>
        <v>0</v>
      </c>
      <c r="BN175" s="304">
        <f>'dados agrupados'!BZ175</f>
        <v>60.6</v>
      </c>
      <c r="BO175" s="304">
        <f>'dados agrupados'!CA175</f>
        <v>0</v>
      </c>
      <c r="BP175" s="304">
        <f>'dados agrupados'!CB175</f>
        <v>23.8</v>
      </c>
      <c r="BQ175" s="304">
        <f>'dados agrupados'!CC175</f>
        <v>0</v>
      </c>
      <c r="BR175" s="304">
        <f>'dados agrupados'!CD175</f>
        <v>8.1999999999999993</v>
      </c>
      <c r="BS175" s="304">
        <f>'dados agrupados'!CE175</f>
        <v>0</v>
      </c>
      <c r="BT175" s="304">
        <f>'dados agrupados'!CF175</f>
        <v>6.9</v>
      </c>
      <c r="BU175" s="304">
        <f>'dados agrupados'!CG175</f>
        <v>0</v>
      </c>
      <c r="BV175" s="304">
        <f>'dados agrupados'!CH175</f>
        <v>0.5</v>
      </c>
      <c r="BW175" s="304">
        <f>'dados agrupados'!CI175</f>
        <v>0</v>
      </c>
      <c r="BX175" s="304" t="b">
        <f>'dados agrupados'!CJ175</f>
        <v>0</v>
      </c>
      <c r="BY175" s="304" t="b">
        <f>'dados agrupados'!CK175</f>
        <v>0</v>
      </c>
      <c r="BZ175" s="304" t="e">
        <f t="shared" si="1"/>
        <v>#REF!</v>
      </c>
    </row>
    <row r="176" spans="1:78" ht="15.75" customHeight="1">
      <c r="A176" s="420">
        <f>'dados agrupados'!C176</f>
        <v>3238</v>
      </c>
      <c r="B176" s="304">
        <f>'dados agrupados'!D176</f>
        <v>24</v>
      </c>
      <c r="C176" s="304">
        <f>'dados agrupados'!E176</f>
        <v>72</v>
      </c>
      <c r="D176" s="304">
        <f>'dados agrupados'!F176</f>
        <v>0</v>
      </c>
      <c r="E176" s="423">
        <f>'dados agrupados'!M176</f>
        <v>167</v>
      </c>
      <c r="F176" s="423">
        <f>'dados agrupados'!N176</f>
        <v>96</v>
      </c>
      <c r="G176" s="304">
        <f>'dados agrupados'!O176</f>
        <v>0</v>
      </c>
      <c r="H176" s="304">
        <f>'dados agrupados'!P176</f>
        <v>0</v>
      </c>
      <c r="I176" s="304">
        <f>'dados agrupados'!Q176</f>
        <v>4.4000000000000004</v>
      </c>
      <c r="J176" s="304">
        <f>'dados agrupados'!R176</f>
        <v>5.9</v>
      </c>
      <c r="K176" s="423">
        <f>'dados agrupados'!S176</f>
        <v>205</v>
      </c>
      <c r="L176" s="423">
        <f>'dados agrupados'!T176</f>
        <v>169</v>
      </c>
      <c r="M176" s="423">
        <f>'dados agrupados'!U176</f>
        <v>25</v>
      </c>
      <c r="N176" s="423">
        <f>'dados agrupados'!V176</f>
        <v>21</v>
      </c>
      <c r="O176" s="304">
        <f>'dados agrupados'!W176</f>
        <v>0</v>
      </c>
      <c r="P176" s="304">
        <f>'dados agrupados'!X176</f>
        <v>0</v>
      </c>
      <c r="Q176" s="304">
        <f>'dados agrupados'!Y176</f>
        <v>0</v>
      </c>
      <c r="R176" s="304">
        <f>'dados agrupados'!Z176</f>
        <v>0</v>
      </c>
      <c r="S176" s="304">
        <f>'dados agrupados'!AA176</f>
        <v>0</v>
      </c>
      <c r="T176" s="304">
        <f>'dados agrupados'!AB176</f>
        <v>0</v>
      </c>
      <c r="U176" s="424">
        <f>'dados agrupados'!AC176</f>
        <v>3.9</v>
      </c>
      <c r="V176" s="424">
        <f>'dados agrupados'!AD176</f>
        <v>6.1</v>
      </c>
      <c r="W176" s="424">
        <f>'dados agrupados'!AE176</f>
        <v>96.1</v>
      </c>
      <c r="X176" s="424">
        <f>'dados agrupados'!AF176</f>
        <v>78.7</v>
      </c>
      <c r="Y176" s="423">
        <f>'dados agrupados'!AG176</f>
        <v>43</v>
      </c>
      <c r="Z176" s="423">
        <f>'dados agrupados'!AH176</f>
        <v>49</v>
      </c>
      <c r="AA176" s="424">
        <f>'dados agrupados'!AI176</f>
        <v>1.1000000000000001</v>
      </c>
      <c r="AB176" s="424">
        <f>'dados agrupados'!AJ176</f>
        <v>1.3</v>
      </c>
      <c r="AC176" s="424">
        <f>'dados agrupados'!AK176</f>
        <v>0.19999999999999996</v>
      </c>
      <c r="AD176" s="424">
        <f>'dados agrupados'!AR176</f>
        <v>11</v>
      </c>
      <c r="AE176" s="424">
        <f>'dados agrupados'!AS176</f>
        <v>9.6</v>
      </c>
      <c r="AF176" s="424">
        <f>'dados agrupados'!AN176</f>
        <v>8.6</v>
      </c>
      <c r="AG176" s="424">
        <f>'dados agrupados'!AO176</f>
        <v>8</v>
      </c>
      <c r="AH176" s="424">
        <f>'dados agrupados'!AT176</f>
        <v>4.8</v>
      </c>
      <c r="AI176" s="424">
        <f>'dados agrupados'!AU176</f>
        <v>4.5999999999999996</v>
      </c>
      <c r="AJ176" s="423">
        <f>'dados agrupados'!AX176</f>
        <v>168</v>
      </c>
      <c r="AK176" s="423">
        <f>'dados agrupados'!AY176</f>
        <v>147</v>
      </c>
      <c r="AL176" s="424">
        <f>'dados agrupados'!AL176</f>
        <v>5</v>
      </c>
      <c r="AM176" s="424">
        <f>'dados agrupados'!AM176</f>
        <v>5.7</v>
      </c>
      <c r="AN176" s="424">
        <f>'dados agrupados'!AZ176</f>
        <v>2.2999999999999998</v>
      </c>
      <c r="AO176" s="424">
        <f>'dados agrupados'!BA176</f>
        <v>2.2999999999999998</v>
      </c>
      <c r="AP176" s="423">
        <f>'dados agrupados'!BB176</f>
        <v>92</v>
      </c>
      <c r="AQ176" s="423">
        <f>'dados agrupados'!BC176</f>
        <v>84</v>
      </c>
      <c r="AR176" s="304">
        <f>'dados agrupados'!AP176</f>
        <v>111</v>
      </c>
      <c r="AS176" s="304">
        <f>'dados agrupados'!AQ176</f>
        <v>74</v>
      </c>
      <c r="AT176" s="304">
        <f>'dados agrupados'!BF176</f>
        <v>5.2</v>
      </c>
      <c r="AU176" s="304">
        <f>'dados agrupados'!BG176</f>
        <v>0</v>
      </c>
      <c r="AV176" s="304">
        <f>'dados agrupados'!BH176</f>
        <v>14.4</v>
      </c>
      <c r="AW176" s="304">
        <f>'dados agrupados'!BI176</f>
        <v>0</v>
      </c>
      <c r="AX176" s="304">
        <f>'dados agrupados'!BJ176</f>
        <v>41.8</v>
      </c>
      <c r="AY176" s="304">
        <f>'dados agrupados'!BK176</f>
        <v>0</v>
      </c>
      <c r="AZ176" s="304">
        <f>'dados agrupados'!BL176</f>
        <v>80.400000000000006</v>
      </c>
      <c r="BA176" s="304">
        <f>'dados agrupados'!BM176</f>
        <v>0</v>
      </c>
      <c r="BB176" s="304">
        <f>'dados agrupados'!BN176</f>
        <v>27.7</v>
      </c>
      <c r="BC176" s="304">
        <f>'dados agrupados'!BO176</f>
        <v>0</v>
      </c>
      <c r="BD176" s="304">
        <f>'dados agrupados'!BP176</f>
        <v>34.4</v>
      </c>
      <c r="BE176" s="304">
        <f>'dados agrupados'!BQ176</f>
        <v>0</v>
      </c>
      <c r="BF176" s="304">
        <f>'dados agrupados'!BR176</f>
        <v>278</v>
      </c>
      <c r="BG176" s="304">
        <f>'dados agrupados'!BS176</f>
        <v>0</v>
      </c>
      <c r="BH176" s="304">
        <f>'dados agrupados'!BT176</f>
        <v>13.3</v>
      </c>
      <c r="BI176" s="304">
        <f>'dados agrupados'!BU176</f>
        <v>0</v>
      </c>
      <c r="BJ176" s="304">
        <f>'dados agrupados'!BV176</f>
        <v>0</v>
      </c>
      <c r="BK176" s="304">
        <f>'dados agrupados'!BW176</f>
        <v>0</v>
      </c>
      <c r="BL176" s="304">
        <f>'dados agrupados'!BX176</f>
        <v>7.73</v>
      </c>
      <c r="BM176" s="304">
        <f>'dados agrupados'!BY176</f>
        <v>0</v>
      </c>
      <c r="BN176" s="304">
        <f>'dados agrupados'!BZ176</f>
        <v>67.099999999999994</v>
      </c>
      <c r="BO176" s="304">
        <f>'dados agrupados'!CA176</f>
        <v>0</v>
      </c>
      <c r="BP176" s="304">
        <f>'dados agrupados'!CB176</f>
        <v>23</v>
      </c>
      <c r="BQ176" s="304">
        <f>'dados agrupados'!CC176</f>
        <v>0</v>
      </c>
      <c r="BR176" s="304">
        <f>'dados agrupados'!CD176</f>
        <v>7.5</v>
      </c>
      <c r="BS176" s="304">
        <f>'dados agrupados'!CE176</f>
        <v>0</v>
      </c>
      <c r="BT176" s="304">
        <f>'dados agrupados'!CF176</f>
        <v>1.9</v>
      </c>
      <c r="BU176" s="304">
        <f>'dados agrupados'!CG176</f>
        <v>0</v>
      </c>
      <c r="BV176" s="304">
        <f>'dados agrupados'!CH176</f>
        <v>0.5</v>
      </c>
      <c r="BW176" s="304">
        <f>'dados agrupados'!CI176</f>
        <v>0</v>
      </c>
      <c r="BX176" s="304" t="b">
        <f>'dados agrupados'!CJ176</f>
        <v>0</v>
      </c>
      <c r="BY176" s="304" t="b">
        <f>'dados agrupados'!CK176</f>
        <v>0</v>
      </c>
      <c r="BZ176" s="304" t="e">
        <f t="shared" si="1"/>
        <v>#REF!</v>
      </c>
    </row>
    <row r="177" spans="1:78" ht="15.75" customHeight="1">
      <c r="A177" s="420">
        <f>'dados agrupados'!C177</f>
        <v>3239</v>
      </c>
      <c r="B177" s="304">
        <f>'dados agrupados'!D177</f>
        <v>24</v>
      </c>
      <c r="C177" s="304">
        <f>'dados agrupados'!E177</f>
        <v>79.5</v>
      </c>
      <c r="D177" s="304">
        <f>'dados agrupados'!F177</f>
        <v>0</v>
      </c>
      <c r="E177" s="423">
        <f>'dados agrupados'!M177</f>
        <v>153</v>
      </c>
      <c r="F177" s="423">
        <f>'dados agrupados'!N177</f>
        <v>246</v>
      </c>
      <c r="G177" s="304">
        <f>'dados agrupados'!O177</f>
        <v>0</v>
      </c>
      <c r="H177" s="304">
        <f>'dados agrupados'!P177</f>
        <v>0</v>
      </c>
      <c r="I177" s="304">
        <f>'dados agrupados'!Q177</f>
        <v>3.7</v>
      </c>
      <c r="J177" s="304">
        <f>'dados agrupados'!R177</f>
        <v>6.2</v>
      </c>
      <c r="K177" s="423">
        <f>'dados agrupados'!S177</f>
        <v>172</v>
      </c>
      <c r="L177" s="423">
        <f>'dados agrupados'!T177</f>
        <v>191</v>
      </c>
      <c r="M177" s="423">
        <f>'dados agrupados'!U177</f>
        <v>30</v>
      </c>
      <c r="N177" s="423">
        <f>'dados agrupados'!V177</f>
        <v>41</v>
      </c>
      <c r="O177" s="304">
        <f>'dados agrupados'!W177</f>
        <v>0</v>
      </c>
      <c r="P177" s="304">
        <f>'dados agrupados'!X177</f>
        <v>0</v>
      </c>
      <c r="Q177" s="304">
        <f>'dados agrupados'!Y177</f>
        <v>0</v>
      </c>
      <c r="R177" s="304">
        <f>'dados agrupados'!Z177</f>
        <v>0</v>
      </c>
      <c r="S177" s="304">
        <f>'dados agrupados'!AA177</f>
        <v>0</v>
      </c>
      <c r="T177" s="304">
        <f>'dados agrupados'!AB177</f>
        <v>0</v>
      </c>
      <c r="U177" s="424">
        <f>'dados agrupados'!AC177</f>
        <v>5.7</v>
      </c>
      <c r="V177" s="424">
        <f>'dados agrupados'!AD177</f>
        <v>8.6999999999999993</v>
      </c>
      <c r="W177" s="424">
        <f>'dados agrupados'!AE177</f>
        <v>126.7</v>
      </c>
      <c r="X177" s="424">
        <f>'dados agrupados'!AF177</f>
        <v>86.6</v>
      </c>
      <c r="Y177" s="423">
        <f>'dados agrupados'!AG177</f>
        <v>32</v>
      </c>
      <c r="Z177" s="423">
        <f>'dados agrupados'!AH177</f>
        <v>52</v>
      </c>
      <c r="AA177" s="424">
        <f>'dados agrupados'!AI177</f>
        <v>0.8</v>
      </c>
      <c r="AB177" s="424">
        <f>'dados agrupados'!AJ177</f>
        <v>1.2</v>
      </c>
      <c r="AC177" s="424">
        <f>'dados agrupados'!AK177</f>
        <v>0.39999999999999991</v>
      </c>
      <c r="AD177" s="424">
        <f>'dados agrupados'!AR177</f>
        <v>9.1999999999999993</v>
      </c>
      <c r="AE177" s="424">
        <f>'dados agrupados'!AS177</f>
        <v>11.2</v>
      </c>
      <c r="AF177" s="424">
        <f>'dados agrupados'!AN177</f>
        <v>7.6</v>
      </c>
      <c r="AG177" s="424">
        <f>'dados agrupados'!AO177</f>
        <v>9.4</v>
      </c>
      <c r="AH177" s="424">
        <f>'dados agrupados'!AT177</f>
        <v>4.5999999999999996</v>
      </c>
      <c r="AI177" s="424">
        <f>'dados agrupados'!AU177</f>
        <v>6</v>
      </c>
      <c r="AJ177" s="423">
        <f>'dados agrupados'!AX177</f>
        <v>142</v>
      </c>
      <c r="AK177" s="423">
        <f>'dados agrupados'!AY177</f>
        <v>161</v>
      </c>
      <c r="AL177" s="424">
        <f>'dados agrupados'!AL177</f>
        <v>4.5999999999999996</v>
      </c>
      <c r="AM177" s="424">
        <f>'dados agrupados'!AM177</f>
        <v>4.7</v>
      </c>
      <c r="AN177" s="424">
        <f>'dados agrupados'!AZ177</f>
        <v>1.6</v>
      </c>
      <c r="AO177" s="424">
        <f>'dados agrupados'!BA177</f>
        <v>2.2000000000000002</v>
      </c>
      <c r="AP177" s="423">
        <f>'dados agrupados'!BB177</f>
        <v>83</v>
      </c>
      <c r="AQ177" s="423">
        <f>'dados agrupados'!BC177</f>
        <v>88</v>
      </c>
      <c r="AR177" s="304">
        <f>'dados agrupados'!AP177</f>
        <v>10</v>
      </c>
      <c r="AS177" s="304">
        <f>'dados agrupados'!AQ177</f>
        <v>67</v>
      </c>
      <c r="AT177" s="304">
        <f>'dados agrupados'!BF177</f>
        <v>4.3</v>
      </c>
      <c r="AU177" s="304">
        <f>'dados agrupados'!BG177</f>
        <v>0</v>
      </c>
      <c r="AV177" s="304">
        <f>'dados agrupados'!BH177</f>
        <v>12.7</v>
      </c>
      <c r="AW177" s="304">
        <f>'dados agrupados'!BI177</f>
        <v>0</v>
      </c>
      <c r="AX177" s="304">
        <f>'dados agrupados'!BJ177</f>
        <v>38.4</v>
      </c>
      <c r="AY177" s="304">
        <f>'dados agrupados'!BK177</f>
        <v>0</v>
      </c>
      <c r="AZ177" s="304">
        <f>'dados agrupados'!BL177</f>
        <v>89.3</v>
      </c>
      <c r="BA177" s="304">
        <f>'dados agrupados'!BM177</f>
        <v>0</v>
      </c>
      <c r="BB177" s="304">
        <f>'dados agrupados'!BN177</f>
        <v>29.5</v>
      </c>
      <c r="BC177" s="304">
        <f>'dados agrupados'!BO177</f>
        <v>0</v>
      </c>
      <c r="BD177" s="304">
        <f>'dados agrupados'!BP177</f>
        <v>33.1</v>
      </c>
      <c r="BE177" s="304">
        <f>'dados agrupados'!BQ177</f>
        <v>0</v>
      </c>
      <c r="BF177" s="304">
        <f>'dados agrupados'!BR177</f>
        <v>235</v>
      </c>
      <c r="BG177" s="304">
        <f>'dados agrupados'!BS177</f>
        <v>0</v>
      </c>
      <c r="BH177" s="304">
        <f>'dados agrupados'!BT177</f>
        <v>12.2</v>
      </c>
      <c r="BI177" s="304">
        <f>'dados agrupados'!BU177</f>
        <v>0</v>
      </c>
      <c r="BJ177" s="304">
        <f>'dados agrupados'!BV177</f>
        <v>0</v>
      </c>
      <c r="BK177" s="304">
        <f>'dados agrupados'!BW177</f>
        <v>0</v>
      </c>
      <c r="BL177" s="304">
        <f>'dados agrupados'!BX177</f>
        <v>12.62</v>
      </c>
      <c r="BM177" s="304">
        <f>'dados agrupados'!BY177</f>
        <v>0</v>
      </c>
      <c r="BN177" s="304">
        <f>'dados agrupados'!BZ177</f>
        <v>76.5</v>
      </c>
      <c r="BO177" s="304">
        <f>'dados agrupados'!CA177</f>
        <v>0</v>
      </c>
      <c r="BP177" s="304">
        <f>'dados agrupados'!CB177</f>
        <v>15.1</v>
      </c>
      <c r="BQ177" s="304">
        <f>'dados agrupados'!CC177</f>
        <v>0</v>
      </c>
      <c r="BR177" s="304">
        <f>'dados agrupados'!CD177</f>
        <v>6.7</v>
      </c>
      <c r="BS177" s="304">
        <f>'dados agrupados'!CE177</f>
        <v>0</v>
      </c>
      <c r="BT177" s="304">
        <f>'dados agrupados'!CF177</f>
        <v>1.6</v>
      </c>
      <c r="BU177" s="304">
        <f>'dados agrupados'!CG177</f>
        <v>0</v>
      </c>
      <c r="BV177" s="304">
        <f>'dados agrupados'!CH177</f>
        <v>0.1</v>
      </c>
      <c r="BW177" s="304">
        <f>'dados agrupados'!CI177</f>
        <v>0</v>
      </c>
      <c r="BX177" s="304" t="b">
        <f>'dados agrupados'!CJ177</f>
        <v>1</v>
      </c>
      <c r="BY177" s="304" t="b">
        <f>'dados agrupados'!CK177</f>
        <v>0</v>
      </c>
      <c r="BZ177" s="304" t="e">
        <f t="shared" si="1"/>
        <v>#REF!</v>
      </c>
    </row>
    <row r="178" spans="1:78" ht="15.75" customHeight="1">
      <c r="A178" s="420">
        <f>'dados agrupados'!C178</f>
        <v>3240</v>
      </c>
      <c r="B178" s="304">
        <f>'dados agrupados'!D178</f>
        <v>27</v>
      </c>
      <c r="C178" s="304">
        <f>'dados agrupados'!E178</f>
        <v>75</v>
      </c>
      <c r="D178" s="304">
        <f>'dados agrupados'!F178</f>
        <v>0</v>
      </c>
      <c r="E178" s="423">
        <f>'dados agrupados'!M178</f>
        <v>495</v>
      </c>
      <c r="F178" s="423">
        <f>'dados agrupados'!N178</f>
        <v>139</v>
      </c>
      <c r="G178" s="304">
        <f>'dados agrupados'!O178</f>
        <v>0</v>
      </c>
      <c r="H178" s="304">
        <f>'dados agrupados'!P178</f>
        <v>0</v>
      </c>
      <c r="I178" s="304">
        <f>'dados agrupados'!Q178</f>
        <v>4.2</v>
      </c>
      <c r="J178" s="304">
        <f>'dados agrupados'!R178</f>
        <v>4</v>
      </c>
      <c r="K178" s="423">
        <f>'dados agrupados'!S178</f>
        <v>185</v>
      </c>
      <c r="L178" s="423">
        <f>'dados agrupados'!T178</f>
        <v>198</v>
      </c>
      <c r="M178" s="423">
        <f>'dados agrupados'!U178</f>
        <v>48</v>
      </c>
      <c r="N178" s="423">
        <f>'dados agrupados'!V178</f>
        <v>32</v>
      </c>
      <c r="O178" s="304">
        <f>'dados agrupados'!W178</f>
        <v>0</v>
      </c>
      <c r="P178" s="304">
        <f>'dados agrupados'!X178</f>
        <v>0</v>
      </c>
      <c r="Q178" s="304">
        <f>'dados agrupados'!Y178</f>
        <v>0</v>
      </c>
      <c r="R178" s="304">
        <f>'dados agrupados'!Z178</f>
        <v>0</v>
      </c>
      <c r="S178" s="304">
        <f>'dados agrupados'!AA178</f>
        <v>0</v>
      </c>
      <c r="T178" s="304">
        <f>'dados agrupados'!AB178</f>
        <v>0</v>
      </c>
      <c r="U178" s="424">
        <f>'dados agrupados'!AC178</f>
        <v>3.7</v>
      </c>
      <c r="V178" s="424">
        <f>'dados agrupados'!AD178</f>
        <v>6.2</v>
      </c>
      <c r="W178" s="424">
        <f>'dados agrupados'!AE178</f>
        <v>135.69999999999999</v>
      </c>
      <c r="X178" s="424">
        <f>'dados agrupados'!AF178</f>
        <v>105.8</v>
      </c>
      <c r="Y178" s="423">
        <f>'dados agrupados'!AG178</f>
        <v>33</v>
      </c>
      <c r="Z178" s="423">
        <f>'dados agrupados'!AH178</f>
        <v>44</v>
      </c>
      <c r="AA178" s="424">
        <f>'dados agrupados'!AI178</f>
        <v>0.6</v>
      </c>
      <c r="AB178" s="424">
        <f>'dados agrupados'!AJ178</f>
        <v>1</v>
      </c>
      <c r="AC178" s="424">
        <f>'dados agrupados'!AK178</f>
        <v>0.4</v>
      </c>
      <c r="AD178" s="424">
        <f>'dados agrupados'!AR178</f>
        <v>8.5</v>
      </c>
      <c r="AE178" s="424">
        <f>'dados agrupados'!AS178</f>
        <v>10.6</v>
      </c>
      <c r="AF178" s="424">
        <f>'dados agrupados'!AN178</f>
        <v>6.2</v>
      </c>
      <c r="AG178" s="424">
        <f>'dados agrupados'!AO178</f>
        <v>8.4</v>
      </c>
      <c r="AH178" s="424">
        <f>'dados agrupados'!AT178</f>
        <v>4.0999999999999996</v>
      </c>
      <c r="AI178" s="424">
        <f>'dados agrupados'!AU178</f>
        <v>5</v>
      </c>
      <c r="AJ178" s="423">
        <f>'dados agrupados'!AX178</f>
        <v>128</v>
      </c>
      <c r="AK178" s="423">
        <f>'dados agrupados'!AY178</f>
        <v>166</v>
      </c>
      <c r="AL178" s="424">
        <f>'dados agrupados'!AL178</f>
        <v>4.3</v>
      </c>
      <c r="AM178" s="424">
        <f>'dados agrupados'!AM178</f>
        <v>5.6</v>
      </c>
      <c r="AN178" s="424">
        <f>'dados agrupados'!AZ178</f>
        <v>1.8</v>
      </c>
      <c r="AO178" s="424">
        <f>'dados agrupados'!BA178</f>
        <v>2.6</v>
      </c>
      <c r="AP178" s="423">
        <f>'dados agrupados'!BB178</f>
        <v>80</v>
      </c>
      <c r="AQ178" s="423">
        <f>'dados agrupados'!BC178</f>
        <v>90</v>
      </c>
      <c r="AR178" s="304">
        <f>'dados agrupados'!AP178</f>
        <v>109</v>
      </c>
      <c r="AS178" s="304">
        <f>'dados agrupados'!AQ178</f>
        <v>85</v>
      </c>
      <c r="AT178" s="304">
        <f>'dados agrupados'!BF178</f>
        <v>4.5999999999999996</v>
      </c>
      <c r="AU178" s="304">
        <f>'dados agrupados'!BG178</f>
        <v>0</v>
      </c>
      <c r="AV178" s="304">
        <f>'dados agrupados'!BH178</f>
        <v>13.2</v>
      </c>
      <c r="AW178" s="304">
        <f>'dados agrupados'!BI178</f>
        <v>0</v>
      </c>
      <c r="AX178" s="304">
        <f>'dados agrupados'!BJ178</f>
        <v>40.1</v>
      </c>
      <c r="AY178" s="304">
        <f>'dados agrupados'!BK178</f>
        <v>0</v>
      </c>
      <c r="AZ178" s="304">
        <f>'dados agrupados'!BL178</f>
        <v>87.2</v>
      </c>
      <c r="BA178" s="304">
        <f>'dados agrupados'!BM178</f>
        <v>0</v>
      </c>
      <c r="BB178" s="304">
        <f>'dados agrupados'!BN178</f>
        <v>28.7</v>
      </c>
      <c r="BC178" s="304">
        <f>'dados agrupados'!BO178</f>
        <v>0</v>
      </c>
      <c r="BD178" s="304">
        <f>'dados agrupados'!BP178</f>
        <v>32.9</v>
      </c>
      <c r="BE178" s="304">
        <f>'dados agrupados'!BQ178</f>
        <v>0</v>
      </c>
      <c r="BF178" s="304">
        <f>'dados agrupados'!BR178</f>
        <v>287</v>
      </c>
      <c r="BG178" s="304">
        <f>'dados agrupados'!BS178</f>
        <v>0</v>
      </c>
      <c r="BH178" s="304">
        <f>'dados agrupados'!BT178</f>
        <v>13.4</v>
      </c>
      <c r="BI178" s="304">
        <f>'dados agrupados'!BU178</f>
        <v>0</v>
      </c>
      <c r="BJ178" s="304">
        <f>'dados agrupados'!BV178</f>
        <v>0</v>
      </c>
      <c r="BK178" s="304">
        <f>'dados agrupados'!BW178</f>
        <v>0</v>
      </c>
      <c r="BL178" s="304">
        <f>'dados agrupados'!BX178</f>
        <v>8.49</v>
      </c>
      <c r="BM178" s="304">
        <f>'dados agrupados'!BY178</f>
        <v>0</v>
      </c>
      <c r="BN178" s="304">
        <f>'dados agrupados'!BZ178</f>
        <v>69</v>
      </c>
      <c r="BO178" s="304">
        <f>'dados agrupados'!CA178</f>
        <v>0</v>
      </c>
      <c r="BP178" s="304">
        <f>'dados agrupados'!CB178</f>
        <v>21.6</v>
      </c>
      <c r="BQ178" s="304">
        <f>'dados agrupados'!CC178</f>
        <v>0</v>
      </c>
      <c r="BR178" s="304">
        <f>'dados agrupados'!CD178</f>
        <v>7.3</v>
      </c>
      <c r="BS178" s="304">
        <f>'dados agrupados'!CE178</f>
        <v>0</v>
      </c>
      <c r="BT178" s="304">
        <f>'dados agrupados'!CF178</f>
        <v>1.9</v>
      </c>
      <c r="BU178" s="304">
        <f>'dados agrupados'!CG178</f>
        <v>0</v>
      </c>
      <c r="BV178" s="304">
        <f>'dados agrupados'!CH178</f>
        <v>0.2</v>
      </c>
      <c r="BW178" s="304">
        <f>'dados agrupados'!CI178</f>
        <v>0</v>
      </c>
      <c r="BX178" s="304" t="b">
        <f>'dados agrupados'!CJ178</f>
        <v>1</v>
      </c>
      <c r="BY178" s="304" t="b">
        <f>'dados agrupados'!CK178</f>
        <v>0</v>
      </c>
      <c r="BZ178" s="304" t="e">
        <f t="shared" si="1"/>
        <v>#REF!</v>
      </c>
    </row>
    <row r="179" spans="1:78" ht="15.75" customHeight="1">
      <c r="A179" s="420">
        <f>'dados agrupados'!C179</f>
        <v>3241</v>
      </c>
      <c r="B179" s="304">
        <f>'dados agrupados'!D179</f>
        <v>25</v>
      </c>
      <c r="C179" s="304">
        <f>'dados agrupados'!E179</f>
        <v>91</v>
      </c>
      <c r="D179" s="304">
        <f>'dados agrupados'!F179</f>
        <v>0</v>
      </c>
      <c r="E179" s="423">
        <f>'dados agrupados'!M179</f>
        <v>618</v>
      </c>
      <c r="F179" s="423">
        <f>'dados agrupados'!N179</f>
        <v>205</v>
      </c>
      <c r="G179" s="304">
        <f>'dados agrupados'!O179</f>
        <v>0</v>
      </c>
      <c r="H179" s="304">
        <f>'dados agrupados'!P179</f>
        <v>0</v>
      </c>
      <c r="I179" s="304">
        <f>'dados agrupados'!Q179</f>
        <v>3.3</v>
      </c>
      <c r="J179" s="304">
        <f>'dados agrupados'!R179</f>
        <v>4.4000000000000004</v>
      </c>
      <c r="K179" s="423">
        <f>'dados agrupados'!S179</f>
        <v>148</v>
      </c>
      <c r="L179" s="423">
        <f>'dados agrupados'!T179</f>
        <v>176</v>
      </c>
      <c r="M179" s="423">
        <f>'dados agrupados'!U179</f>
        <v>48</v>
      </c>
      <c r="N179" s="423">
        <f>'dados agrupados'!V179</f>
        <v>31</v>
      </c>
      <c r="O179" s="304">
        <f>'dados agrupados'!W179</f>
        <v>0</v>
      </c>
      <c r="P179" s="304">
        <f>'dados agrupados'!X179</f>
        <v>0</v>
      </c>
      <c r="Q179" s="304">
        <f>'dados agrupados'!Y179</f>
        <v>0</v>
      </c>
      <c r="R179" s="304">
        <f>'dados agrupados'!Z179</f>
        <v>0</v>
      </c>
      <c r="S179" s="304">
        <f>'dados agrupados'!AA179</f>
        <v>0</v>
      </c>
      <c r="T179" s="304">
        <f>'dados agrupados'!AB179</f>
        <v>0</v>
      </c>
      <c r="U179" s="424">
        <f>'dados agrupados'!AC179</f>
        <v>5.4</v>
      </c>
      <c r="V179" s="424">
        <f>'dados agrupados'!AD179</f>
        <v>7.8</v>
      </c>
      <c r="W179" s="424">
        <f>'dados agrupados'!AE179</f>
        <v>121.6</v>
      </c>
      <c r="X179" s="424">
        <f>'dados agrupados'!AF179</f>
        <v>78.2</v>
      </c>
      <c r="Y179" s="423">
        <f>'dados agrupados'!AG179</f>
        <v>44</v>
      </c>
      <c r="Z179" s="423">
        <f>'dados agrupados'!AH179</f>
        <v>51</v>
      </c>
      <c r="AA179" s="424">
        <f>'dados agrupados'!AI179</f>
        <v>0.9</v>
      </c>
      <c r="AB179" s="424">
        <f>'dados agrupados'!AJ179</f>
        <v>1.3</v>
      </c>
      <c r="AC179" s="424">
        <f>'dados agrupados'!AK179</f>
        <v>0.4</v>
      </c>
      <c r="AD179" s="424">
        <f>'dados agrupados'!AR179</f>
        <v>8.9</v>
      </c>
      <c r="AE179" s="424">
        <f>'dados agrupados'!AS179</f>
        <v>10</v>
      </c>
      <c r="AF179" s="424">
        <f>'dados agrupados'!AN179</f>
        <v>6.9</v>
      </c>
      <c r="AG179" s="424">
        <f>'dados agrupados'!AO179</f>
        <v>8.1999999999999993</v>
      </c>
      <c r="AH179" s="424">
        <f>'dados agrupados'!AT179</f>
        <v>4</v>
      </c>
      <c r="AI179" s="424">
        <f>'dados agrupados'!AU179</f>
        <v>4.8</v>
      </c>
      <c r="AJ179" s="423">
        <f>'dados agrupados'!AX179</f>
        <v>141</v>
      </c>
      <c r="AK179" s="423">
        <f>'dados agrupados'!AY179</f>
        <v>150</v>
      </c>
      <c r="AL179" s="424">
        <f>'dados agrupados'!AL179</f>
        <v>4.5</v>
      </c>
      <c r="AM179" s="424">
        <f>'dados agrupados'!AM179</f>
        <v>4.5</v>
      </c>
      <c r="AN179" s="424">
        <f>'dados agrupados'!AZ179</f>
        <v>1.9</v>
      </c>
      <c r="AO179" s="424">
        <f>'dados agrupados'!BA179</f>
        <v>2.5</v>
      </c>
      <c r="AP179" s="423">
        <f>'dados agrupados'!BB179</f>
        <v>85</v>
      </c>
      <c r="AQ179" s="423">
        <f>'dados agrupados'!BC179</f>
        <v>87</v>
      </c>
      <c r="AR179" s="304">
        <f>'dados agrupados'!AP179</f>
        <v>28</v>
      </c>
      <c r="AS179" s="304">
        <f>'dados agrupados'!AQ179</f>
        <v>76</v>
      </c>
      <c r="AT179" s="304">
        <f>'dados agrupados'!BF179</f>
        <v>4.7</v>
      </c>
      <c r="AU179" s="304">
        <f>'dados agrupados'!BG179</f>
        <v>0</v>
      </c>
      <c r="AV179" s="304">
        <f>'dados agrupados'!BH179</f>
        <v>12.6</v>
      </c>
      <c r="AW179" s="304">
        <f>'dados agrupados'!BI179</f>
        <v>0</v>
      </c>
      <c r="AX179" s="304">
        <f>'dados agrupados'!BJ179</f>
        <v>38.700000000000003</v>
      </c>
      <c r="AY179" s="304">
        <f>'dados agrupados'!BK179</f>
        <v>0</v>
      </c>
      <c r="AZ179" s="304">
        <f>'dados agrupados'!BL179</f>
        <v>82.3</v>
      </c>
      <c r="BA179" s="304">
        <f>'dados agrupados'!BM179</f>
        <v>0</v>
      </c>
      <c r="BB179" s="304">
        <f>'dados agrupados'!BN179</f>
        <v>26.8</v>
      </c>
      <c r="BC179" s="304">
        <f>'dados agrupados'!BO179</f>
        <v>0</v>
      </c>
      <c r="BD179" s="304">
        <f>'dados agrupados'!BP179</f>
        <v>32.6</v>
      </c>
      <c r="BE179" s="304">
        <f>'dados agrupados'!BQ179</f>
        <v>0</v>
      </c>
      <c r="BF179" s="304">
        <f>'dados agrupados'!BR179</f>
        <v>260</v>
      </c>
      <c r="BG179" s="304">
        <f>'dados agrupados'!BS179</f>
        <v>0</v>
      </c>
      <c r="BH179" s="304">
        <f>'dados agrupados'!BT179</f>
        <v>14.6</v>
      </c>
      <c r="BI179" s="304">
        <f>'dados agrupados'!BU179</f>
        <v>0</v>
      </c>
      <c r="BJ179" s="304">
        <f>'dados agrupados'!BV179</f>
        <v>0</v>
      </c>
      <c r="BK179" s="304">
        <f>'dados agrupados'!BW179</f>
        <v>0</v>
      </c>
      <c r="BL179" s="304">
        <f>'dados agrupados'!BX179</f>
        <v>7.44</v>
      </c>
      <c r="BM179" s="304">
        <f>'dados agrupados'!BY179</f>
        <v>0</v>
      </c>
      <c r="BN179" s="304">
        <f>'dados agrupados'!BZ179</f>
        <v>62.8</v>
      </c>
      <c r="BO179" s="304">
        <f>'dados agrupados'!CA179</f>
        <v>0</v>
      </c>
      <c r="BP179" s="304">
        <f>'dados agrupados'!CB179</f>
        <v>22.8</v>
      </c>
      <c r="BQ179" s="304">
        <f>'dados agrupados'!CC179</f>
        <v>0</v>
      </c>
      <c r="BR179" s="304">
        <f>'dados agrupados'!CD179</f>
        <v>5.6</v>
      </c>
      <c r="BS179" s="304">
        <f>'dados agrupados'!CE179</f>
        <v>0</v>
      </c>
      <c r="BT179" s="304">
        <f>'dados agrupados'!CF179</f>
        <v>8.5</v>
      </c>
      <c r="BU179" s="304">
        <f>'dados agrupados'!CG179</f>
        <v>0</v>
      </c>
      <c r="BV179" s="304">
        <f>'dados agrupados'!CH179</f>
        <v>0.3</v>
      </c>
      <c r="BW179" s="304">
        <f>'dados agrupados'!CI179</f>
        <v>0</v>
      </c>
      <c r="BX179" s="304" t="b">
        <f>'dados agrupados'!CJ179</f>
        <v>1</v>
      </c>
      <c r="BY179" s="304" t="b">
        <f>'dados agrupados'!CK179</f>
        <v>0</v>
      </c>
      <c r="BZ179" s="304" t="e">
        <f t="shared" si="1"/>
        <v>#REF!</v>
      </c>
    </row>
    <row r="180" spans="1:78" ht="15.75" customHeight="1">
      <c r="A180" s="420">
        <f>'dados agrupados'!C180</f>
        <v>3242</v>
      </c>
      <c r="B180" s="304">
        <f>'dados agrupados'!D180</f>
        <v>33</v>
      </c>
      <c r="C180" s="304">
        <f>'dados agrupados'!E180</f>
        <v>94</v>
      </c>
      <c r="D180" s="304">
        <f>'dados agrupados'!F180</f>
        <v>0</v>
      </c>
      <c r="E180" s="423">
        <f>'dados agrupados'!M180</f>
        <v>489</v>
      </c>
      <c r="F180" s="423">
        <f>'dados agrupados'!N180</f>
        <v>190</v>
      </c>
      <c r="G180" s="304">
        <f>'dados agrupados'!O180</f>
        <v>0</v>
      </c>
      <c r="H180" s="304">
        <f>'dados agrupados'!P180</f>
        <v>0</v>
      </c>
      <c r="I180" s="304">
        <f>'dados agrupados'!Q180</f>
        <v>3.5</v>
      </c>
      <c r="J180" s="304">
        <f>'dados agrupados'!R180</f>
        <v>3.9</v>
      </c>
      <c r="K180" s="423">
        <f>'dados agrupados'!S180</f>
        <v>220</v>
      </c>
      <c r="L180" s="423">
        <f>'dados agrupados'!T180</f>
        <v>237</v>
      </c>
      <c r="M180" s="423">
        <f>'dados agrupados'!U180</f>
        <v>37</v>
      </c>
      <c r="N180" s="423">
        <f>'dados agrupados'!V180</f>
        <v>31</v>
      </c>
      <c r="O180" s="304">
        <f>'dados agrupados'!W180</f>
        <v>0</v>
      </c>
      <c r="P180" s="304">
        <f>'dados agrupados'!X180</f>
        <v>0</v>
      </c>
      <c r="Q180" s="304">
        <f>'dados agrupados'!Y180</f>
        <v>0</v>
      </c>
      <c r="R180" s="304">
        <f>'dados agrupados'!Z180</f>
        <v>0</v>
      </c>
      <c r="S180" s="304">
        <f>'dados agrupados'!AA180</f>
        <v>0</v>
      </c>
      <c r="T180" s="304">
        <f>'dados agrupados'!AB180</f>
        <v>0</v>
      </c>
      <c r="U180" s="424">
        <f>'dados agrupados'!AC180</f>
        <v>5.0999999999999996</v>
      </c>
      <c r="V180" s="424">
        <f>'dados agrupados'!AD180</f>
        <v>8.4</v>
      </c>
      <c r="W180" s="424">
        <f>'dados agrupados'!AE180</f>
        <v>115.7</v>
      </c>
      <c r="X180" s="424">
        <f>'dados agrupados'!AF180</f>
        <v>62.7</v>
      </c>
      <c r="Y180" s="423">
        <f>'dados agrupados'!AG180</f>
        <v>48</v>
      </c>
      <c r="Z180" s="423">
        <f>'dados agrupados'!AH180</f>
        <v>52</v>
      </c>
      <c r="AA180" s="424">
        <f>'dados agrupados'!AI180</f>
        <v>0.9</v>
      </c>
      <c r="AB180" s="424">
        <f>'dados agrupados'!AJ180</f>
        <v>1.5</v>
      </c>
      <c r="AC180" s="424">
        <f>'dados agrupados'!AK180</f>
        <v>0.6</v>
      </c>
      <c r="AD180" s="424">
        <f>'dados agrupados'!AR180</f>
        <v>9.4</v>
      </c>
      <c r="AE180" s="424">
        <f>'dados agrupados'!AS180</f>
        <v>10.6</v>
      </c>
      <c r="AF180" s="424">
        <f>'dados agrupados'!AN180</f>
        <v>7.2</v>
      </c>
      <c r="AG180" s="424">
        <f>'dados agrupados'!AO180</f>
        <v>8.5</v>
      </c>
      <c r="AH180" s="424">
        <f>'dados agrupados'!AT180</f>
        <v>4</v>
      </c>
      <c r="AI180" s="424">
        <f>'dados agrupados'!AU180</f>
        <v>5.4</v>
      </c>
      <c r="AJ180" s="423">
        <f>'dados agrupados'!AX180</f>
        <v>139</v>
      </c>
      <c r="AK180" s="423">
        <f>'dados agrupados'!AY180</f>
        <v>153</v>
      </c>
      <c r="AL180" s="424">
        <f>'dados agrupados'!AL180</f>
        <v>4</v>
      </c>
      <c r="AM180" s="424">
        <f>'dados agrupados'!AM180</f>
        <v>5.4</v>
      </c>
      <c r="AN180" s="424">
        <f>'dados agrupados'!AZ180</f>
        <v>1.9</v>
      </c>
      <c r="AO180" s="424">
        <f>'dados agrupados'!BA180</f>
        <v>2.2999999999999998</v>
      </c>
      <c r="AP180" s="423">
        <f>'dados agrupados'!BB180</f>
        <v>84</v>
      </c>
      <c r="AQ180" s="423">
        <f>'dados agrupados'!BC180</f>
        <v>87</v>
      </c>
      <c r="AR180" s="304">
        <f>'dados agrupados'!AP180</f>
        <v>49</v>
      </c>
      <c r="AS180" s="304">
        <f>'dados agrupados'!AQ180</f>
        <v>56</v>
      </c>
      <c r="AT180" s="304">
        <f>'dados agrupados'!BF180</f>
        <v>5</v>
      </c>
      <c r="AU180" s="304">
        <f>'dados agrupados'!BG180</f>
        <v>0</v>
      </c>
      <c r="AV180" s="304">
        <f>'dados agrupados'!BH180</f>
        <v>13</v>
      </c>
      <c r="AW180" s="304">
        <f>'dados agrupados'!BI180</f>
        <v>0</v>
      </c>
      <c r="AX180" s="304">
        <f>'dados agrupados'!BJ180</f>
        <v>40.4</v>
      </c>
      <c r="AY180" s="304">
        <f>'dados agrupados'!BK180</f>
        <v>0</v>
      </c>
      <c r="AZ180" s="304">
        <f>'dados agrupados'!BL180</f>
        <v>80.8</v>
      </c>
      <c r="BA180" s="304">
        <f>'dados agrupados'!BM180</f>
        <v>0</v>
      </c>
      <c r="BB180" s="304">
        <f>'dados agrupados'!BN180</f>
        <v>26</v>
      </c>
      <c r="BC180" s="304">
        <f>'dados agrupados'!BO180</f>
        <v>0</v>
      </c>
      <c r="BD180" s="304">
        <f>'dados agrupados'!BP180</f>
        <v>32.200000000000003</v>
      </c>
      <c r="BE180" s="304">
        <f>'dados agrupados'!BQ180</f>
        <v>0</v>
      </c>
      <c r="BF180" s="304">
        <f>'dados agrupados'!BR180</f>
        <v>340</v>
      </c>
      <c r="BG180" s="304">
        <f>'dados agrupados'!BS180</f>
        <v>0</v>
      </c>
      <c r="BH180" s="304">
        <f>'dados agrupados'!BT180</f>
        <v>14.2</v>
      </c>
      <c r="BI180" s="304">
        <f>'dados agrupados'!BU180</f>
        <v>0</v>
      </c>
      <c r="BJ180" s="304">
        <f>'dados agrupados'!BV180</f>
        <v>0</v>
      </c>
      <c r="BK180" s="304">
        <f>'dados agrupados'!BW180</f>
        <v>0</v>
      </c>
      <c r="BL180" s="304">
        <f>'dados agrupados'!BX180</f>
        <v>10.65</v>
      </c>
      <c r="BM180" s="304">
        <f>'dados agrupados'!BY180</f>
        <v>0</v>
      </c>
      <c r="BN180" s="304">
        <f>'dados agrupados'!BZ180</f>
        <v>78.599999999999994</v>
      </c>
      <c r="BO180" s="304">
        <f>'dados agrupados'!CA180</f>
        <v>0</v>
      </c>
      <c r="BP180" s="304">
        <f>'dados agrupados'!CB180</f>
        <v>11.7</v>
      </c>
      <c r="BQ180" s="304">
        <f>'dados agrupados'!CC180</f>
        <v>0</v>
      </c>
      <c r="BR180" s="304">
        <f>'dados agrupados'!CD180</f>
        <v>6.4</v>
      </c>
      <c r="BS180" s="304">
        <f>'dados agrupados'!CE180</f>
        <v>0</v>
      </c>
      <c r="BT180" s="304">
        <f>'dados agrupados'!CF180</f>
        <v>0</v>
      </c>
      <c r="BU180" s="304">
        <f>'dados agrupados'!CG180</f>
        <v>0</v>
      </c>
      <c r="BV180" s="304">
        <f>'dados agrupados'!CH180</f>
        <v>0.3</v>
      </c>
      <c r="BW180" s="304">
        <f>'dados agrupados'!CI180</f>
        <v>0</v>
      </c>
      <c r="BX180" s="304" t="b">
        <f>'dados agrupados'!CJ180</f>
        <v>1</v>
      </c>
      <c r="BY180" s="304" t="b">
        <f>'dados agrupados'!CK180</f>
        <v>0</v>
      </c>
      <c r="BZ180" s="304" t="e">
        <f t="shared" si="1"/>
        <v>#REF!</v>
      </c>
    </row>
    <row r="181" spans="1:78" ht="15.75" customHeight="1">
      <c r="A181" s="420">
        <f>'dados agrupados'!C181</f>
        <v>3243</v>
      </c>
      <c r="B181" s="304">
        <f>'dados agrupados'!D181</f>
        <v>35</v>
      </c>
      <c r="C181" s="304">
        <f>'dados agrupados'!E181</f>
        <v>78</v>
      </c>
      <c r="D181" s="304">
        <f>'dados agrupados'!F181</f>
        <v>0</v>
      </c>
      <c r="E181" s="423">
        <f>'dados agrupados'!M181</f>
        <v>312</v>
      </c>
      <c r="F181" s="423">
        <f>'dados agrupados'!N181</f>
        <v>276</v>
      </c>
      <c r="G181" s="304">
        <f>'dados agrupados'!O181</f>
        <v>0</v>
      </c>
      <c r="H181" s="304">
        <f>'dados agrupados'!P181</f>
        <v>0</v>
      </c>
      <c r="I181" s="304">
        <f>'dados agrupados'!Q181</f>
        <v>3.3</v>
      </c>
      <c r="J181" s="304">
        <f>'dados agrupados'!R181</f>
        <v>3.5</v>
      </c>
      <c r="K181" s="423">
        <f>'dados agrupados'!S181</f>
        <v>192</v>
      </c>
      <c r="L181" s="423">
        <f>'dados agrupados'!T181</f>
        <v>263</v>
      </c>
      <c r="M181" s="423">
        <f>'dados agrupados'!U181</f>
        <v>35</v>
      </c>
      <c r="N181" s="423">
        <f>'dados agrupados'!V181</f>
        <v>45</v>
      </c>
      <c r="O181" s="304">
        <f>'dados agrupados'!W181</f>
        <v>0</v>
      </c>
      <c r="P181" s="304">
        <f>'dados agrupados'!X181</f>
        <v>0</v>
      </c>
      <c r="Q181" s="304">
        <f>'dados agrupados'!Y181</f>
        <v>0</v>
      </c>
      <c r="R181" s="304">
        <f>'dados agrupados'!Z181</f>
        <v>0</v>
      </c>
      <c r="S181" s="304">
        <f>'dados agrupados'!AA181</f>
        <v>0</v>
      </c>
      <c r="T181" s="304">
        <f>'dados agrupados'!AB181</f>
        <v>0</v>
      </c>
      <c r="U181" s="424">
        <f>'dados agrupados'!AC181</f>
        <v>5.9</v>
      </c>
      <c r="V181" s="424">
        <f>'dados agrupados'!AD181</f>
        <v>8.5</v>
      </c>
      <c r="W181" s="424">
        <f>'dados agrupados'!AE181</f>
        <v>114.2</v>
      </c>
      <c r="X181" s="424">
        <f>'dados agrupados'!AF181</f>
        <v>67.2</v>
      </c>
      <c r="Y181" s="423">
        <f>'dados agrupados'!AG181</f>
        <v>36</v>
      </c>
      <c r="Z181" s="423">
        <f>'dados agrupados'!AH181</f>
        <v>57</v>
      </c>
      <c r="AA181" s="424">
        <f>'dados agrupados'!AI181</f>
        <v>0.9</v>
      </c>
      <c r="AB181" s="424">
        <f>'dados agrupados'!AJ181</f>
        <v>1.4</v>
      </c>
      <c r="AC181" s="424">
        <f>'dados agrupados'!AK181</f>
        <v>0.49999999999999989</v>
      </c>
      <c r="AD181" s="424">
        <f>'dados agrupados'!AR181</f>
        <v>9</v>
      </c>
      <c r="AE181" s="424">
        <f>'dados agrupados'!AS181</f>
        <v>11.3</v>
      </c>
      <c r="AF181" s="424">
        <f>'dados agrupados'!AN181</f>
        <v>7</v>
      </c>
      <c r="AG181" s="424">
        <f>'dados agrupados'!AO181</f>
        <v>9.6</v>
      </c>
      <c r="AH181" s="424">
        <f>'dados agrupados'!AT181</f>
        <v>3.9</v>
      </c>
      <c r="AI181" s="424">
        <f>'dados agrupados'!AU181</f>
        <v>5.2</v>
      </c>
      <c r="AJ181" s="423">
        <f>'dados agrupados'!AX181</f>
        <v>135</v>
      </c>
      <c r="AK181" s="423">
        <f>'dados agrupados'!AY181</f>
        <v>167</v>
      </c>
      <c r="AL181" s="424">
        <f>'dados agrupados'!AL181</f>
        <v>4</v>
      </c>
      <c r="AM181" s="424">
        <f>'dados agrupados'!AM181</f>
        <v>4.8</v>
      </c>
      <c r="AN181" s="424">
        <f>'dados agrupados'!AZ181</f>
        <v>1.7</v>
      </c>
      <c r="AO181" s="424">
        <f>'dados agrupados'!BA181</f>
        <v>2.6</v>
      </c>
      <c r="AP181" s="423">
        <f>'dados agrupados'!BB181</f>
        <v>82</v>
      </c>
      <c r="AQ181" s="423">
        <f>'dados agrupados'!BC181</f>
        <v>92</v>
      </c>
      <c r="AR181" s="304">
        <f>'dados agrupados'!AP181</f>
        <v>93</v>
      </c>
      <c r="AS181" s="304">
        <f>'dados agrupados'!AQ181</f>
        <v>95</v>
      </c>
      <c r="AT181" s="304">
        <f>'dados agrupados'!BF181</f>
        <v>4.4000000000000004</v>
      </c>
      <c r="AU181" s="304">
        <f>'dados agrupados'!BG181</f>
        <v>0</v>
      </c>
      <c r="AV181" s="304">
        <f>'dados agrupados'!BH181</f>
        <v>14</v>
      </c>
      <c r="AW181" s="304">
        <f>'dados agrupados'!BI181</f>
        <v>0</v>
      </c>
      <c r="AX181" s="304">
        <f>'dados agrupados'!BJ181</f>
        <v>40.799999999999997</v>
      </c>
      <c r="AY181" s="304">
        <f>'dados agrupados'!BK181</f>
        <v>0</v>
      </c>
      <c r="AZ181" s="304">
        <f>'dados agrupados'!BL181</f>
        <v>92.7</v>
      </c>
      <c r="BA181" s="304">
        <f>'dados agrupados'!BM181</f>
        <v>0</v>
      </c>
      <c r="BB181" s="304">
        <f>'dados agrupados'!BN181</f>
        <v>31.8</v>
      </c>
      <c r="BC181" s="304">
        <f>'dados agrupados'!BO181</f>
        <v>0</v>
      </c>
      <c r="BD181" s="304">
        <f>'dados agrupados'!BP181</f>
        <v>34.299999999999997</v>
      </c>
      <c r="BE181" s="304">
        <f>'dados agrupados'!BQ181</f>
        <v>0</v>
      </c>
      <c r="BF181" s="304">
        <f>'dados agrupados'!BR181</f>
        <v>242</v>
      </c>
      <c r="BG181" s="304">
        <f>'dados agrupados'!BS181</f>
        <v>0</v>
      </c>
      <c r="BH181" s="304">
        <f>'dados agrupados'!BT181</f>
        <v>12.9</v>
      </c>
      <c r="BI181" s="304">
        <f>'dados agrupados'!BU181</f>
        <v>0</v>
      </c>
      <c r="BJ181" s="304">
        <f>'dados agrupados'!BV181</f>
        <v>0</v>
      </c>
      <c r="BK181" s="304">
        <f>'dados agrupados'!BW181</f>
        <v>0</v>
      </c>
      <c r="BL181" s="304">
        <f>'dados agrupados'!BX181</f>
        <v>6.48</v>
      </c>
      <c r="BM181" s="304">
        <f>'dados agrupados'!BY181</f>
        <v>0</v>
      </c>
      <c r="BN181" s="304">
        <f>'dados agrupados'!BZ181</f>
        <v>63.3</v>
      </c>
      <c r="BO181" s="304">
        <f>'dados agrupados'!CA181</f>
        <v>0</v>
      </c>
      <c r="BP181" s="304">
        <f>'dados agrupados'!CB181</f>
        <v>28.5</v>
      </c>
      <c r="BQ181" s="304">
        <f>'dados agrupados'!CC181</f>
        <v>0</v>
      </c>
      <c r="BR181" s="304">
        <f>'dados agrupados'!CD181</f>
        <v>6.8</v>
      </c>
      <c r="BS181" s="304">
        <f>'dados agrupados'!CE181</f>
        <v>0</v>
      </c>
      <c r="BT181" s="304">
        <f>'dados agrupados'!CF181</f>
        <v>0.8</v>
      </c>
      <c r="BU181" s="304">
        <f>'dados agrupados'!CG181</f>
        <v>0</v>
      </c>
      <c r="BV181" s="304">
        <f>'dados agrupados'!CH181</f>
        <v>0.6</v>
      </c>
      <c r="BW181" s="304">
        <f>'dados agrupados'!CI181</f>
        <v>0</v>
      </c>
      <c r="BX181" s="304" t="b">
        <f>'dados agrupados'!CJ181</f>
        <v>1</v>
      </c>
      <c r="BY181" s="304" t="b">
        <f>'dados agrupados'!CK181</f>
        <v>0</v>
      </c>
      <c r="BZ181" s="304" t="e">
        <f t="shared" si="1"/>
        <v>#REF!</v>
      </c>
    </row>
    <row r="182" spans="1:78" ht="15.75" customHeight="1">
      <c r="A182" s="420">
        <f>'dados agrupados'!C182</f>
        <v>3246</v>
      </c>
      <c r="B182" s="304">
        <f>'dados agrupados'!D182</f>
        <v>32</v>
      </c>
      <c r="C182" s="304">
        <f>'dados agrupados'!E182</f>
        <v>80</v>
      </c>
      <c r="D182" s="304">
        <f>'dados agrupados'!F182</f>
        <v>0</v>
      </c>
      <c r="E182" s="423">
        <f>'dados agrupados'!M182</f>
        <v>207</v>
      </c>
      <c r="F182" s="423">
        <f>'dados agrupados'!N182</f>
        <v>91</v>
      </c>
      <c r="G182" s="304">
        <f>'dados agrupados'!O182</f>
        <v>0</v>
      </c>
      <c r="H182" s="304">
        <f>'dados agrupados'!P182</f>
        <v>0</v>
      </c>
      <c r="I182" s="304">
        <f>'dados agrupados'!Q182</f>
        <v>0</v>
      </c>
      <c r="J182" s="304">
        <f>'dados agrupados'!R182</f>
        <v>3.4</v>
      </c>
      <c r="K182" s="423">
        <f>'dados agrupados'!S182</f>
        <v>181</v>
      </c>
      <c r="L182" s="423">
        <f>'dados agrupados'!T182</f>
        <v>251</v>
      </c>
      <c r="M182" s="423">
        <f>'dados agrupados'!U182</f>
        <v>31</v>
      </c>
      <c r="N182" s="423">
        <f>'dados agrupados'!V182</f>
        <v>30</v>
      </c>
      <c r="O182" s="304">
        <f>'dados agrupados'!W182</f>
        <v>0</v>
      </c>
      <c r="P182" s="304">
        <f>'dados agrupados'!X182</f>
        <v>0</v>
      </c>
      <c r="Q182" s="304">
        <f>'dados agrupados'!Y182</f>
        <v>0</v>
      </c>
      <c r="R182" s="304">
        <f>'dados agrupados'!Z182</f>
        <v>0</v>
      </c>
      <c r="S182" s="304">
        <f>'dados agrupados'!AA182</f>
        <v>0</v>
      </c>
      <c r="T182" s="304">
        <f>'dados agrupados'!AB182</f>
        <v>0</v>
      </c>
      <c r="U182" s="424">
        <f>'dados agrupados'!AC182</f>
        <v>4.0999999999999996</v>
      </c>
      <c r="V182" s="424">
        <f>'dados agrupados'!AD182</f>
        <v>6.6</v>
      </c>
      <c r="W182" s="424">
        <f>'dados agrupados'!AE182</f>
        <v>116.4</v>
      </c>
      <c r="X182" s="424">
        <f>'dados agrupados'!AF182</f>
        <v>58.3</v>
      </c>
      <c r="Y182" s="423">
        <f>'dados agrupados'!AG182</f>
        <v>32</v>
      </c>
      <c r="Z182" s="423">
        <f>'dados agrupados'!AH182</f>
        <v>48</v>
      </c>
      <c r="AA182" s="424">
        <f>'dados agrupados'!AI182</f>
        <v>0.9</v>
      </c>
      <c r="AB182" s="424">
        <f>'dados agrupados'!AJ182</f>
        <v>1.6</v>
      </c>
      <c r="AC182" s="424">
        <f>'dados agrupados'!AK182</f>
        <v>0.70000000000000007</v>
      </c>
      <c r="AD182" s="424">
        <f>'dados agrupados'!AR182</f>
        <v>8.6999999999999993</v>
      </c>
      <c r="AE182" s="424">
        <f>'dados agrupados'!AS182</f>
        <v>11</v>
      </c>
      <c r="AF182" s="424">
        <f>'dados agrupados'!AN182</f>
        <v>6.2</v>
      </c>
      <c r="AG182" s="424">
        <f>'dados agrupados'!AO182</f>
        <v>8.1999999999999993</v>
      </c>
      <c r="AH182" s="424">
        <f>'dados agrupados'!AT182</f>
        <v>4.4000000000000004</v>
      </c>
      <c r="AI182" s="424">
        <f>'dados agrupados'!AU182</f>
        <v>5.4</v>
      </c>
      <c r="AJ182" s="423">
        <f>'dados agrupados'!AX182</f>
        <v>141</v>
      </c>
      <c r="AK182" s="423">
        <f>'dados agrupados'!AY182</f>
        <v>175</v>
      </c>
      <c r="AL182" s="424">
        <f>'dados agrupados'!AL182</f>
        <v>4.8</v>
      </c>
      <c r="AM182" s="424">
        <f>'dados agrupados'!AM182</f>
        <v>4.4000000000000004</v>
      </c>
      <c r="AN182" s="424">
        <f>'dados agrupados'!AZ182</f>
        <v>1.9</v>
      </c>
      <c r="AO182" s="424">
        <f>'dados agrupados'!BA182</f>
        <v>2.7</v>
      </c>
      <c r="AP182" s="423">
        <f>'dados agrupados'!BB182</f>
        <v>83</v>
      </c>
      <c r="AQ182" s="423">
        <f>'dados agrupados'!BC182</f>
        <v>93</v>
      </c>
      <c r="AR182" s="304">
        <f>'dados agrupados'!AP182</f>
        <v>0</v>
      </c>
      <c r="AS182" s="304">
        <f>'dados agrupados'!AQ182</f>
        <v>63</v>
      </c>
      <c r="AT182" s="304">
        <f>'dados agrupados'!BF182</f>
        <v>0</v>
      </c>
      <c r="AU182" s="304">
        <f>'dados agrupados'!BG182</f>
        <v>0</v>
      </c>
      <c r="AV182" s="304">
        <f>'dados agrupados'!BH182</f>
        <v>0</v>
      </c>
      <c r="AW182" s="304">
        <f>'dados agrupados'!BI182</f>
        <v>0</v>
      </c>
      <c r="AX182" s="304">
        <f>'dados agrupados'!BJ182</f>
        <v>0</v>
      </c>
      <c r="AY182" s="304">
        <f>'dados agrupados'!BK182</f>
        <v>0</v>
      </c>
      <c r="AZ182" s="304">
        <f>'dados agrupados'!BL182</f>
        <v>0</v>
      </c>
      <c r="BA182" s="304">
        <f>'dados agrupados'!BM182</f>
        <v>0</v>
      </c>
      <c r="BB182" s="304">
        <f>'dados agrupados'!BN182</f>
        <v>0</v>
      </c>
      <c r="BC182" s="304">
        <f>'dados agrupados'!BO182</f>
        <v>0</v>
      </c>
      <c r="BD182" s="304">
        <f>'dados agrupados'!BP182</f>
        <v>0</v>
      </c>
      <c r="BE182" s="304">
        <f>'dados agrupados'!BQ182</f>
        <v>0</v>
      </c>
      <c r="BF182" s="304">
        <f>'dados agrupados'!BR182</f>
        <v>0</v>
      </c>
      <c r="BG182" s="304">
        <f>'dados agrupados'!BS182</f>
        <v>0</v>
      </c>
      <c r="BH182" s="304">
        <f>'dados agrupados'!BT182</f>
        <v>0</v>
      </c>
      <c r="BI182" s="304">
        <f>'dados agrupados'!BU182</f>
        <v>0</v>
      </c>
      <c r="BJ182" s="304">
        <f>'dados agrupados'!BV182</f>
        <v>0</v>
      </c>
      <c r="BK182" s="304">
        <f>'dados agrupados'!BW182</f>
        <v>0</v>
      </c>
      <c r="BL182" s="304">
        <f>'dados agrupados'!BX182</f>
        <v>0</v>
      </c>
      <c r="BM182" s="304">
        <f>'dados agrupados'!BY182</f>
        <v>0</v>
      </c>
      <c r="BN182" s="304">
        <f>'dados agrupados'!BZ182</f>
        <v>0</v>
      </c>
      <c r="BO182" s="304">
        <f>'dados agrupados'!CA182</f>
        <v>0</v>
      </c>
      <c r="BP182" s="304">
        <f>'dados agrupados'!CB182</f>
        <v>0</v>
      </c>
      <c r="BQ182" s="304">
        <f>'dados agrupados'!CC182</f>
        <v>0</v>
      </c>
      <c r="BR182" s="304">
        <f>'dados agrupados'!CD182</f>
        <v>0</v>
      </c>
      <c r="BS182" s="304">
        <f>'dados agrupados'!CE182</f>
        <v>0</v>
      </c>
      <c r="BT182" s="304">
        <f>'dados agrupados'!CF182</f>
        <v>0</v>
      </c>
      <c r="BU182" s="304">
        <f>'dados agrupados'!CG182</f>
        <v>0</v>
      </c>
      <c r="BV182" s="304">
        <f>'dados agrupados'!CH182</f>
        <v>0</v>
      </c>
      <c r="BW182" s="304">
        <f>'dados agrupados'!CI182</f>
        <v>0</v>
      </c>
      <c r="BX182" s="304" t="b">
        <f>'dados agrupados'!CJ182</f>
        <v>1</v>
      </c>
      <c r="BY182" s="304" t="b">
        <f>'dados agrupados'!CK182</f>
        <v>0</v>
      </c>
      <c r="BZ182" s="304" t="e">
        <f t="shared" si="1"/>
        <v>#REF!</v>
      </c>
    </row>
    <row r="183" spans="1:78" ht="15.75" customHeight="1">
      <c r="A183" s="420">
        <f>'dados agrupados'!C183</f>
        <v>3247</v>
      </c>
      <c r="B183" s="304">
        <f>'dados agrupados'!D183</f>
        <v>35</v>
      </c>
      <c r="C183" s="304">
        <f>'dados agrupados'!E183</f>
        <v>76</v>
      </c>
      <c r="D183" s="304">
        <f>'dados agrupados'!F183</f>
        <v>0</v>
      </c>
      <c r="E183" s="423">
        <f>'dados agrupados'!M183</f>
        <v>146</v>
      </c>
      <c r="F183" s="423">
        <f>'dados agrupados'!N183</f>
        <v>102</v>
      </c>
      <c r="G183" s="304">
        <f>'dados agrupados'!O183</f>
        <v>0</v>
      </c>
      <c r="H183" s="304">
        <f>'dados agrupados'!P183</f>
        <v>0</v>
      </c>
      <c r="I183" s="304">
        <f>'dados agrupados'!Q183</f>
        <v>3.3</v>
      </c>
      <c r="J183" s="304">
        <f>'dados agrupados'!R183</f>
        <v>4.8</v>
      </c>
      <c r="K183" s="423">
        <f>'dados agrupados'!S183</f>
        <v>232</v>
      </c>
      <c r="L183" s="423">
        <f>'dados agrupados'!T183</f>
        <v>226</v>
      </c>
      <c r="M183" s="423">
        <f>'dados agrupados'!U183</f>
        <v>43</v>
      </c>
      <c r="N183" s="423">
        <f>'dados agrupados'!V183</f>
        <v>36</v>
      </c>
      <c r="O183" s="304">
        <f>'dados agrupados'!W183</f>
        <v>0</v>
      </c>
      <c r="P183" s="304">
        <f>'dados agrupados'!X183</f>
        <v>0</v>
      </c>
      <c r="Q183" s="304">
        <f>'dados agrupados'!Y183</f>
        <v>0</v>
      </c>
      <c r="R183" s="304">
        <f>'dados agrupados'!Z183</f>
        <v>0</v>
      </c>
      <c r="S183" s="304">
        <f>'dados agrupados'!AA183</f>
        <v>0</v>
      </c>
      <c r="T183" s="304">
        <f>'dados agrupados'!AB183</f>
        <v>0</v>
      </c>
      <c r="U183" s="424">
        <f>'dados agrupados'!AC183</f>
        <v>4.4000000000000004</v>
      </c>
      <c r="V183" s="424">
        <f>'dados agrupados'!AD183</f>
        <v>6.1</v>
      </c>
      <c r="W183" s="424">
        <f>'dados agrupados'!AE183</f>
        <v>114.2</v>
      </c>
      <c r="X183" s="424">
        <f>'dados agrupados'!AF183</f>
        <v>89.8</v>
      </c>
      <c r="Y183" s="423">
        <f>'dados agrupados'!AG183</f>
        <v>34</v>
      </c>
      <c r="Z183" s="423">
        <f>'dados agrupados'!AH183</f>
        <v>45</v>
      </c>
      <c r="AA183" s="424">
        <f>'dados agrupados'!AI183</f>
        <v>0.9</v>
      </c>
      <c r="AB183" s="424">
        <f>'dados agrupados'!AJ183</f>
        <v>1.1000000000000001</v>
      </c>
      <c r="AC183" s="424">
        <f>'dados agrupados'!AK183</f>
        <v>0.20000000000000007</v>
      </c>
      <c r="AD183" s="424">
        <f>'dados agrupados'!AR183</f>
        <v>9.3000000000000007</v>
      </c>
      <c r="AE183" s="424">
        <f>'dados agrupados'!AS183</f>
        <v>10.1</v>
      </c>
      <c r="AF183" s="424">
        <f>'dados agrupados'!AN183</f>
        <v>7.4</v>
      </c>
      <c r="AG183" s="424">
        <f>'dados agrupados'!AO183</f>
        <v>8.4</v>
      </c>
      <c r="AH183" s="424">
        <f>'dados agrupados'!AT183</f>
        <v>4.5999999999999996</v>
      </c>
      <c r="AI183" s="424">
        <f>'dados agrupados'!AU183</f>
        <v>4.8</v>
      </c>
      <c r="AJ183" s="423">
        <f>'dados agrupados'!AX183</f>
        <v>140</v>
      </c>
      <c r="AK183" s="423">
        <f>'dados agrupados'!AY183</f>
        <v>144</v>
      </c>
      <c r="AL183" s="424">
        <f>'dados agrupados'!AL183</f>
        <v>3.6</v>
      </c>
      <c r="AM183" s="424">
        <f>'dados agrupados'!AM183</f>
        <v>3.8</v>
      </c>
      <c r="AN183" s="424">
        <f>'dados agrupados'!AZ183</f>
        <v>1.9</v>
      </c>
      <c r="AO183" s="424">
        <f>'dados agrupados'!BA183</f>
        <v>2.2000000000000002</v>
      </c>
      <c r="AP183" s="423">
        <f>'dados agrupados'!BB183</f>
        <v>84</v>
      </c>
      <c r="AQ183" s="423">
        <f>'dados agrupados'!BC183</f>
        <v>83</v>
      </c>
      <c r="AR183" s="304">
        <f>'dados agrupados'!AP183</f>
        <v>120</v>
      </c>
      <c r="AS183" s="304">
        <f>'dados agrupados'!AQ183</f>
        <v>95</v>
      </c>
      <c r="AT183" s="304">
        <f>'dados agrupados'!BF183</f>
        <v>4.9000000000000004</v>
      </c>
      <c r="AU183" s="304">
        <f>'dados agrupados'!BG183</f>
        <v>0</v>
      </c>
      <c r="AV183" s="304">
        <f>'dados agrupados'!BH183</f>
        <v>15</v>
      </c>
      <c r="AW183" s="304">
        <f>'dados agrupados'!BI183</f>
        <v>0</v>
      </c>
      <c r="AX183" s="304">
        <f>'dados agrupados'!BJ183</f>
        <v>45</v>
      </c>
      <c r="AY183" s="304">
        <f>'dados agrupados'!BK183</f>
        <v>0</v>
      </c>
      <c r="AZ183" s="304">
        <f>'dados agrupados'!BL183</f>
        <v>91.8</v>
      </c>
      <c r="BA183" s="304">
        <f>'dados agrupados'!BM183</f>
        <v>0</v>
      </c>
      <c r="BB183" s="304">
        <f>'dados agrupados'!BN183</f>
        <v>30.6</v>
      </c>
      <c r="BC183" s="304">
        <f>'dados agrupados'!BO183</f>
        <v>0</v>
      </c>
      <c r="BD183" s="304">
        <f>'dados agrupados'!BP183</f>
        <v>33.299999999999997</v>
      </c>
      <c r="BE183" s="304">
        <f>'dados agrupados'!BQ183</f>
        <v>0</v>
      </c>
      <c r="BF183" s="304">
        <f>'dados agrupados'!BR183</f>
        <v>170</v>
      </c>
      <c r="BG183" s="304">
        <f>'dados agrupados'!BS183</f>
        <v>0</v>
      </c>
      <c r="BH183" s="304">
        <f>'dados agrupados'!BT183</f>
        <v>14.1</v>
      </c>
      <c r="BI183" s="304">
        <f>'dados agrupados'!BU183</f>
        <v>0</v>
      </c>
      <c r="BJ183" s="304">
        <f>'dados agrupados'!BV183</f>
        <v>0</v>
      </c>
      <c r="BK183" s="304">
        <f>'dados agrupados'!BW183</f>
        <v>0</v>
      </c>
      <c r="BL183" s="304">
        <f>'dados agrupados'!BX183</f>
        <v>7.51</v>
      </c>
      <c r="BM183" s="304">
        <f>'dados agrupados'!BY183</f>
        <v>0</v>
      </c>
      <c r="BN183" s="304">
        <f>'dados agrupados'!BZ183</f>
        <v>55.6</v>
      </c>
      <c r="BO183" s="304">
        <f>'dados agrupados'!CA183</f>
        <v>0</v>
      </c>
      <c r="BP183" s="304">
        <f>'dados agrupados'!CB183</f>
        <v>24.4</v>
      </c>
      <c r="BQ183" s="304">
        <f>'dados agrupados'!CC183</f>
        <v>0</v>
      </c>
      <c r="BR183" s="304">
        <f>'dados agrupados'!CD183</f>
        <v>14</v>
      </c>
      <c r="BS183" s="304">
        <f>'dados agrupados'!CE183</f>
        <v>0</v>
      </c>
      <c r="BT183" s="304">
        <f>'dados agrupados'!CF183</f>
        <v>5.7</v>
      </c>
      <c r="BU183" s="304">
        <f>'dados agrupados'!CG183</f>
        <v>0</v>
      </c>
      <c r="BV183" s="304">
        <f>'dados agrupados'!CH183</f>
        <v>0.3</v>
      </c>
      <c r="BW183" s="304">
        <f>'dados agrupados'!CI183</f>
        <v>0</v>
      </c>
      <c r="BX183" s="304" t="b">
        <f>'dados agrupados'!CJ183</f>
        <v>0</v>
      </c>
      <c r="BY183" s="304" t="b">
        <f>'dados agrupados'!CK183</f>
        <v>0</v>
      </c>
      <c r="BZ183" s="304" t="e">
        <f t="shared" si="1"/>
        <v>#REF!</v>
      </c>
    </row>
    <row r="184" spans="1:78" ht="15.75" customHeight="1">
      <c r="A184" s="420">
        <f>'dados agrupados'!C184</f>
        <v>3248</v>
      </c>
      <c r="B184" s="304">
        <f>'dados agrupados'!D184</f>
        <v>31</v>
      </c>
      <c r="C184" s="304">
        <f>'dados agrupados'!E184</f>
        <v>76</v>
      </c>
      <c r="D184" s="304">
        <f>'dados agrupados'!F184</f>
        <v>0</v>
      </c>
      <c r="E184" s="423">
        <f>'dados agrupados'!M184</f>
        <v>690</v>
      </c>
      <c r="F184" s="423">
        <f>'dados agrupados'!N184</f>
        <v>131</v>
      </c>
      <c r="G184" s="304">
        <f>'dados agrupados'!O184</f>
        <v>0</v>
      </c>
      <c r="H184" s="304">
        <f>'dados agrupados'!P184</f>
        <v>0</v>
      </c>
      <c r="I184" s="304">
        <f>'dados agrupados'!Q184</f>
        <v>0</v>
      </c>
      <c r="J184" s="304">
        <f>'dados agrupados'!R184</f>
        <v>3.4</v>
      </c>
      <c r="K184" s="423">
        <f>'dados agrupados'!S184</f>
        <v>246</v>
      </c>
      <c r="L184" s="423">
        <f>'dados agrupados'!T184</f>
        <v>238</v>
      </c>
      <c r="M184" s="423">
        <f>'dados agrupados'!U184</f>
        <v>44</v>
      </c>
      <c r="N184" s="423">
        <f>'dados agrupados'!V184</f>
        <v>32</v>
      </c>
      <c r="O184" s="304">
        <f>'dados agrupados'!W184</f>
        <v>0</v>
      </c>
      <c r="P184" s="304">
        <f>'dados agrupados'!X184</f>
        <v>0</v>
      </c>
      <c r="Q184" s="304">
        <f>'dados agrupados'!Y184</f>
        <v>0</v>
      </c>
      <c r="R184" s="304">
        <f>'dados agrupados'!Z184</f>
        <v>0</v>
      </c>
      <c r="S184" s="304">
        <f>'dados agrupados'!AA184</f>
        <v>0</v>
      </c>
      <c r="T184" s="304">
        <f>'dados agrupados'!AB184</f>
        <v>0</v>
      </c>
      <c r="U184" s="424">
        <f>'dados agrupados'!AC184</f>
        <v>5.6</v>
      </c>
      <c r="V184" s="424">
        <f>'dados agrupados'!AD184</f>
        <v>8.1</v>
      </c>
      <c r="W184" s="424">
        <f>'dados agrupados'!AE184</f>
        <v>117.1</v>
      </c>
      <c r="X184" s="424">
        <f>'dados agrupados'!AF184</f>
        <v>63.4</v>
      </c>
      <c r="Y184" s="423">
        <f>'dados agrupados'!AG184</f>
        <v>38</v>
      </c>
      <c r="Z184" s="423">
        <f>'dados agrupados'!AH184</f>
        <v>79</v>
      </c>
      <c r="AA184" s="424">
        <f>'dados agrupados'!AI184</f>
        <v>0.9</v>
      </c>
      <c r="AB184" s="424">
        <f>'dados agrupados'!AJ184</f>
        <v>1.5</v>
      </c>
      <c r="AC184" s="424">
        <f>'dados agrupados'!AK184</f>
        <v>0.6</v>
      </c>
      <c r="AD184" s="424">
        <f>'dados agrupados'!AR184</f>
        <v>9</v>
      </c>
      <c r="AE184" s="424">
        <f>'dados agrupados'!AS184</f>
        <v>11.6</v>
      </c>
      <c r="AF184" s="424">
        <f>'dados agrupados'!AN184</f>
        <v>7</v>
      </c>
      <c r="AG184" s="424">
        <f>'dados agrupados'!AO184</f>
        <v>9.6</v>
      </c>
      <c r="AH184" s="424">
        <f>'dados agrupados'!AT184</f>
        <v>4.3</v>
      </c>
      <c r="AI184" s="424">
        <f>'dados agrupados'!AU184</f>
        <v>5.7</v>
      </c>
      <c r="AJ184" s="423">
        <f>'dados agrupados'!AX184</f>
        <v>136</v>
      </c>
      <c r="AK184" s="423">
        <f>'dados agrupados'!AY184</f>
        <v>168</v>
      </c>
      <c r="AL184" s="424">
        <f>'dados agrupados'!AL184</f>
        <v>4.5999999999999996</v>
      </c>
      <c r="AM184" s="424">
        <f>'dados agrupados'!AM184</f>
        <v>5.5</v>
      </c>
      <c r="AN184" s="424">
        <f>'dados agrupados'!AZ184</f>
        <v>1.9</v>
      </c>
      <c r="AO184" s="424">
        <f>'dados agrupados'!BA184</f>
        <v>3</v>
      </c>
      <c r="AP184" s="423">
        <f>'dados agrupados'!BB184</f>
        <v>83</v>
      </c>
      <c r="AQ184" s="423">
        <f>'dados agrupados'!BC184</f>
        <v>90</v>
      </c>
      <c r="AR184" s="304">
        <f>'dados agrupados'!AP184</f>
        <v>0</v>
      </c>
      <c r="AS184" s="304">
        <f>'dados agrupados'!AQ184</f>
        <v>83</v>
      </c>
      <c r="AT184" s="304">
        <f>'dados agrupados'!BF184</f>
        <v>4.8</v>
      </c>
      <c r="AU184" s="304">
        <f>'dados agrupados'!BG184</f>
        <v>0</v>
      </c>
      <c r="AV184" s="304">
        <f>'dados agrupados'!BH184</f>
        <v>14.8</v>
      </c>
      <c r="AW184" s="304">
        <f>'dados agrupados'!BI184</f>
        <v>0</v>
      </c>
      <c r="AX184" s="304">
        <f>'dados agrupados'!BJ184</f>
        <v>43.4</v>
      </c>
      <c r="AY184" s="304">
        <f>'dados agrupados'!BK184</f>
        <v>0</v>
      </c>
      <c r="AZ184" s="304">
        <f>'dados agrupados'!BL184</f>
        <v>90.4</v>
      </c>
      <c r="BA184" s="304">
        <f>'dados agrupados'!BM184</f>
        <v>0</v>
      </c>
      <c r="BB184" s="304">
        <f>'dados agrupados'!BN184</f>
        <v>30.8</v>
      </c>
      <c r="BC184" s="304">
        <f>'dados agrupados'!BO184</f>
        <v>0</v>
      </c>
      <c r="BD184" s="304">
        <f>'dados agrupados'!BP184</f>
        <v>34.1</v>
      </c>
      <c r="BE184" s="304">
        <f>'dados agrupados'!BQ184</f>
        <v>0</v>
      </c>
      <c r="BF184" s="304">
        <f>'dados agrupados'!BR184</f>
        <v>258</v>
      </c>
      <c r="BG184" s="304">
        <f>'dados agrupados'!BS184</f>
        <v>0</v>
      </c>
      <c r="BH184" s="304">
        <f>'dados agrupados'!BT184</f>
        <v>13.4</v>
      </c>
      <c r="BI184" s="304">
        <f>'dados agrupados'!BU184</f>
        <v>0</v>
      </c>
      <c r="BJ184" s="304">
        <f>'dados agrupados'!BV184</f>
        <v>0</v>
      </c>
      <c r="BK184" s="304">
        <f>'dados agrupados'!BW184</f>
        <v>0</v>
      </c>
      <c r="BL184" s="304">
        <f>'dados agrupados'!BX184</f>
        <v>7.19</v>
      </c>
      <c r="BM184" s="304">
        <f>'dados agrupados'!BY184</f>
        <v>0</v>
      </c>
      <c r="BN184" s="304">
        <f>'dados agrupados'!BZ184</f>
        <v>67</v>
      </c>
      <c r="BO184" s="304">
        <f>'dados agrupados'!CA184</f>
        <v>0</v>
      </c>
      <c r="BP184" s="304">
        <f>'dados agrupados'!CB184</f>
        <v>21.4</v>
      </c>
      <c r="BQ184" s="304">
        <f>'dados agrupados'!CC184</f>
        <v>0</v>
      </c>
      <c r="BR184" s="304">
        <f>'dados agrupados'!CD184</f>
        <v>8.1</v>
      </c>
      <c r="BS184" s="304">
        <f>'dados agrupados'!CE184</f>
        <v>0</v>
      </c>
      <c r="BT184" s="304">
        <f>'dados agrupados'!CF184</f>
        <v>3.1</v>
      </c>
      <c r="BU184" s="304">
        <f>'dados agrupados'!CG184</f>
        <v>0</v>
      </c>
      <c r="BV184" s="304">
        <f>'dados agrupados'!CH184</f>
        <v>0.4</v>
      </c>
      <c r="BW184" s="304">
        <f>'dados agrupados'!CI184</f>
        <v>0</v>
      </c>
      <c r="BX184" s="304" t="b">
        <f>'dados agrupados'!CJ184</f>
        <v>1</v>
      </c>
      <c r="BY184" s="304" t="b">
        <f>'dados agrupados'!CK184</f>
        <v>0</v>
      </c>
      <c r="BZ184" s="304" t="e">
        <f t="shared" si="1"/>
        <v>#REF!</v>
      </c>
    </row>
    <row r="185" spans="1:78" ht="15.75" customHeight="1">
      <c r="A185" s="420">
        <f>'dados agrupados'!C185</f>
        <v>3249</v>
      </c>
      <c r="B185" s="304">
        <f>'dados agrupados'!D185</f>
        <v>32</v>
      </c>
      <c r="C185" s="304">
        <f>'dados agrupados'!E185</f>
        <v>78</v>
      </c>
      <c r="D185" s="304">
        <f>'dados agrupados'!F185</f>
        <v>0</v>
      </c>
      <c r="E185" s="423">
        <f>'dados agrupados'!M185</f>
        <v>99</v>
      </c>
      <c r="F185" s="423">
        <f>'dados agrupados'!N185</f>
        <v>116</v>
      </c>
      <c r="G185" s="304">
        <f>'dados agrupados'!O185</f>
        <v>0</v>
      </c>
      <c r="H185" s="304">
        <f>'dados agrupados'!P185</f>
        <v>0</v>
      </c>
      <c r="I185" s="304">
        <f>'dados agrupados'!Q185</f>
        <v>3.4</v>
      </c>
      <c r="J185" s="304">
        <f>'dados agrupados'!R185</f>
        <v>4.0999999999999996</v>
      </c>
      <c r="K185" s="423">
        <f>'dados agrupados'!S185</f>
        <v>170</v>
      </c>
      <c r="L185" s="423">
        <f>'dados agrupados'!T185</f>
        <v>266</v>
      </c>
      <c r="M185" s="423">
        <f>'dados agrupados'!U185</f>
        <v>23</v>
      </c>
      <c r="N185" s="423">
        <f>'dados agrupados'!V185</f>
        <v>41</v>
      </c>
      <c r="O185" s="304">
        <f>'dados agrupados'!W185</f>
        <v>0</v>
      </c>
      <c r="P185" s="304">
        <f>'dados agrupados'!X185</f>
        <v>0</v>
      </c>
      <c r="Q185" s="304">
        <f>'dados agrupados'!Y185</f>
        <v>0</v>
      </c>
      <c r="R185" s="304">
        <f>'dados agrupados'!Z185</f>
        <v>0</v>
      </c>
      <c r="S185" s="304">
        <f>'dados agrupados'!AA185</f>
        <v>0</v>
      </c>
      <c r="T185" s="304">
        <f>'dados agrupados'!AB185</f>
        <v>0</v>
      </c>
      <c r="U185" s="424">
        <f>'dados agrupados'!AC185</f>
        <v>5.4</v>
      </c>
      <c r="V185" s="424">
        <f>'dados agrupados'!AD185</f>
        <v>10</v>
      </c>
      <c r="W185" s="424">
        <f>'dados agrupados'!AE185</f>
        <v>116.4</v>
      </c>
      <c r="X185" s="424">
        <f>'dados agrupados'!AF185</f>
        <v>54.3</v>
      </c>
      <c r="Y185" s="423">
        <f>'dados agrupados'!AG185</f>
        <v>43</v>
      </c>
      <c r="Z185" s="423">
        <f>'dados agrupados'!AH185</f>
        <v>72</v>
      </c>
      <c r="AA185" s="424">
        <f>'dados agrupados'!AI185</f>
        <v>0.9</v>
      </c>
      <c r="AB185" s="424">
        <f>'dados agrupados'!AJ185</f>
        <v>1.7</v>
      </c>
      <c r="AC185" s="424">
        <f>'dados agrupados'!AK185</f>
        <v>0.79999999999999993</v>
      </c>
      <c r="AD185" s="424">
        <f>'dados agrupados'!AR185</f>
        <v>8.6</v>
      </c>
      <c r="AE185" s="424">
        <f>'dados agrupados'!AS185</f>
        <v>12.7</v>
      </c>
      <c r="AF185" s="424">
        <f>'dados agrupados'!AN185</f>
        <v>6.7</v>
      </c>
      <c r="AG185" s="423">
        <f>'dados agrupados'!AO185</f>
        <v>11</v>
      </c>
      <c r="AH185" s="424">
        <f>'dados agrupados'!AT185</f>
        <v>3.8</v>
      </c>
      <c r="AI185" s="424">
        <f>'dados agrupados'!AU185</f>
        <v>6</v>
      </c>
      <c r="AJ185" s="423">
        <f>'dados agrupados'!AX185</f>
        <v>134</v>
      </c>
      <c r="AK185" s="423">
        <f>'dados agrupados'!AY185</f>
        <v>198</v>
      </c>
      <c r="AL185" s="424">
        <f>'dados agrupados'!AL185</f>
        <v>3.9</v>
      </c>
      <c r="AM185" s="424">
        <f>'dados agrupados'!AM185</f>
        <v>5.3</v>
      </c>
      <c r="AN185" s="424">
        <f>'dados agrupados'!AZ185</f>
        <v>1.9</v>
      </c>
      <c r="AO185" s="424">
        <f>'dados agrupados'!BA185</f>
        <v>3.3</v>
      </c>
      <c r="AP185" s="423">
        <f>'dados agrupados'!BB185</f>
        <v>82</v>
      </c>
      <c r="AQ185" s="423">
        <f>'dados agrupados'!BC185</f>
        <v>99</v>
      </c>
      <c r="AR185" s="304">
        <f>'dados agrupados'!AP185</f>
        <v>46</v>
      </c>
      <c r="AS185" s="304">
        <f>'dados agrupados'!AQ185</f>
        <v>86</v>
      </c>
      <c r="AT185" s="304">
        <f>'dados agrupados'!BF185</f>
        <v>4.7</v>
      </c>
      <c r="AU185" s="304">
        <f>'dados agrupados'!BG185</f>
        <v>0</v>
      </c>
      <c r="AV185" s="304">
        <f>'dados agrupados'!BH185</f>
        <v>14.4</v>
      </c>
      <c r="AW185" s="304">
        <f>'dados agrupados'!BI185</f>
        <v>0</v>
      </c>
      <c r="AX185" s="304">
        <f>'dados agrupados'!BJ185</f>
        <v>42.5</v>
      </c>
      <c r="AY185" s="304">
        <f>'dados agrupados'!BK185</f>
        <v>0</v>
      </c>
      <c r="AZ185" s="304">
        <f>'dados agrupados'!BL185</f>
        <v>90.4</v>
      </c>
      <c r="BA185" s="304">
        <f>'dados agrupados'!BM185</f>
        <v>0</v>
      </c>
      <c r="BB185" s="304">
        <f>'dados agrupados'!BN185</f>
        <v>30.6</v>
      </c>
      <c r="BC185" s="304">
        <f>'dados agrupados'!BO185</f>
        <v>0</v>
      </c>
      <c r="BD185" s="304">
        <f>'dados agrupados'!BP185</f>
        <v>33.9</v>
      </c>
      <c r="BE185" s="304">
        <f>'dados agrupados'!BQ185</f>
        <v>0</v>
      </c>
      <c r="BF185" s="304">
        <f>'dados agrupados'!BR185</f>
        <v>267</v>
      </c>
      <c r="BG185" s="304">
        <f>'dados agrupados'!BS185</f>
        <v>0</v>
      </c>
      <c r="BH185" s="304">
        <f>'dados agrupados'!BT185</f>
        <v>13.6</v>
      </c>
      <c r="BI185" s="304">
        <f>'dados agrupados'!BU185</f>
        <v>0</v>
      </c>
      <c r="BJ185" s="304">
        <f>'dados agrupados'!BV185</f>
        <v>0</v>
      </c>
      <c r="BK185" s="304">
        <f>'dados agrupados'!BW185</f>
        <v>0</v>
      </c>
      <c r="BL185" s="304">
        <f>'dados agrupados'!BX185</f>
        <v>7.9</v>
      </c>
      <c r="BM185" s="304">
        <f>'dados agrupados'!BY185</f>
        <v>0</v>
      </c>
      <c r="BN185" s="304">
        <f>'dados agrupados'!BZ185</f>
        <v>73.8</v>
      </c>
      <c r="BO185" s="304">
        <f>'dados agrupados'!CA185</f>
        <v>0</v>
      </c>
      <c r="BP185" s="304">
        <f>'dados agrupados'!CB185</f>
        <v>13.4</v>
      </c>
      <c r="BQ185" s="304">
        <f>'dados agrupados'!CC185</f>
        <v>0</v>
      </c>
      <c r="BR185" s="304">
        <f>'dados agrupados'!CD185</f>
        <v>6.8</v>
      </c>
      <c r="BS185" s="304">
        <f>'dados agrupados'!CE185</f>
        <v>0</v>
      </c>
      <c r="BT185" s="304">
        <f>'dados agrupados'!CF185</f>
        <v>5.6</v>
      </c>
      <c r="BU185" s="304">
        <f>'dados agrupados'!CG185</f>
        <v>0</v>
      </c>
      <c r="BV185" s="304">
        <f>'dados agrupados'!CH185</f>
        <v>0.4</v>
      </c>
      <c r="BW185" s="304">
        <f>'dados agrupados'!CI185</f>
        <v>0</v>
      </c>
      <c r="BX185" s="304" t="b">
        <f>'dados agrupados'!CJ185</f>
        <v>1</v>
      </c>
      <c r="BY185" s="304" t="b">
        <f>'dados agrupados'!CK185</f>
        <v>0</v>
      </c>
      <c r="BZ185" s="304" t="e">
        <f t="shared" si="1"/>
        <v>#REF!</v>
      </c>
    </row>
    <row r="186" spans="1:78" ht="15.75" customHeight="1">
      <c r="A186" s="420">
        <f>'dados agrupados'!C186</f>
        <v>3250</v>
      </c>
      <c r="B186" s="304">
        <f>'dados agrupados'!D186</f>
        <v>33</v>
      </c>
      <c r="C186" s="304">
        <f>'dados agrupados'!E186</f>
        <v>68</v>
      </c>
      <c r="D186" s="304">
        <f>'dados agrupados'!F186</f>
        <v>0</v>
      </c>
      <c r="E186" s="423">
        <f>'dados agrupados'!M186</f>
        <v>1009</v>
      </c>
      <c r="F186" s="423">
        <f>'dados agrupados'!N186</f>
        <v>156</v>
      </c>
      <c r="G186" s="304">
        <f>'dados agrupados'!O186</f>
        <v>0</v>
      </c>
      <c r="H186" s="304">
        <f>'dados agrupados'!P186</f>
        <v>0</v>
      </c>
      <c r="I186" s="304">
        <f>'dados agrupados'!Q186</f>
        <v>3.3</v>
      </c>
      <c r="J186" s="304">
        <f>'dados agrupados'!R186</f>
        <v>4.7</v>
      </c>
      <c r="K186" s="423">
        <f>'dados agrupados'!S186</f>
        <v>197</v>
      </c>
      <c r="L186" s="423">
        <f>'dados agrupados'!T186</f>
        <v>191</v>
      </c>
      <c r="M186" s="423">
        <f>'dados agrupados'!U186</f>
        <v>48</v>
      </c>
      <c r="N186" s="423">
        <f>'dados agrupados'!V186</f>
        <v>30</v>
      </c>
      <c r="O186" s="304">
        <f>'dados agrupados'!W186</f>
        <v>0</v>
      </c>
      <c r="P186" s="304">
        <f>'dados agrupados'!X186</f>
        <v>0</v>
      </c>
      <c r="Q186" s="304">
        <f>'dados agrupados'!Y186</f>
        <v>0</v>
      </c>
      <c r="R186" s="304">
        <f>'dados agrupados'!Z186</f>
        <v>0</v>
      </c>
      <c r="S186" s="304">
        <f>'dados agrupados'!AA186</f>
        <v>0</v>
      </c>
      <c r="T186" s="304">
        <f>'dados agrupados'!AB186</f>
        <v>0</v>
      </c>
      <c r="U186" s="424">
        <f>'dados agrupados'!AC186</f>
        <v>6.9</v>
      </c>
      <c r="V186" s="424">
        <f>'dados agrupados'!AD186</f>
        <v>8.1</v>
      </c>
      <c r="W186" s="424">
        <f>'dados agrupados'!AE186</f>
        <v>101.9</v>
      </c>
      <c r="X186" s="424">
        <f>'dados agrupados'!AF186</f>
        <v>81.900000000000006</v>
      </c>
      <c r="Y186" s="423">
        <f>'dados agrupados'!AG186</f>
        <v>34</v>
      </c>
      <c r="Z186" s="423">
        <f>'dados agrupados'!AH186</f>
        <v>44</v>
      </c>
      <c r="AA186" s="424">
        <f>'dados agrupados'!AI186</f>
        <v>1</v>
      </c>
      <c r="AB186" s="424">
        <f>'dados agrupados'!AJ186</f>
        <v>1.2</v>
      </c>
      <c r="AC186" s="424">
        <f>'dados agrupados'!AK186</f>
        <v>0.19999999999999996</v>
      </c>
      <c r="AD186" s="424">
        <f>'dados agrupados'!AR186</f>
        <v>8.8000000000000007</v>
      </c>
      <c r="AE186" s="424">
        <f>'dados agrupados'!AS186</f>
        <v>10.1</v>
      </c>
      <c r="AF186" s="424">
        <f>'dados agrupados'!AN186</f>
        <v>6.3</v>
      </c>
      <c r="AG186" s="424">
        <f>'dados agrupados'!AO186</f>
        <v>7.3</v>
      </c>
      <c r="AH186" s="424">
        <f>'dados agrupados'!AT186</f>
        <v>4.3</v>
      </c>
      <c r="AI186" s="424">
        <f>'dados agrupados'!AU186</f>
        <v>4.5</v>
      </c>
      <c r="AJ186" s="423">
        <f>'dados agrupados'!AX186</f>
        <v>141</v>
      </c>
      <c r="AK186" s="423">
        <f>'dados agrupados'!AY186</f>
        <v>154</v>
      </c>
      <c r="AL186" s="424">
        <f>'dados agrupados'!AL186</f>
        <v>4.2</v>
      </c>
      <c r="AM186" s="424">
        <f>'dados agrupados'!AM186</f>
        <v>4.3</v>
      </c>
      <c r="AN186" s="424">
        <f>'dados agrupados'!AZ186</f>
        <v>1.9</v>
      </c>
      <c r="AO186" s="424">
        <f>'dados agrupados'!BA186</f>
        <v>2.4</v>
      </c>
      <c r="AP186" s="423">
        <f>'dados agrupados'!BB186</f>
        <v>85</v>
      </c>
      <c r="AQ186" s="423">
        <f>'dados agrupados'!BC186</f>
        <v>88</v>
      </c>
      <c r="AR186" s="304">
        <f>'dados agrupados'!AP186</f>
        <v>58</v>
      </c>
      <c r="AS186" s="304">
        <f>'dados agrupados'!AQ186</f>
        <v>68</v>
      </c>
      <c r="AT186" s="304">
        <f>'dados agrupados'!BF186</f>
        <v>4.5999999999999996</v>
      </c>
      <c r="AU186" s="304">
        <f>'dados agrupados'!BG186</f>
        <v>0</v>
      </c>
      <c r="AV186" s="304">
        <f>'dados agrupados'!BH186</f>
        <v>14</v>
      </c>
      <c r="AW186" s="304">
        <f>'dados agrupados'!BI186</f>
        <v>0</v>
      </c>
      <c r="AX186" s="304">
        <f>'dados agrupados'!BJ186</f>
        <v>40.4</v>
      </c>
      <c r="AY186" s="304">
        <f>'dados agrupados'!BK186</f>
        <v>0</v>
      </c>
      <c r="AZ186" s="304">
        <f>'dados agrupados'!BL186</f>
        <v>87.8</v>
      </c>
      <c r="BA186" s="304">
        <f>'dados agrupados'!BM186</f>
        <v>0</v>
      </c>
      <c r="BB186" s="304">
        <f>'dados agrupados'!BN186</f>
        <v>30.4</v>
      </c>
      <c r="BC186" s="304">
        <f>'dados agrupados'!BO186</f>
        <v>0</v>
      </c>
      <c r="BD186" s="304">
        <f>'dados agrupados'!BP186</f>
        <v>34.700000000000003</v>
      </c>
      <c r="BE186" s="304">
        <f>'dados agrupados'!BQ186</f>
        <v>0</v>
      </c>
      <c r="BF186" s="304">
        <f>'dados agrupados'!BR186</f>
        <v>257</v>
      </c>
      <c r="BG186" s="304">
        <f>'dados agrupados'!BS186</f>
        <v>0</v>
      </c>
      <c r="BH186" s="304">
        <f>'dados agrupados'!BT186</f>
        <v>12.7</v>
      </c>
      <c r="BI186" s="304">
        <f>'dados agrupados'!BU186</f>
        <v>0</v>
      </c>
      <c r="BJ186" s="304">
        <f>'dados agrupados'!BV186</f>
        <v>0</v>
      </c>
      <c r="BK186" s="304">
        <f>'dados agrupados'!BW186</f>
        <v>0</v>
      </c>
      <c r="BL186" s="304">
        <f>'dados agrupados'!BX186</f>
        <v>11.64</v>
      </c>
      <c r="BM186" s="304">
        <f>'dados agrupados'!BY186</f>
        <v>0</v>
      </c>
      <c r="BN186" s="304">
        <f>'dados agrupados'!BZ186</f>
        <v>78.599999999999994</v>
      </c>
      <c r="BO186" s="304">
        <f>'dados agrupados'!CA186</f>
        <v>0</v>
      </c>
      <c r="BP186" s="304">
        <f>'dados agrupados'!CB186</f>
        <v>15.5</v>
      </c>
      <c r="BQ186" s="304">
        <f>'dados agrupados'!CC186</f>
        <v>0</v>
      </c>
      <c r="BR186" s="304">
        <f>'dados agrupados'!CD186</f>
        <v>5.4</v>
      </c>
      <c r="BS186" s="304">
        <f>'dados agrupados'!CE186</f>
        <v>0</v>
      </c>
      <c r="BT186" s="304">
        <f>'dados agrupados'!CF186</f>
        <v>0.4</v>
      </c>
      <c r="BU186" s="304">
        <f>'dados agrupados'!CG186</f>
        <v>0</v>
      </c>
      <c r="BV186" s="304">
        <f>'dados agrupados'!CH186</f>
        <v>0.1</v>
      </c>
      <c r="BW186" s="304">
        <f>'dados agrupados'!CI186</f>
        <v>0</v>
      </c>
      <c r="BX186" s="304" t="b">
        <f>'dados agrupados'!CJ186</f>
        <v>0</v>
      </c>
      <c r="BY186" s="304" t="b">
        <f>'dados agrupados'!CK186</f>
        <v>1</v>
      </c>
      <c r="BZ186" s="304" t="e">
        <f t="shared" si="1"/>
        <v>#REF!</v>
      </c>
    </row>
    <row r="187" spans="1:78" ht="15.75" customHeight="1">
      <c r="A187" s="420">
        <f>'dados agrupados'!C187</f>
        <v>3255</v>
      </c>
      <c r="B187" s="304">
        <f>'dados agrupados'!D187</f>
        <v>28</v>
      </c>
      <c r="C187" s="304">
        <f>'dados agrupados'!E187</f>
        <v>77</v>
      </c>
      <c r="D187" s="304">
        <f>'dados agrupados'!F187</f>
        <v>0</v>
      </c>
      <c r="E187" s="423">
        <f>'dados agrupados'!M187</f>
        <v>330</v>
      </c>
      <c r="F187" s="423">
        <f>'dados agrupados'!N187</f>
        <v>114</v>
      </c>
      <c r="G187" s="304">
        <f>'dados agrupados'!O187</f>
        <v>0</v>
      </c>
      <c r="H187" s="304">
        <f>'dados agrupados'!P187</f>
        <v>0</v>
      </c>
      <c r="I187" s="304">
        <f>'dados agrupados'!Q187</f>
        <v>3.1</v>
      </c>
      <c r="J187" s="304">
        <f>'dados agrupados'!R187</f>
        <v>4.5</v>
      </c>
      <c r="K187" s="423">
        <f>'dados agrupados'!S187</f>
        <v>184</v>
      </c>
      <c r="L187" s="423">
        <f>'dados agrupados'!T187</f>
        <v>194</v>
      </c>
      <c r="M187" s="423">
        <f>'dados agrupados'!U187</f>
        <v>34</v>
      </c>
      <c r="N187" s="423">
        <f>'dados agrupados'!V187</f>
        <v>23</v>
      </c>
      <c r="O187" s="304">
        <f>'dados agrupados'!W187</f>
        <v>0</v>
      </c>
      <c r="P187" s="304">
        <f>'dados agrupados'!X187</f>
        <v>0</v>
      </c>
      <c r="Q187" s="304">
        <f>'dados agrupados'!Y187</f>
        <v>0</v>
      </c>
      <c r="R187" s="304">
        <f>'dados agrupados'!Z187</f>
        <v>0</v>
      </c>
      <c r="S187" s="304">
        <f>'dados agrupados'!AA187</f>
        <v>0</v>
      </c>
      <c r="T187" s="304">
        <f>'dados agrupados'!AB187</f>
        <v>0</v>
      </c>
      <c r="U187" s="424">
        <f>'dados agrupados'!AC187</f>
        <v>5.2</v>
      </c>
      <c r="V187" s="424">
        <f>'dados agrupados'!AD187</f>
        <v>6.8</v>
      </c>
      <c r="W187" s="424">
        <f>'dados agrupados'!AE187</f>
        <v>105.1</v>
      </c>
      <c r="X187" s="424">
        <f>'dados agrupados'!AF187</f>
        <v>84.5</v>
      </c>
      <c r="Y187" s="423">
        <f>'dados agrupados'!AG187</f>
        <v>40</v>
      </c>
      <c r="Z187" s="423">
        <f>'dados agrupados'!AH187</f>
        <v>50</v>
      </c>
      <c r="AA187" s="424">
        <f>'dados agrupados'!AI187</f>
        <v>1</v>
      </c>
      <c r="AB187" s="424">
        <f>'dados agrupados'!AJ187</f>
        <v>1.2</v>
      </c>
      <c r="AC187" s="424">
        <f>'dados agrupados'!AK187</f>
        <v>0.19999999999999996</v>
      </c>
      <c r="AD187" s="424">
        <f>'dados agrupados'!AR187</f>
        <v>8.9</v>
      </c>
      <c r="AE187" s="424">
        <f>'dados agrupados'!AS187</f>
        <v>10.199999999999999</v>
      </c>
      <c r="AF187" s="424">
        <f>'dados agrupados'!AN187</f>
        <v>7.3</v>
      </c>
      <c r="AG187" s="424">
        <f>'dados agrupados'!AO187</f>
        <v>8.9</v>
      </c>
      <c r="AH187" s="424">
        <f>'dados agrupados'!AT187</f>
        <v>4</v>
      </c>
      <c r="AI187" s="424">
        <f>'dados agrupados'!AU187</f>
        <v>4.8</v>
      </c>
      <c r="AJ187" s="423">
        <f>'dados agrupados'!AX187</f>
        <v>144</v>
      </c>
      <c r="AK187" s="423">
        <f>'dados agrupados'!AY187</f>
        <v>149</v>
      </c>
      <c r="AL187" s="424">
        <f>'dados agrupados'!AL187</f>
        <v>4.9000000000000004</v>
      </c>
      <c r="AM187" s="424">
        <f>'dados agrupados'!AM187</f>
        <v>5.2</v>
      </c>
      <c r="AN187" s="424">
        <f>'dados agrupados'!AZ187</f>
        <v>2.2000000000000002</v>
      </c>
      <c r="AO187" s="424">
        <f>'dados agrupados'!BA187</f>
        <v>2.6</v>
      </c>
      <c r="AP187" s="423">
        <f>'dados agrupados'!BB187</f>
        <v>85</v>
      </c>
      <c r="AQ187" s="423">
        <f>'dados agrupados'!BC187</f>
        <v>84</v>
      </c>
      <c r="AR187" s="304">
        <f>'dados agrupados'!AP187</f>
        <v>47</v>
      </c>
      <c r="AS187" s="304">
        <f>'dados agrupados'!AQ187</f>
        <v>133</v>
      </c>
      <c r="AT187" s="304">
        <f>'dados agrupados'!BF187</f>
        <v>4.5999999999999996</v>
      </c>
      <c r="AU187" s="304">
        <f>'dados agrupados'!BG187</f>
        <v>0</v>
      </c>
      <c r="AV187" s="304">
        <f>'dados agrupados'!BH187</f>
        <v>13.6</v>
      </c>
      <c r="AW187" s="304">
        <f>'dados agrupados'!BI187</f>
        <v>0</v>
      </c>
      <c r="AX187" s="304">
        <f>'dados agrupados'!BJ187</f>
        <v>39.700000000000003</v>
      </c>
      <c r="AY187" s="304">
        <f>'dados agrupados'!BK187</f>
        <v>0</v>
      </c>
      <c r="AZ187" s="304">
        <f>'dados agrupados'!BL187</f>
        <v>86.3</v>
      </c>
      <c r="BA187" s="304">
        <f>'dados agrupados'!BM187</f>
        <v>0</v>
      </c>
      <c r="BB187" s="304">
        <f>'dados agrupados'!BN187</f>
        <v>29.6</v>
      </c>
      <c r="BC187" s="304">
        <f>'dados agrupados'!BO187</f>
        <v>0</v>
      </c>
      <c r="BD187" s="304">
        <f>'dados agrupados'!BP187</f>
        <v>34.299999999999997</v>
      </c>
      <c r="BE187" s="304">
        <f>'dados agrupados'!BQ187</f>
        <v>0</v>
      </c>
      <c r="BF187" s="304">
        <f>'dados agrupados'!BR187</f>
        <v>220</v>
      </c>
      <c r="BG187" s="304">
        <f>'dados agrupados'!BS187</f>
        <v>0</v>
      </c>
      <c r="BH187" s="304">
        <f>'dados agrupados'!BT187</f>
        <v>13</v>
      </c>
      <c r="BI187" s="304">
        <f>'dados agrupados'!BU187</f>
        <v>0</v>
      </c>
      <c r="BJ187" s="304">
        <f>'dados agrupados'!BV187</f>
        <v>0</v>
      </c>
      <c r="BK187" s="304">
        <f>'dados agrupados'!BW187</f>
        <v>0</v>
      </c>
      <c r="BL187" s="304">
        <f>'dados agrupados'!BX187</f>
        <v>6.22</v>
      </c>
      <c r="BM187" s="304">
        <f>'dados agrupados'!BY187</f>
        <v>0</v>
      </c>
      <c r="BN187" s="304">
        <f>'dados agrupados'!BZ187</f>
        <v>61.9</v>
      </c>
      <c r="BO187" s="304">
        <f>'dados agrupados'!CA187</f>
        <v>0</v>
      </c>
      <c r="BP187" s="304">
        <f>'dados agrupados'!CB187</f>
        <v>31.7</v>
      </c>
      <c r="BQ187" s="304">
        <f>'dados agrupados'!CC187</f>
        <v>0</v>
      </c>
      <c r="BR187" s="304">
        <f>'dados agrupados'!CD187</f>
        <v>6.4</v>
      </c>
      <c r="BS187" s="304">
        <f>'dados agrupados'!CE187</f>
        <v>0</v>
      </c>
      <c r="BT187" s="304">
        <f>'dados agrupados'!CF187</f>
        <v>0</v>
      </c>
      <c r="BU187" s="304">
        <f>'dados agrupados'!CG187</f>
        <v>0</v>
      </c>
      <c r="BV187" s="304">
        <f>'dados agrupados'!CH187</f>
        <v>0</v>
      </c>
      <c r="BW187" s="304">
        <f>'dados agrupados'!CI187</f>
        <v>0</v>
      </c>
      <c r="BX187" s="304" t="b">
        <f>'dados agrupados'!CJ187</f>
        <v>0</v>
      </c>
      <c r="BY187" s="304" t="b">
        <f>'dados agrupados'!CK187</f>
        <v>0</v>
      </c>
      <c r="BZ187" s="304" t="e">
        <f t="shared" si="1"/>
        <v>#REF!</v>
      </c>
    </row>
    <row r="188" spans="1:78" ht="15.75" customHeight="1">
      <c r="A188" s="420">
        <f>'dados agrupados'!C188</f>
        <v>3256</v>
      </c>
      <c r="B188" s="304">
        <f>'dados agrupados'!D188</f>
        <v>29</v>
      </c>
      <c r="C188" s="304">
        <f>'dados agrupados'!E188</f>
        <v>83</v>
      </c>
      <c r="D188" s="304">
        <f>'dados agrupados'!F188</f>
        <v>0</v>
      </c>
      <c r="E188" s="423">
        <f>'dados agrupados'!M188</f>
        <v>185</v>
      </c>
      <c r="F188" s="423">
        <f>'dados agrupados'!N188</f>
        <v>129</v>
      </c>
      <c r="G188" s="304">
        <f>'dados agrupados'!O188</f>
        <v>0</v>
      </c>
      <c r="H188" s="304">
        <f>'dados agrupados'!P188</f>
        <v>0</v>
      </c>
      <c r="I188" s="304">
        <f>'dados agrupados'!Q188</f>
        <v>3.3</v>
      </c>
      <c r="J188" s="304">
        <f>'dados agrupados'!R188</f>
        <v>3.6</v>
      </c>
      <c r="K188" s="423">
        <f>'dados agrupados'!S188</f>
        <v>196</v>
      </c>
      <c r="L188" s="423">
        <f>'dados agrupados'!T188</f>
        <v>204</v>
      </c>
      <c r="M188" s="423">
        <f>'dados agrupados'!U188</f>
        <v>26</v>
      </c>
      <c r="N188" s="423">
        <f>'dados agrupados'!V188</f>
        <v>28</v>
      </c>
      <c r="O188" s="304">
        <f>'dados agrupados'!W188</f>
        <v>0</v>
      </c>
      <c r="P188" s="304">
        <f>'dados agrupados'!X188</f>
        <v>0</v>
      </c>
      <c r="Q188" s="304">
        <f>'dados agrupados'!Y188</f>
        <v>0</v>
      </c>
      <c r="R188" s="304">
        <f>'dados agrupados'!Z188</f>
        <v>0</v>
      </c>
      <c r="S188" s="304">
        <f>'dados agrupados'!AA188</f>
        <v>0</v>
      </c>
      <c r="T188" s="304">
        <f>'dados agrupados'!AB188</f>
        <v>0</v>
      </c>
      <c r="U188" s="424">
        <f>'dados agrupados'!AC188</f>
        <v>4.0999999999999996</v>
      </c>
      <c r="V188" s="424">
        <f>'dados agrupados'!AD188</f>
        <v>5.8</v>
      </c>
      <c r="W188" s="424">
        <f>'dados agrupados'!AE188</f>
        <v>130.30000000000001</v>
      </c>
      <c r="X188" s="424">
        <f>'dados agrupados'!AF188</f>
        <v>94.9</v>
      </c>
      <c r="Y188" s="423">
        <f>'dados agrupados'!AG188</f>
        <v>37</v>
      </c>
      <c r="Z188" s="423">
        <f>'dados agrupados'!AH188</f>
        <v>48</v>
      </c>
      <c r="AA188" s="424">
        <f>'dados agrupados'!AI188</f>
        <v>0.7</v>
      </c>
      <c r="AB188" s="424">
        <f>'dados agrupados'!AJ188</f>
        <v>1.1000000000000001</v>
      </c>
      <c r="AC188" s="424">
        <f>'dados agrupados'!AK188</f>
        <v>0.40000000000000013</v>
      </c>
      <c r="AD188" s="424">
        <f>'dados agrupados'!AR188</f>
        <v>9.3000000000000007</v>
      </c>
      <c r="AE188" s="424">
        <f>'dados agrupados'!AS188</f>
        <v>9.8000000000000007</v>
      </c>
      <c r="AF188" s="424">
        <f>'dados agrupados'!AN188</f>
        <v>7.4</v>
      </c>
      <c r="AG188" s="424">
        <f>'dados agrupados'!AO188</f>
        <v>8.1999999999999993</v>
      </c>
      <c r="AH188" s="424">
        <f>'dados agrupados'!AT188</f>
        <v>4.5</v>
      </c>
      <c r="AI188" s="424">
        <f>'dados agrupados'!AU188</f>
        <v>4.8</v>
      </c>
      <c r="AJ188" s="423">
        <f>'dados agrupados'!AX188</f>
        <v>138</v>
      </c>
      <c r="AK188" s="423">
        <f>'dados agrupados'!AY188</f>
        <v>143</v>
      </c>
      <c r="AL188" s="424">
        <f>'dados agrupados'!AL188</f>
        <v>4.3</v>
      </c>
      <c r="AM188" s="424">
        <f>'dados agrupados'!AM188</f>
        <v>5.3</v>
      </c>
      <c r="AN188" s="424">
        <f>'dados agrupados'!AZ188</f>
        <v>2</v>
      </c>
      <c r="AO188" s="424">
        <f>'dados agrupados'!BA188</f>
        <v>2.2999999999999998</v>
      </c>
      <c r="AP188" s="423">
        <f>'dados agrupados'!BB188</f>
        <v>84</v>
      </c>
      <c r="AQ188" s="423">
        <f>'dados agrupados'!BC188</f>
        <v>84</v>
      </c>
      <c r="AR188" s="304">
        <f>'dados agrupados'!AP188</f>
        <v>122</v>
      </c>
      <c r="AS188" s="304">
        <f>'dados agrupados'!AQ188</f>
        <v>130</v>
      </c>
      <c r="AT188" s="304">
        <f>'dados agrupados'!BF188</f>
        <v>5.2</v>
      </c>
      <c r="AU188" s="304">
        <f>'dados agrupados'!BG188</f>
        <v>0</v>
      </c>
      <c r="AV188" s="304">
        <f>'dados agrupados'!BH188</f>
        <v>13.9</v>
      </c>
      <c r="AW188" s="304">
        <f>'dados agrupados'!BI188</f>
        <v>0</v>
      </c>
      <c r="AX188" s="304">
        <f>'dados agrupados'!BJ188</f>
        <v>40.799999999999997</v>
      </c>
      <c r="AY188" s="304">
        <f>'dados agrupados'!BK188</f>
        <v>0</v>
      </c>
      <c r="AZ188" s="304">
        <f>'dados agrupados'!BL188</f>
        <v>78.5</v>
      </c>
      <c r="BA188" s="304">
        <f>'dados agrupados'!BM188</f>
        <v>0</v>
      </c>
      <c r="BB188" s="304">
        <f>'dados agrupados'!BN188</f>
        <v>26.7</v>
      </c>
      <c r="BC188" s="304">
        <f>'dados agrupados'!BO188</f>
        <v>0</v>
      </c>
      <c r="BD188" s="304">
        <f>'dados agrupados'!BP188</f>
        <v>34.1</v>
      </c>
      <c r="BE188" s="304">
        <f>'dados agrupados'!BQ188</f>
        <v>0</v>
      </c>
      <c r="BF188" s="304">
        <f>'dados agrupados'!BR188</f>
        <v>273</v>
      </c>
      <c r="BG188" s="304">
        <f>'dados agrupados'!BS188</f>
        <v>0</v>
      </c>
      <c r="BH188" s="304">
        <f>'dados agrupados'!BT188</f>
        <v>14.1</v>
      </c>
      <c r="BI188" s="304">
        <f>'dados agrupados'!BU188</f>
        <v>0</v>
      </c>
      <c r="BJ188" s="304">
        <f>'dados agrupados'!BV188</f>
        <v>0</v>
      </c>
      <c r="BK188" s="304">
        <f>'dados agrupados'!BW188</f>
        <v>0</v>
      </c>
      <c r="BL188" s="304">
        <f>'dados agrupados'!BX188</f>
        <v>6.69</v>
      </c>
      <c r="BM188" s="304">
        <f>'dados agrupados'!BY188</f>
        <v>0</v>
      </c>
      <c r="BN188" s="304">
        <f>'dados agrupados'!BZ188</f>
        <v>61.3</v>
      </c>
      <c r="BO188" s="304">
        <f>'dados agrupados'!CA188</f>
        <v>0</v>
      </c>
      <c r="BP188" s="304">
        <f>'dados agrupados'!CB188</f>
        <v>25.3</v>
      </c>
      <c r="BQ188" s="304">
        <f>'dados agrupados'!CC188</f>
        <v>0</v>
      </c>
      <c r="BR188" s="304">
        <f>'dados agrupados'!CD188</f>
        <v>7</v>
      </c>
      <c r="BS188" s="304">
        <f>'dados agrupados'!CE188</f>
        <v>0</v>
      </c>
      <c r="BT188" s="304">
        <f>'dados agrupados'!CF188</f>
        <v>0.1</v>
      </c>
      <c r="BU188" s="304">
        <f>'dados agrupados'!CG188</f>
        <v>0</v>
      </c>
      <c r="BV188" s="304">
        <f>'dados agrupados'!CH188</f>
        <v>6.3</v>
      </c>
      <c r="BW188" s="304">
        <f>'dados agrupados'!CI188</f>
        <v>0</v>
      </c>
      <c r="BX188" s="304" t="b">
        <f>'dados agrupados'!CJ188</f>
        <v>1</v>
      </c>
      <c r="BY188" s="304" t="b">
        <f>'dados agrupados'!CK188</f>
        <v>0</v>
      </c>
      <c r="BZ188" s="304" t="e">
        <f t="shared" si="1"/>
        <v>#REF!</v>
      </c>
    </row>
    <row r="189" spans="1:78" ht="15.75" customHeight="1">
      <c r="A189" s="420">
        <f>'dados agrupados'!C189</f>
        <v>3257</v>
      </c>
      <c r="B189" s="304">
        <f>'dados agrupados'!D189</f>
        <v>28</v>
      </c>
      <c r="C189" s="304">
        <f>'dados agrupados'!E189</f>
        <v>92</v>
      </c>
      <c r="D189" s="304">
        <f>'dados agrupados'!F189</f>
        <v>0</v>
      </c>
      <c r="E189" s="423">
        <f>'dados agrupados'!M189</f>
        <v>255</v>
      </c>
      <c r="F189" s="423">
        <f>'dados agrupados'!N189</f>
        <v>95</v>
      </c>
      <c r="G189" s="304">
        <f>'dados agrupados'!O189</f>
        <v>0</v>
      </c>
      <c r="H189" s="304">
        <f>'dados agrupados'!P189</f>
        <v>0</v>
      </c>
      <c r="I189" s="304">
        <f>'dados agrupados'!Q189</f>
        <v>2.4</v>
      </c>
      <c r="J189" s="304">
        <f>'dados agrupados'!R189</f>
        <v>3.1</v>
      </c>
      <c r="K189" s="423">
        <f>'dados agrupados'!S189</f>
        <v>188</v>
      </c>
      <c r="L189" s="423">
        <f>'dados agrupados'!T189</f>
        <v>146</v>
      </c>
      <c r="M189" s="423">
        <f>'dados agrupados'!U189</f>
        <v>47</v>
      </c>
      <c r="N189" s="423">
        <f>'dados agrupados'!V189</f>
        <v>25</v>
      </c>
      <c r="O189" s="304">
        <f>'dados agrupados'!W189</f>
        <v>0</v>
      </c>
      <c r="P189" s="304">
        <f>'dados agrupados'!X189</f>
        <v>0</v>
      </c>
      <c r="Q189" s="304">
        <f>'dados agrupados'!Y189</f>
        <v>0</v>
      </c>
      <c r="R189" s="304">
        <f>'dados agrupados'!Z189</f>
        <v>0</v>
      </c>
      <c r="S189" s="304">
        <f>'dados agrupados'!AA189</f>
        <v>0</v>
      </c>
      <c r="T189" s="304">
        <f>'dados agrupados'!AB189</f>
        <v>0</v>
      </c>
      <c r="U189" s="424">
        <f>'dados agrupados'!AC189</f>
        <v>5.3</v>
      </c>
      <c r="V189" s="424">
        <f>'dados agrupados'!AD189</f>
        <v>5.4</v>
      </c>
      <c r="W189" s="424">
        <f>'dados agrupados'!AE189</f>
        <v>126</v>
      </c>
      <c r="X189" s="424">
        <f>'dados agrupados'!AF189</f>
        <v>121.6</v>
      </c>
      <c r="Y189" s="423">
        <f>'dados agrupados'!AG189</f>
        <v>38</v>
      </c>
      <c r="Z189" s="423">
        <f>'dados agrupados'!AH189</f>
        <v>42</v>
      </c>
      <c r="AA189" s="424">
        <f>'dados agrupados'!AI189</f>
        <v>0.8</v>
      </c>
      <c r="AB189" s="424">
        <f>'dados agrupados'!AJ189</f>
        <v>0.9</v>
      </c>
      <c r="AC189" s="424">
        <f>'dados agrupados'!AK189</f>
        <v>9.9999999999999978E-2</v>
      </c>
      <c r="AD189" s="424">
        <f>'dados agrupados'!AR189</f>
        <v>9.1999999999999993</v>
      </c>
      <c r="AE189" s="424">
        <f>'dados agrupados'!AS189</f>
        <v>7.7</v>
      </c>
      <c r="AF189" s="424">
        <f>'dados agrupados'!AN189</f>
        <v>7.2</v>
      </c>
      <c r="AG189" s="424">
        <f>'dados agrupados'!AO189</f>
        <v>6.9</v>
      </c>
      <c r="AH189" s="424">
        <f>'dados agrupados'!AT189</f>
        <v>4.4000000000000004</v>
      </c>
      <c r="AI189" s="424">
        <f>'dados agrupados'!AU189</f>
        <v>3.7</v>
      </c>
      <c r="AJ189" s="423">
        <f>'dados agrupados'!AX189</f>
        <v>142</v>
      </c>
      <c r="AK189" s="423">
        <f>'dados agrupados'!AY189</f>
        <v>122</v>
      </c>
      <c r="AL189" s="424">
        <f>'dados agrupados'!AL189</f>
        <v>4.5</v>
      </c>
      <c r="AM189" s="424">
        <f>'dados agrupados'!AM189</f>
        <v>3.8</v>
      </c>
      <c r="AN189" s="424">
        <f>'dados agrupados'!AZ189</f>
        <v>2.1</v>
      </c>
      <c r="AO189" s="424">
        <f>'dados agrupados'!BA189</f>
        <v>1.7</v>
      </c>
      <c r="AP189" s="423">
        <f>'dados agrupados'!BB189</f>
        <v>85</v>
      </c>
      <c r="AQ189" s="423">
        <f>'dados agrupados'!BC189</f>
        <v>79</v>
      </c>
      <c r="AR189" s="304">
        <f>'dados agrupados'!AP189</f>
        <v>97</v>
      </c>
      <c r="AS189" s="304">
        <f>'dados agrupados'!AQ189</f>
        <v>111</v>
      </c>
      <c r="AT189" s="304">
        <f>'dados agrupados'!BF189</f>
        <v>4.5999999999999996</v>
      </c>
      <c r="AU189" s="304">
        <f>'dados agrupados'!BG189</f>
        <v>0</v>
      </c>
      <c r="AV189" s="304">
        <f>'dados agrupados'!BH189</f>
        <v>14.1</v>
      </c>
      <c r="AW189" s="304">
        <f>'dados agrupados'!BI189</f>
        <v>0</v>
      </c>
      <c r="AX189" s="304">
        <f>'dados agrupados'!BJ189</f>
        <v>41.7</v>
      </c>
      <c r="AY189" s="304">
        <f>'dados agrupados'!BK189</f>
        <v>0</v>
      </c>
      <c r="AZ189" s="304">
        <f>'dados agrupados'!BL189</f>
        <v>90.7</v>
      </c>
      <c r="BA189" s="304">
        <f>'dados agrupados'!BM189</f>
        <v>0</v>
      </c>
      <c r="BB189" s="304">
        <f>'dados agrupados'!BN189</f>
        <v>30.7</v>
      </c>
      <c r="BC189" s="304">
        <f>'dados agrupados'!BO189</f>
        <v>0</v>
      </c>
      <c r="BD189" s="304">
        <f>'dados agrupados'!BP189</f>
        <v>33.799999999999997</v>
      </c>
      <c r="BE189" s="304">
        <f>'dados agrupados'!BQ189</f>
        <v>0</v>
      </c>
      <c r="BF189" s="304">
        <f>'dados agrupados'!BR189</f>
        <v>224</v>
      </c>
      <c r="BG189" s="304">
        <f>'dados agrupados'!BS189</f>
        <v>0</v>
      </c>
      <c r="BH189" s="304">
        <f>'dados agrupados'!BT189</f>
        <v>13.3</v>
      </c>
      <c r="BI189" s="304">
        <f>'dados agrupados'!BU189</f>
        <v>0</v>
      </c>
      <c r="BJ189" s="304">
        <f>'dados agrupados'!BV189</f>
        <v>0</v>
      </c>
      <c r="BK189" s="304">
        <f>'dados agrupados'!BW189</f>
        <v>0</v>
      </c>
      <c r="BL189" s="304">
        <f>'dados agrupados'!BX189</f>
        <v>3.56</v>
      </c>
      <c r="BM189" s="304">
        <f>'dados agrupados'!BY189</f>
        <v>0</v>
      </c>
      <c r="BN189" s="304">
        <f>'dados agrupados'!BZ189</f>
        <v>32.9</v>
      </c>
      <c r="BO189" s="304">
        <f>'dados agrupados'!CA189</f>
        <v>0</v>
      </c>
      <c r="BP189" s="304">
        <f>'dados agrupados'!CB189</f>
        <v>46.3</v>
      </c>
      <c r="BQ189" s="304">
        <f>'dados agrupados'!CC189</f>
        <v>0</v>
      </c>
      <c r="BR189" s="304">
        <f>'dados agrupados'!CD189</f>
        <v>11.5</v>
      </c>
      <c r="BS189" s="304">
        <f>'dados agrupados'!CE189</f>
        <v>0</v>
      </c>
      <c r="BT189" s="304">
        <f>'dados agrupados'!CF189</f>
        <v>9</v>
      </c>
      <c r="BU189" s="304">
        <f>'dados agrupados'!CG189</f>
        <v>0</v>
      </c>
      <c r="BV189" s="304">
        <f>'dados agrupados'!CH189</f>
        <v>0.3</v>
      </c>
      <c r="BW189" s="304">
        <f>'dados agrupados'!CI189</f>
        <v>0</v>
      </c>
      <c r="BX189" s="304" t="b">
        <f>'dados agrupados'!CJ189</f>
        <v>0</v>
      </c>
      <c r="BY189" s="304" t="b">
        <f>'dados agrupados'!CK189</f>
        <v>0</v>
      </c>
      <c r="BZ189" s="304" t="e">
        <f t="shared" si="1"/>
        <v>#REF!</v>
      </c>
    </row>
    <row r="190" spans="1:78" ht="15.75" customHeight="1">
      <c r="A190" s="420">
        <f>'dados agrupados'!C190</f>
        <v>3258</v>
      </c>
      <c r="B190" s="304">
        <f>'dados agrupados'!D190</f>
        <v>26</v>
      </c>
      <c r="C190" s="304">
        <f>'dados agrupados'!E190</f>
        <v>82</v>
      </c>
      <c r="D190" s="304">
        <f>'dados agrupados'!F190</f>
        <v>0</v>
      </c>
      <c r="E190" s="423">
        <f>'dados agrupados'!M190</f>
        <v>150</v>
      </c>
      <c r="F190" s="423">
        <f>'dados agrupados'!N190</f>
        <v>97</v>
      </c>
      <c r="G190" s="304">
        <f>'dados agrupados'!O190</f>
        <v>0</v>
      </c>
      <c r="H190" s="304">
        <f>'dados agrupados'!P190</f>
        <v>0</v>
      </c>
      <c r="I190" s="304">
        <f>'dados agrupados'!Q190</f>
        <v>4.0999999999999996</v>
      </c>
      <c r="J190" s="304">
        <f>'dados agrupados'!R190</f>
        <v>4.0999999999999996</v>
      </c>
      <c r="K190" s="423">
        <f>'dados agrupados'!S190</f>
        <v>188</v>
      </c>
      <c r="L190" s="423">
        <f>'dados agrupados'!T190</f>
        <v>174</v>
      </c>
      <c r="M190" s="423">
        <f>'dados agrupados'!U190</f>
        <v>32</v>
      </c>
      <c r="N190" s="423">
        <f>'dados agrupados'!V190</f>
        <v>26</v>
      </c>
      <c r="O190" s="304">
        <f>'dados agrupados'!W190</f>
        <v>0</v>
      </c>
      <c r="P190" s="304">
        <f>'dados agrupados'!X190</f>
        <v>0</v>
      </c>
      <c r="Q190" s="304">
        <f>'dados agrupados'!Y190</f>
        <v>0</v>
      </c>
      <c r="R190" s="304">
        <f>'dados agrupados'!Z190</f>
        <v>0</v>
      </c>
      <c r="S190" s="304">
        <f>'dados agrupados'!AA190</f>
        <v>0</v>
      </c>
      <c r="T190" s="304">
        <f>'dados agrupados'!AB190</f>
        <v>0</v>
      </c>
      <c r="U190" s="424">
        <f>'dados agrupados'!AC190</f>
        <v>5.3</v>
      </c>
      <c r="V190" s="424">
        <f>'dados agrupados'!AD190</f>
        <v>6.7</v>
      </c>
      <c r="W190" s="424">
        <f>'dados agrupados'!AE190</f>
        <v>120.8</v>
      </c>
      <c r="X190" s="424">
        <f>'dados agrupados'!AF190</f>
        <v>77.7</v>
      </c>
      <c r="Y190" s="423">
        <f>'dados agrupados'!AG190</f>
        <v>30</v>
      </c>
      <c r="Z190" s="423">
        <f>'dados agrupados'!AH190</f>
        <v>49</v>
      </c>
      <c r="AA190" s="424">
        <f>'dados agrupados'!AI190</f>
        <v>0.9</v>
      </c>
      <c r="AB190" s="424">
        <f>'dados agrupados'!AJ190</f>
        <v>1.3</v>
      </c>
      <c r="AC190" s="424">
        <f>'dados agrupados'!AK190</f>
        <v>0.4</v>
      </c>
      <c r="AD190" s="424">
        <f>'dados agrupados'!AR190</f>
        <v>9.4</v>
      </c>
      <c r="AE190" s="424">
        <f>'dados agrupados'!AS190</f>
        <v>9.3000000000000007</v>
      </c>
      <c r="AF190" s="424">
        <f>'dados agrupados'!AN190</f>
        <v>7.3</v>
      </c>
      <c r="AG190" s="424">
        <f>'dados agrupados'!AO190</f>
        <v>7.8</v>
      </c>
      <c r="AH190" s="424">
        <f>'dados agrupados'!AT190</f>
        <v>4.3</v>
      </c>
      <c r="AI190" s="424">
        <f>'dados agrupados'!AU190</f>
        <v>4.0999999999999996</v>
      </c>
      <c r="AJ190" s="423">
        <f>'dados agrupados'!AX190</f>
        <v>141</v>
      </c>
      <c r="AK190" s="423">
        <f>'dados agrupados'!AY190</f>
        <v>142</v>
      </c>
      <c r="AL190" s="424">
        <f>'dados agrupados'!AL190</f>
        <v>4.5999999999999996</v>
      </c>
      <c r="AM190" s="424">
        <f>'dados agrupados'!AM190</f>
        <v>3.2</v>
      </c>
      <c r="AN190" s="424">
        <f>'dados agrupados'!AZ190</f>
        <v>1.9</v>
      </c>
      <c r="AO190" s="424">
        <f>'dados agrupados'!BA190</f>
        <v>2.2000000000000002</v>
      </c>
      <c r="AP190" s="423">
        <f>'dados agrupados'!BB190</f>
        <v>83</v>
      </c>
      <c r="AQ190" s="423">
        <f>'dados agrupados'!BC190</f>
        <v>84</v>
      </c>
      <c r="AR190" s="304">
        <f>'dados agrupados'!AP190</f>
        <v>75</v>
      </c>
      <c r="AS190" s="304">
        <f>'dados agrupados'!AQ190</f>
        <v>109</v>
      </c>
      <c r="AT190" s="304">
        <f>'dados agrupados'!BF190</f>
        <v>4.8</v>
      </c>
      <c r="AU190" s="304">
        <f>'dados agrupados'!BG190</f>
        <v>0</v>
      </c>
      <c r="AV190" s="304">
        <f>'dados agrupados'!BH190</f>
        <v>15</v>
      </c>
      <c r="AW190" s="304">
        <f>'dados agrupados'!BI190</f>
        <v>0</v>
      </c>
      <c r="AX190" s="304">
        <f>'dados agrupados'!BJ190</f>
        <v>43.1</v>
      </c>
      <c r="AY190" s="304">
        <f>'dados agrupados'!BK190</f>
        <v>0</v>
      </c>
      <c r="AZ190" s="304">
        <f>'dados agrupados'!BL190</f>
        <v>89.8</v>
      </c>
      <c r="BA190" s="304">
        <f>'dados agrupados'!BM190</f>
        <v>0</v>
      </c>
      <c r="BB190" s="304">
        <f>'dados agrupados'!BN190</f>
        <v>31.3</v>
      </c>
      <c r="BC190" s="304">
        <f>'dados agrupados'!BO190</f>
        <v>0</v>
      </c>
      <c r="BD190" s="304">
        <f>'dados agrupados'!BP190</f>
        <v>34.799999999999997</v>
      </c>
      <c r="BE190" s="304">
        <f>'dados agrupados'!BQ190</f>
        <v>0</v>
      </c>
      <c r="BF190" s="304">
        <f>'dados agrupados'!BR190</f>
        <v>254</v>
      </c>
      <c r="BG190" s="304">
        <f>'dados agrupados'!BS190</f>
        <v>0</v>
      </c>
      <c r="BH190" s="304">
        <f>'dados agrupados'!BT190</f>
        <v>13.7</v>
      </c>
      <c r="BI190" s="304">
        <f>'dados agrupados'!BU190</f>
        <v>0</v>
      </c>
      <c r="BJ190" s="304">
        <f>'dados agrupados'!BV190</f>
        <v>0</v>
      </c>
      <c r="BK190" s="304">
        <f>'dados agrupados'!BW190</f>
        <v>0</v>
      </c>
      <c r="BL190" s="304">
        <f>'dados agrupados'!BX190</f>
        <v>7.86</v>
      </c>
      <c r="BM190" s="304">
        <f>'dados agrupados'!BY190</f>
        <v>0</v>
      </c>
      <c r="BN190" s="304">
        <f>'dados agrupados'!BZ190</f>
        <v>57.8</v>
      </c>
      <c r="BO190" s="304">
        <f>'dados agrupados'!CA190</f>
        <v>0</v>
      </c>
      <c r="BP190" s="304">
        <f>'dados agrupados'!CB190</f>
        <v>22.8</v>
      </c>
      <c r="BQ190" s="304">
        <f>'dados agrupados'!CC190</f>
        <v>0</v>
      </c>
      <c r="BR190" s="304">
        <f>'dados agrupados'!CD190</f>
        <v>12.5</v>
      </c>
      <c r="BS190" s="304">
        <f>'dados agrupados'!CE190</f>
        <v>0</v>
      </c>
      <c r="BT190" s="304">
        <f>'dados agrupados'!CF190</f>
        <v>6.4</v>
      </c>
      <c r="BU190" s="304">
        <f>'dados agrupados'!CG190</f>
        <v>0</v>
      </c>
      <c r="BV190" s="304">
        <f>'dados agrupados'!CH190</f>
        <v>0.5</v>
      </c>
      <c r="BW190" s="304">
        <f>'dados agrupados'!CI190</f>
        <v>0</v>
      </c>
      <c r="BX190" s="304" t="b">
        <f>'dados agrupados'!CJ190</f>
        <v>1</v>
      </c>
      <c r="BY190" s="304" t="b">
        <f>'dados agrupados'!CK190</f>
        <v>0</v>
      </c>
      <c r="BZ190" s="304" t="e">
        <f t="shared" si="1"/>
        <v>#REF!</v>
      </c>
    </row>
    <row r="191" spans="1:78" ht="15.75" customHeight="1">
      <c r="A191" s="420">
        <f>'dados agrupados'!C191</f>
        <v>3259</v>
      </c>
      <c r="B191" s="304">
        <f>'dados agrupados'!D191</f>
        <v>25</v>
      </c>
      <c r="C191" s="304">
        <f>'dados agrupados'!E191</f>
        <v>68.7</v>
      </c>
      <c r="D191" s="304">
        <f>'dados agrupados'!F191</f>
        <v>0</v>
      </c>
      <c r="E191" s="423">
        <f>'dados agrupados'!M191</f>
        <v>328</v>
      </c>
      <c r="F191" s="423">
        <f>'dados agrupados'!N191</f>
        <v>172</v>
      </c>
      <c r="G191" s="304">
        <f>'dados agrupados'!O191</f>
        <v>0</v>
      </c>
      <c r="H191" s="304">
        <f>'dados agrupados'!P191</f>
        <v>0</v>
      </c>
      <c r="I191" s="304">
        <f>'dados agrupados'!Q191</f>
        <v>2.5</v>
      </c>
      <c r="J191" s="304">
        <f>'dados agrupados'!R191</f>
        <v>4.9000000000000004</v>
      </c>
      <c r="K191" s="423">
        <f>'dados agrupados'!S191</f>
        <v>166</v>
      </c>
      <c r="L191" s="304">
        <f>'dados agrupados'!T191</f>
        <v>166</v>
      </c>
      <c r="M191" s="423">
        <f>'dados agrupados'!U191</f>
        <v>35</v>
      </c>
      <c r="N191" s="423">
        <f>'dados agrupados'!V191</f>
        <v>27</v>
      </c>
      <c r="O191" s="304">
        <f>'dados agrupados'!W191</f>
        <v>0</v>
      </c>
      <c r="P191" s="304">
        <f>'dados agrupados'!X191</f>
        <v>0</v>
      </c>
      <c r="Q191" s="304">
        <f>'dados agrupados'!Y191</f>
        <v>0</v>
      </c>
      <c r="R191" s="304">
        <f>'dados agrupados'!Z191</f>
        <v>0</v>
      </c>
      <c r="S191" s="304">
        <f>'dados agrupados'!AA191</f>
        <v>0</v>
      </c>
      <c r="T191" s="304">
        <f>'dados agrupados'!AB191</f>
        <v>0</v>
      </c>
      <c r="U191" s="424">
        <f>'dados agrupados'!AC191</f>
        <v>4.8</v>
      </c>
      <c r="V191" s="423">
        <f>'dados agrupados'!AD191</f>
        <v>5.5</v>
      </c>
      <c r="W191" s="424">
        <f>'dados agrupados'!AE191</f>
        <v>121.6</v>
      </c>
      <c r="X191" s="424">
        <f>'dados agrupados'!AF191</f>
        <v>95.5</v>
      </c>
      <c r="Y191" s="423">
        <f>'dados agrupados'!AG191</f>
        <v>32</v>
      </c>
      <c r="Z191" s="423">
        <f>'dados agrupados'!AH191</f>
        <v>38</v>
      </c>
      <c r="AA191" s="424">
        <f>'dados agrupados'!AI191</f>
        <v>0.9</v>
      </c>
      <c r="AB191" s="425">
        <f>'dados agrupados'!AJ191</f>
        <v>1.1000000000000001</v>
      </c>
      <c r="AC191" s="425">
        <f>'dados agrupados'!AK191</f>
        <v>0.20000000000000007</v>
      </c>
      <c r="AD191" s="424">
        <f>'dados agrupados'!AR191</f>
        <v>8.4</v>
      </c>
      <c r="AE191" s="304">
        <f>'dados agrupados'!AS191</f>
        <v>8.1</v>
      </c>
      <c r="AF191" s="424">
        <f>'dados agrupados'!AN191</f>
        <v>6.4</v>
      </c>
      <c r="AG191" s="304">
        <f>'dados agrupados'!AO191</f>
        <v>6.5</v>
      </c>
      <c r="AH191" s="424">
        <f>'dados agrupados'!AT191</f>
        <v>3.9</v>
      </c>
      <c r="AI191" s="304">
        <f>'dados agrupados'!AU191</f>
        <v>4.0999999999999996</v>
      </c>
      <c r="AJ191" s="423">
        <f>'dados agrupados'!AX191</f>
        <v>139</v>
      </c>
      <c r="AK191" s="423">
        <f>'dados agrupados'!AY191</f>
        <v>132</v>
      </c>
      <c r="AL191" s="424">
        <f>'dados agrupados'!AL191</f>
        <v>4.0999999999999996</v>
      </c>
      <c r="AM191" s="304">
        <f>'dados agrupados'!AM191</f>
        <v>3.5</v>
      </c>
      <c r="AN191" s="424">
        <f>'dados agrupados'!AZ191</f>
        <v>2</v>
      </c>
      <c r="AO191" s="304">
        <f>'dados agrupados'!BA191</f>
        <v>2.1</v>
      </c>
      <c r="AP191" s="423">
        <f>'dados agrupados'!BB191</f>
        <v>83</v>
      </c>
      <c r="AQ191" s="423">
        <f>'dados agrupados'!BC191</f>
        <v>81</v>
      </c>
      <c r="AR191" s="304">
        <f>'dados agrupados'!AP191</f>
        <v>29</v>
      </c>
      <c r="AS191" s="304">
        <f>'dados agrupados'!AQ191</f>
        <v>75</v>
      </c>
      <c r="AT191" s="304">
        <f>'dados agrupados'!BF191</f>
        <v>4.8</v>
      </c>
      <c r="AU191" s="304">
        <f>'dados agrupados'!BG191</f>
        <v>0</v>
      </c>
      <c r="AV191" s="304">
        <f>'dados agrupados'!BH191</f>
        <v>14.5</v>
      </c>
      <c r="AW191" s="304">
        <f>'dados agrupados'!BI191</f>
        <v>0</v>
      </c>
      <c r="AX191" s="304">
        <f>'dados agrupados'!BJ191</f>
        <v>41</v>
      </c>
      <c r="AY191" s="304">
        <f>'dados agrupados'!BK191</f>
        <v>0</v>
      </c>
      <c r="AZ191" s="304">
        <f>'dados agrupados'!BL191</f>
        <v>85.4</v>
      </c>
      <c r="BA191" s="304">
        <f>'dados agrupados'!BM191</f>
        <v>0</v>
      </c>
      <c r="BB191" s="304">
        <f>'dados agrupados'!BN191</f>
        <v>30.2</v>
      </c>
      <c r="BC191" s="304">
        <f>'dados agrupados'!BO191</f>
        <v>0</v>
      </c>
      <c r="BD191" s="304">
        <f>'dados agrupados'!BP191</f>
        <v>35.4</v>
      </c>
      <c r="BE191" s="304">
        <f>'dados agrupados'!BQ191</f>
        <v>0</v>
      </c>
      <c r="BF191" s="304">
        <f>'dados agrupados'!BR191</f>
        <v>168</v>
      </c>
      <c r="BG191" s="304">
        <f>'dados agrupados'!BS191</f>
        <v>0</v>
      </c>
      <c r="BH191" s="304">
        <f>'dados agrupados'!BT191</f>
        <v>13.2</v>
      </c>
      <c r="BI191" s="304">
        <f>'dados agrupados'!BU191</f>
        <v>0</v>
      </c>
      <c r="BJ191" s="304">
        <f>'dados agrupados'!BV191</f>
        <v>0</v>
      </c>
      <c r="BK191" s="304">
        <f>'dados agrupados'!BW191</f>
        <v>0</v>
      </c>
      <c r="BL191" s="304">
        <f>'dados agrupados'!BX191</f>
        <v>6.69</v>
      </c>
      <c r="BM191" s="304">
        <f>'dados agrupados'!BY191</f>
        <v>0</v>
      </c>
      <c r="BN191" s="304">
        <f>'dados agrupados'!BZ191</f>
        <v>67.5</v>
      </c>
      <c r="BO191" s="304">
        <f>'dados agrupados'!CA191</f>
        <v>0</v>
      </c>
      <c r="BP191" s="304">
        <f>'dados agrupados'!CB191</f>
        <v>19.7</v>
      </c>
      <c r="BQ191" s="304">
        <f>'dados agrupados'!CC191</f>
        <v>0</v>
      </c>
      <c r="BR191" s="304">
        <f>'dados agrupados'!CD191</f>
        <v>7.3</v>
      </c>
      <c r="BS191" s="304">
        <f>'dados agrupados'!CE191</f>
        <v>0</v>
      </c>
      <c r="BT191" s="304">
        <f>'dados agrupados'!CF191</f>
        <v>5.4</v>
      </c>
      <c r="BU191" s="304">
        <f>'dados agrupados'!CG191</f>
        <v>0</v>
      </c>
      <c r="BV191" s="304">
        <f>'dados agrupados'!CH191</f>
        <v>0.1</v>
      </c>
      <c r="BW191" s="304">
        <f>'dados agrupados'!CI191</f>
        <v>0</v>
      </c>
      <c r="BX191" s="304" t="b">
        <f>'dados agrupados'!CJ191</f>
        <v>0</v>
      </c>
      <c r="BY191" s="304" t="b">
        <f>'dados agrupados'!CK191</f>
        <v>0</v>
      </c>
      <c r="BZ191" s="304" t="e">
        <f t="shared" si="1"/>
        <v>#REF!</v>
      </c>
    </row>
    <row r="192" spans="1:78" ht="15.75" customHeight="1">
      <c r="A192" s="420">
        <f>'dados agrupados'!C192</f>
        <v>3260</v>
      </c>
      <c r="B192" s="304">
        <f>'dados agrupados'!D192</f>
        <v>25</v>
      </c>
      <c r="C192" s="304">
        <f>'dados agrupados'!E192</f>
        <v>0</v>
      </c>
      <c r="D192" s="304">
        <f>'dados agrupados'!F192</f>
        <v>0</v>
      </c>
      <c r="E192" s="423">
        <f>'dados agrupados'!M192</f>
        <v>246</v>
      </c>
      <c r="F192" s="423">
        <f>'dados agrupados'!N192</f>
        <v>0</v>
      </c>
      <c r="G192" s="304">
        <f>'dados agrupados'!O192</f>
        <v>0</v>
      </c>
      <c r="H192" s="304">
        <f>'dados agrupados'!P192</f>
        <v>0</v>
      </c>
      <c r="I192" s="304">
        <f>'dados agrupados'!Q192</f>
        <v>2.9</v>
      </c>
      <c r="J192" s="304">
        <f>'dados agrupados'!R192</f>
        <v>0</v>
      </c>
      <c r="K192" s="423">
        <f>'dados agrupados'!S192</f>
        <v>410</v>
      </c>
      <c r="L192" s="304">
        <f>'dados agrupados'!T192</f>
        <v>0</v>
      </c>
      <c r="M192" s="423">
        <f>'dados agrupados'!U192</f>
        <v>32</v>
      </c>
      <c r="N192" s="423">
        <f>'dados agrupados'!V192</f>
        <v>0</v>
      </c>
      <c r="O192" s="304">
        <f>'dados agrupados'!W192</f>
        <v>0</v>
      </c>
      <c r="P192" s="304">
        <f>'dados agrupados'!X192</f>
        <v>0</v>
      </c>
      <c r="Q192" s="304">
        <f>'dados agrupados'!Y192</f>
        <v>0</v>
      </c>
      <c r="R192" s="304">
        <f>'dados agrupados'!Z192</f>
        <v>0</v>
      </c>
      <c r="S192" s="304">
        <f>'dados agrupados'!AA192</f>
        <v>0</v>
      </c>
      <c r="T192" s="304">
        <f>'dados agrupados'!AB192</f>
        <v>0</v>
      </c>
      <c r="U192" s="424">
        <f>'dados agrupados'!AC192</f>
        <v>4.8</v>
      </c>
      <c r="V192" s="423">
        <f>'dados agrupados'!AD192</f>
        <v>0</v>
      </c>
      <c r="W192" s="424">
        <f>'dados agrupados'!AE192</f>
        <v>107.1</v>
      </c>
      <c r="X192" s="424">
        <f>'dados agrupados'!AF192</f>
        <v>0</v>
      </c>
      <c r="Y192" s="423">
        <f>'dados agrupados'!AG192</f>
        <v>41</v>
      </c>
      <c r="Z192" s="304">
        <f>'dados agrupados'!AH192</f>
        <v>0</v>
      </c>
      <c r="AA192" s="424">
        <f>'dados agrupados'!AI192</f>
        <v>1</v>
      </c>
      <c r="AB192" s="304">
        <f>'dados agrupados'!AJ192</f>
        <v>0</v>
      </c>
      <c r="AC192" s="304">
        <f>'dados agrupados'!AK192</f>
        <v>0</v>
      </c>
      <c r="AD192" s="424">
        <f>'dados agrupados'!AR192</f>
        <v>8.9</v>
      </c>
      <c r="AE192" s="304">
        <f>'dados agrupados'!AS192</f>
        <v>0</v>
      </c>
      <c r="AF192" s="424">
        <f>'dados agrupados'!AN192</f>
        <v>7</v>
      </c>
      <c r="AG192" s="304">
        <f>'dados agrupados'!AO192</f>
        <v>0</v>
      </c>
      <c r="AH192" s="424">
        <f>'dados agrupados'!AT192</f>
        <v>3.8</v>
      </c>
      <c r="AI192" s="304">
        <f>'dados agrupados'!AU192</f>
        <v>0</v>
      </c>
      <c r="AJ192" s="423">
        <f>'dados agrupados'!AX192</f>
        <v>140</v>
      </c>
      <c r="AK192" s="423">
        <f>'dados agrupados'!AY192</f>
        <v>0</v>
      </c>
      <c r="AL192" s="424">
        <f>'dados agrupados'!AL192</f>
        <v>4.5</v>
      </c>
      <c r="AM192" s="304">
        <f>'dados agrupados'!AM192</f>
        <v>0</v>
      </c>
      <c r="AN192" s="424">
        <f>'dados agrupados'!AZ192</f>
        <v>2</v>
      </c>
      <c r="AO192" s="304">
        <f>'dados agrupados'!BA192</f>
        <v>0</v>
      </c>
      <c r="AP192" s="423">
        <f>'dados agrupados'!BB192</f>
        <v>83</v>
      </c>
      <c r="AQ192" s="423">
        <f>'dados agrupados'!BC192</f>
        <v>0</v>
      </c>
      <c r="AR192" s="304">
        <f>'dados agrupados'!AP192</f>
        <v>53</v>
      </c>
      <c r="AS192" s="304">
        <f>'dados agrupados'!AQ192</f>
        <v>0</v>
      </c>
      <c r="AT192" s="304">
        <f>'dados agrupados'!BF192</f>
        <v>5.2</v>
      </c>
      <c r="AU192" s="304">
        <f>'dados agrupados'!BG192</f>
        <v>0</v>
      </c>
      <c r="AV192" s="304">
        <f>'dados agrupados'!BH192</f>
        <v>14.3</v>
      </c>
      <c r="AW192" s="304">
        <f>'dados agrupados'!BI192</f>
        <v>0</v>
      </c>
      <c r="AX192" s="304">
        <f>'dados agrupados'!BJ192</f>
        <v>43.1</v>
      </c>
      <c r="AY192" s="304">
        <f>'dados agrupados'!BK192</f>
        <v>0</v>
      </c>
      <c r="AZ192" s="304">
        <f>'dados agrupados'!BL192</f>
        <v>83.7</v>
      </c>
      <c r="BA192" s="304">
        <f>'dados agrupados'!BM192</f>
        <v>0</v>
      </c>
      <c r="BB192" s="304">
        <f>'dados agrupados'!BN192</f>
        <v>27.8</v>
      </c>
      <c r="BC192" s="304">
        <f>'dados agrupados'!BO192</f>
        <v>0</v>
      </c>
      <c r="BD192" s="304">
        <f>'dados agrupados'!BP192</f>
        <v>33.200000000000003</v>
      </c>
      <c r="BE192" s="304">
        <f>'dados agrupados'!BQ192</f>
        <v>0</v>
      </c>
      <c r="BF192" s="304">
        <f>'dados agrupados'!BR192</f>
        <v>253</v>
      </c>
      <c r="BG192" s="304">
        <f>'dados agrupados'!BS192</f>
        <v>0</v>
      </c>
      <c r="BH192" s="304">
        <f>'dados agrupados'!BT192</f>
        <v>13.8</v>
      </c>
      <c r="BI192" s="304">
        <f>'dados agrupados'!BU192</f>
        <v>0</v>
      </c>
      <c r="BJ192" s="304">
        <f>'dados agrupados'!BV192</f>
        <v>0</v>
      </c>
      <c r="BK192" s="304">
        <f>'dados agrupados'!BW192</f>
        <v>0</v>
      </c>
      <c r="BL192" s="304">
        <f>'dados agrupados'!BX192</f>
        <v>4.1100000000000003</v>
      </c>
      <c r="BM192" s="304">
        <f>'dados agrupados'!BY192</f>
        <v>0</v>
      </c>
      <c r="BN192" s="304">
        <f>'dados agrupados'!BZ192</f>
        <v>56.5</v>
      </c>
      <c r="BO192" s="304">
        <f>'dados agrupados'!CA192</f>
        <v>0</v>
      </c>
      <c r="BP192" s="304">
        <f>'dados agrupados'!CB192</f>
        <v>33.1</v>
      </c>
      <c r="BQ192" s="304">
        <f>'dados agrupados'!CC192</f>
        <v>0</v>
      </c>
      <c r="BR192" s="304">
        <f>'dados agrupados'!CD192</f>
        <v>7.3</v>
      </c>
      <c r="BS192" s="304">
        <f>'dados agrupados'!CE192</f>
        <v>0</v>
      </c>
      <c r="BT192" s="304">
        <f>'dados agrupados'!CF192</f>
        <v>2.9</v>
      </c>
      <c r="BU192" s="304">
        <f>'dados agrupados'!CG192</f>
        <v>0</v>
      </c>
      <c r="BV192" s="304">
        <f>'dados agrupados'!CH192</f>
        <v>0.2</v>
      </c>
      <c r="BW192" s="304">
        <f>'dados agrupados'!CI192</f>
        <v>0</v>
      </c>
      <c r="BX192" s="304" t="b">
        <f>'dados agrupados'!CJ192</f>
        <v>0</v>
      </c>
      <c r="BY192" s="304" t="b">
        <f>'dados agrupados'!CK192</f>
        <v>0</v>
      </c>
      <c r="BZ192" s="304" t="e">
        <f t="shared" si="1"/>
        <v>#REF!</v>
      </c>
    </row>
    <row r="193" spans="1:78" ht="15.75" customHeight="1">
      <c r="A193" s="422" t="str">
        <f>'dados agrupados'!C193</f>
        <v>3236</v>
      </c>
      <c r="B193" s="304">
        <f>'dados agrupados'!D193</f>
        <v>27</v>
      </c>
      <c r="C193" s="304">
        <f>'dados agrupados'!E193</f>
        <v>72</v>
      </c>
      <c r="D193" s="304">
        <f>'dados agrupados'!F193</f>
        <v>0</v>
      </c>
      <c r="E193" s="423">
        <f>'dados agrupados'!M193</f>
        <v>99</v>
      </c>
      <c r="F193" s="304">
        <f>'dados agrupados'!N193</f>
        <v>9942</v>
      </c>
      <c r="G193" s="304">
        <f>'dados agrupados'!O193</f>
        <v>0</v>
      </c>
      <c r="H193" s="304">
        <f>'dados agrupados'!P193</f>
        <v>0</v>
      </c>
      <c r="I193" s="304">
        <f>'dados agrupados'!Q193</f>
        <v>2</v>
      </c>
      <c r="J193" s="304">
        <f>'dados agrupados'!R193</f>
        <v>1.8</v>
      </c>
      <c r="K193" s="304">
        <f>'dados agrupados'!S193</f>
        <v>200</v>
      </c>
      <c r="L193" s="304">
        <f>'dados agrupados'!T193</f>
        <v>692</v>
      </c>
      <c r="M193" s="423">
        <f>'dados agrupados'!U193</f>
        <v>29</v>
      </c>
      <c r="N193" s="423">
        <f>'dados agrupados'!V193</f>
        <v>177</v>
      </c>
      <c r="O193" s="304">
        <f>'dados agrupados'!W193</f>
        <v>0</v>
      </c>
      <c r="P193" s="304">
        <f>'dados agrupados'!X193</f>
        <v>0</v>
      </c>
      <c r="Q193" s="304">
        <f>'dados agrupados'!Y193</f>
        <v>0</v>
      </c>
      <c r="R193" s="304">
        <f>'dados agrupados'!Z193</f>
        <v>0</v>
      </c>
      <c r="S193" s="304">
        <f>'dados agrupados'!AA193</f>
        <v>0</v>
      </c>
      <c r="T193" s="304">
        <f>'dados agrupados'!AB193</f>
        <v>0</v>
      </c>
      <c r="U193" s="304">
        <f>'dados agrupados'!AC193</f>
        <v>4.4000000000000004</v>
      </c>
      <c r="V193" s="304">
        <f>'dados agrupados'!AD193</f>
        <v>7.8</v>
      </c>
      <c r="W193" s="304" t="e">
        <f t="shared" ref="W193:X193" si="175">#REF!</f>
        <v>#REF!</v>
      </c>
      <c r="X193" s="304" t="e">
        <f t="shared" si="175"/>
        <v>#REF!</v>
      </c>
      <c r="Y193" s="423">
        <f>'dados agrupados'!AG193</f>
        <v>25</v>
      </c>
      <c r="Z193" s="304">
        <f>'dados agrupados'!AH193</f>
        <v>82</v>
      </c>
      <c r="AA193" s="424">
        <f>'dados agrupados'!AI193</f>
        <v>0.9</v>
      </c>
      <c r="AB193" s="304">
        <f>'dados agrupados'!AJ193</f>
        <v>1.3</v>
      </c>
      <c r="AC193" s="424">
        <f>'dados agrupados'!AK193</f>
        <v>0.4</v>
      </c>
      <c r="AD193" s="424">
        <f>'dados agrupados'!AR193</f>
        <v>10</v>
      </c>
      <c r="AE193" s="304">
        <f>'dados agrupados'!AS193</f>
        <v>8.3000000000000007</v>
      </c>
      <c r="AF193" s="304">
        <f>'dados agrupados'!AN193</f>
        <v>7.9</v>
      </c>
      <c r="AG193" s="304">
        <f>'dados agrupados'!AO193</f>
        <v>7.1</v>
      </c>
      <c r="AH193" s="424">
        <f>'dados agrupados'!AT193</f>
        <v>4.9000000000000004</v>
      </c>
      <c r="AI193" s="304">
        <f>'dados agrupados'!AU193</f>
        <v>4.2</v>
      </c>
      <c r="AJ193" s="423">
        <f>'dados agrupados'!AX193</f>
        <v>142</v>
      </c>
      <c r="AK193" s="304">
        <f>'dados agrupados'!AY193</f>
        <v>123</v>
      </c>
      <c r="AL193" s="424">
        <f>'dados agrupados'!AL193</f>
        <v>5.6</v>
      </c>
      <c r="AM193" s="304">
        <f>'dados agrupados'!AM193</f>
        <v>7.4</v>
      </c>
      <c r="AN193" s="424">
        <f>'dados agrupados'!AZ193</f>
        <v>2.1</v>
      </c>
      <c r="AO193" s="304">
        <f>'dados agrupados'!BA193</f>
        <v>1.8</v>
      </c>
      <c r="AP193" s="423">
        <f>'dados agrupados'!BB193</f>
        <v>99</v>
      </c>
      <c r="AQ193" s="304">
        <f>'dados agrupados'!BC193</f>
        <v>76</v>
      </c>
      <c r="AR193" s="304">
        <f>'dados agrupados'!AP193</f>
        <v>44</v>
      </c>
      <c r="AS193" s="304">
        <f>'dados agrupados'!AQ193</f>
        <v>10</v>
      </c>
      <c r="AT193" s="304">
        <f>'dados agrupados'!BF193</f>
        <v>5.85</v>
      </c>
      <c r="AU193" s="304">
        <f>'dados agrupados'!BG193</f>
        <v>6</v>
      </c>
      <c r="AV193" s="304">
        <f>'dados agrupados'!BH193</f>
        <v>15.3</v>
      </c>
      <c r="AW193" s="304">
        <f>'dados agrupados'!BI193</f>
        <v>15.6</v>
      </c>
      <c r="AX193" s="304">
        <f>'dados agrupados'!BJ193</f>
        <v>45.9</v>
      </c>
      <c r="AY193" s="304">
        <f>'dados agrupados'!BK193</f>
        <v>48.2</v>
      </c>
      <c r="AZ193" s="304">
        <f>'dados agrupados'!BL193</f>
        <v>78</v>
      </c>
      <c r="BA193" s="304">
        <f>'dados agrupados'!BM193</f>
        <v>80</v>
      </c>
      <c r="BB193" s="304">
        <f>'dados agrupados'!BN193</f>
        <v>26.1</v>
      </c>
      <c r="BC193" s="304">
        <f>'dados agrupados'!BO193</f>
        <v>26</v>
      </c>
      <c r="BD193" s="304">
        <f>'dados agrupados'!BP193</f>
        <v>33.299999999999997</v>
      </c>
      <c r="BE193" s="304">
        <f>'dados agrupados'!BQ193</f>
        <v>32.4</v>
      </c>
      <c r="BF193" s="304">
        <f>'dados agrupados'!BR193</f>
        <v>344</v>
      </c>
      <c r="BG193" s="304">
        <f>'dados agrupados'!BS193</f>
        <v>293</v>
      </c>
      <c r="BH193" s="304">
        <f>'dados agrupados'!BT193</f>
        <v>14.5</v>
      </c>
      <c r="BI193" s="304">
        <f>'dados agrupados'!BU193</f>
        <v>15.5</v>
      </c>
      <c r="BJ193" s="304">
        <f>'dados agrupados'!BV193</f>
        <v>0</v>
      </c>
      <c r="BK193" s="304">
        <f>'dados agrupados'!BW193</f>
        <v>0</v>
      </c>
      <c r="BL193" s="304">
        <f>'dados agrupados'!BX193</f>
        <v>8.6999999999999993</v>
      </c>
      <c r="BM193" s="304">
        <f>'dados agrupados'!BY193</f>
        <v>0</v>
      </c>
      <c r="BN193" s="304">
        <f>'dados agrupados'!BZ193</f>
        <v>63.6</v>
      </c>
      <c r="BO193" s="304">
        <f>'dados agrupados'!CA193</f>
        <v>0</v>
      </c>
      <c r="BP193" s="304">
        <f>'dados agrupados'!CB193</f>
        <v>32.6</v>
      </c>
      <c r="BQ193" s="304">
        <f>'dados agrupados'!CC193</f>
        <v>0</v>
      </c>
      <c r="BR193" s="304">
        <f>'dados agrupados'!CD193</f>
        <v>2.1</v>
      </c>
      <c r="BS193" s="304">
        <f>'dados agrupados'!CE193</f>
        <v>0</v>
      </c>
      <c r="BT193" s="304">
        <f>'dados agrupados'!CF193</f>
        <v>1.6</v>
      </c>
      <c r="BU193" s="304">
        <f>'dados agrupados'!CG193</f>
        <v>0</v>
      </c>
      <c r="BV193" s="304">
        <f>'dados agrupados'!CH193</f>
        <v>0.1</v>
      </c>
      <c r="BW193" s="304">
        <f>'dados agrupados'!CI193</f>
        <v>0</v>
      </c>
      <c r="BX193" s="304" t="b">
        <f>'dados agrupados'!CJ193</f>
        <v>1</v>
      </c>
      <c r="BY193" s="304" t="b">
        <f>'dados agrupados'!CK193</f>
        <v>1</v>
      </c>
      <c r="BZ193" s="304" t="e">
        <f t="shared" si="1"/>
        <v>#REF!</v>
      </c>
    </row>
    <row r="194" spans="1:78" ht="15.75" customHeight="1">
      <c r="A194" s="422" t="str">
        <f>'dados agrupados'!C194</f>
        <v>3237</v>
      </c>
      <c r="B194" s="304">
        <f>'dados agrupados'!D194</f>
        <v>24</v>
      </c>
      <c r="C194" s="304">
        <f>'dados agrupados'!E194</f>
        <v>77</v>
      </c>
      <c r="D194" s="304">
        <f>'dados agrupados'!F194</f>
        <v>0</v>
      </c>
      <c r="E194" s="423">
        <f>'dados agrupados'!M194</f>
        <v>64</v>
      </c>
      <c r="F194" s="304">
        <f>'dados agrupados'!N194</f>
        <v>6329</v>
      </c>
      <c r="G194" s="304">
        <f>'dados agrupados'!O194</f>
        <v>0</v>
      </c>
      <c r="H194" s="304">
        <f>'dados agrupados'!P194</f>
        <v>0</v>
      </c>
      <c r="I194" s="304">
        <f>'dados agrupados'!Q194</f>
        <v>2.1</v>
      </c>
      <c r="J194" s="304">
        <f>'dados agrupados'!R194</f>
        <v>2.2999999999999998</v>
      </c>
      <c r="K194" s="304">
        <f>'dados agrupados'!S194</f>
        <v>166</v>
      </c>
      <c r="L194" s="304">
        <f>'dados agrupados'!T194</f>
        <v>657</v>
      </c>
      <c r="M194" s="423">
        <f>'dados agrupados'!U194</f>
        <v>21</v>
      </c>
      <c r="N194" s="423">
        <f>'dados agrupados'!V194</f>
        <v>93</v>
      </c>
      <c r="O194" s="304">
        <f>'dados agrupados'!W194</f>
        <v>0</v>
      </c>
      <c r="P194" s="304">
        <f>'dados agrupados'!X194</f>
        <v>0</v>
      </c>
      <c r="Q194" s="304">
        <f>'dados agrupados'!Y194</f>
        <v>0</v>
      </c>
      <c r="R194" s="304">
        <f>'dados agrupados'!Z194</f>
        <v>0</v>
      </c>
      <c r="S194" s="304">
        <f>'dados agrupados'!AA194</f>
        <v>0</v>
      </c>
      <c r="T194" s="304">
        <f>'dados agrupados'!AB194</f>
        <v>0</v>
      </c>
      <c r="U194" s="304">
        <f>'dados agrupados'!AC194</f>
        <v>4.3</v>
      </c>
      <c r="V194" s="304">
        <f>'dados agrupados'!AD194</f>
        <v>6.3</v>
      </c>
      <c r="W194" s="304" t="e">
        <f t="shared" ref="W194:X194" si="176">#REF!</f>
        <v>#REF!</v>
      </c>
      <c r="X194" s="304" t="e">
        <f t="shared" si="176"/>
        <v>#REF!</v>
      </c>
      <c r="Y194" s="423">
        <f>'dados agrupados'!AG194</f>
        <v>37</v>
      </c>
      <c r="Z194" s="304">
        <f>'dados agrupados'!AH194</f>
        <v>44</v>
      </c>
      <c r="AA194" s="424">
        <f>'dados agrupados'!AI194</f>
        <v>0.9</v>
      </c>
      <c r="AB194" s="304">
        <f>'dados agrupados'!AJ194</f>
        <v>0.7</v>
      </c>
      <c r="AC194" s="304">
        <f>'dados agrupados'!AK194</f>
        <v>0</v>
      </c>
      <c r="AD194" s="424">
        <f>'dados agrupados'!AR194</f>
        <v>9.1</v>
      </c>
      <c r="AE194" s="304">
        <f>'dados agrupados'!AS194</f>
        <v>6.1</v>
      </c>
      <c r="AF194" s="304">
        <f>'dados agrupados'!AN194</f>
        <v>7.5</v>
      </c>
      <c r="AG194" s="304">
        <f>'dados agrupados'!AO194</f>
        <v>5.0999999999999996</v>
      </c>
      <c r="AH194" s="424">
        <f>'dados agrupados'!AT194</f>
        <v>4.3</v>
      </c>
      <c r="AI194" s="304">
        <f>'dados agrupados'!AU194</f>
        <v>3.2</v>
      </c>
      <c r="AJ194" s="423">
        <f>'dados agrupados'!AX194</f>
        <v>144</v>
      </c>
      <c r="AK194" s="304">
        <f>'dados agrupados'!AY194</f>
        <v>97</v>
      </c>
      <c r="AL194" s="424">
        <f>'dados agrupados'!AL194</f>
        <v>4.2</v>
      </c>
      <c r="AM194" s="304">
        <f>'dados agrupados'!AM194</f>
        <v>4.3</v>
      </c>
      <c r="AN194" s="424">
        <f>'dados agrupados'!AZ194</f>
        <v>2.1</v>
      </c>
      <c r="AO194" s="304">
        <f>'dados agrupados'!BA194</f>
        <v>1.6</v>
      </c>
      <c r="AP194" s="423">
        <f>'dados agrupados'!BB194</f>
        <v>100</v>
      </c>
      <c r="AQ194" s="304">
        <f>'dados agrupados'!BC194</f>
        <v>68</v>
      </c>
      <c r="AR194" s="304">
        <f>'dados agrupados'!AP194</f>
        <v>10</v>
      </c>
      <c r="AS194" s="304">
        <f>'dados agrupados'!AQ194</f>
        <v>46</v>
      </c>
      <c r="AT194" s="304">
        <f>'dados agrupados'!BF194</f>
        <v>4.63</v>
      </c>
      <c r="AU194" s="304">
        <f>'dados agrupados'!BG194</f>
        <v>4.1500000000000004</v>
      </c>
      <c r="AV194" s="304">
        <f>'dados agrupados'!BH194</f>
        <v>14.4</v>
      </c>
      <c r="AW194" s="304">
        <f>'dados agrupados'!BI194</f>
        <v>14.2</v>
      </c>
      <c r="AX194" s="304">
        <f>'dados agrupados'!BJ194</f>
        <v>43.2</v>
      </c>
      <c r="AY194" s="304">
        <f>'dados agrupados'!BK194</f>
        <v>30.1</v>
      </c>
      <c r="AZ194" s="304">
        <f>'dados agrupados'!BL194</f>
        <v>93</v>
      </c>
      <c r="BA194" s="304">
        <f>'dados agrupados'!BM194</f>
        <v>73</v>
      </c>
      <c r="BB194" s="304">
        <f>'dados agrupados'!BN194</f>
        <v>31.1</v>
      </c>
      <c r="BC194" s="304">
        <f>'dados agrupados'!BO194</f>
        <v>34.299999999999997</v>
      </c>
      <c r="BD194" s="304">
        <f>'dados agrupados'!BP194</f>
        <v>33.299999999999997</v>
      </c>
      <c r="BE194" s="304">
        <f>'dados agrupados'!BQ194</f>
        <v>47.3</v>
      </c>
      <c r="BF194" s="304">
        <f>'dados agrupados'!BR194</f>
        <v>252</v>
      </c>
      <c r="BG194" s="304">
        <f>'dados agrupados'!BS194</f>
        <v>305</v>
      </c>
      <c r="BH194" s="304">
        <f>'dados agrupados'!BT194</f>
        <v>13.7</v>
      </c>
      <c r="BI194" s="304">
        <f>'dados agrupados'!BU194</f>
        <v>28</v>
      </c>
      <c r="BJ194" s="304">
        <f>'dados agrupados'!BV194</f>
        <v>0</v>
      </c>
      <c r="BK194" s="304">
        <f>'dados agrupados'!BW194</f>
        <v>0</v>
      </c>
      <c r="BL194" s="304">
        <f>'dados agrupados'!BX194</f>
        <v>7.5</v>
      </c>
      <c r="BM194" s="304">
        <f>'dados agrupados'!BY194</f>
        <v>0</v>
      </c>
      <c r="BN194" s="304">
        <f>'dados agrupados'!BZ194</f>
        <v>63.2</v>
      </c>
      <c r="BO194" s="304">
        <f>'dados agrupados'!CA194</f>
        <v>0</v>
      </c>
      <c r="BP194" s="304">
        <f>'dados agrupados'!CB194</f>
        <v>29.3</v>
      </c>
      <c r="BQ194" s="304">
        <f>'dados agrupados'!CC194</f>
        <v>0</v>
      </c>
      <c r="BR194" s="304">
        <f>'dados agrupados'!CD194</f>
        <v>5.2</v>
      </c>
      <c r="BS194" s="304">
        <f>'dados agrupados'!CE194</f>
        <v>0</v>
      </c>
      <c r="BT194" s="304">
        <f>'dados agrupados'!CF194</f>
        <v>2.2000000000000002</v>
      </c>
      <c r="BU194" s="304">
        <f>'dados agrupados'!CG194</f>
        <v>0</v>
      </c>
      <c r="BV194" s="304">
        <f>'dados agrupados'!CH194</f>
        <v>0.1</v>
      </c>
      <c r="BW194" s="304">
        <f>'dados agrupados'!CI194</f>
        <v>0</v>
      </c>
      <c r="BX194" s="304" t="b">
        <f>'dados agrupados'!CJ194</f>
        <v>0</v>
      </c>
      <c r="BY194" s="304" t="b">
        <f>'dados agrupados'!CK194</f>
        <v>1</v>
      </c>
      <c r="BZ194" s="304" t="e">
        <f t="shared" si="1"/>
        <v>#REF!</v>
      </c>
    </row>
    <row r="195" spans="1:78" ht="15.75" customHeight="1">
      <c r="A195" s="422" t="str">
        <f>'dados agrupados'!C195</f>
        <v>3238</v>
      </c>
      <c r="B195" s="304">
        <f>'dados agrupados'!D195</f>
        <v>24</v>
      </c>
      <c r="C195" s="304">
        <f>'dados agrupados'!E195</f>
        <v>72</v>
      </c>
      <c r="D195" s="304">
        <f>'dados agrupados'!F195</f>
        <v>0</v>
      </c>
      <c r="E195" s="423">
        <f>'dados agrupados'!M195</f>
        <v>66</v>
      </c>
      <c r="F195" s="304">
        <f>'dados agrupados'!N195</f>
        <v>3505</v>
      </c>
      <c r="G195" s="304">
        <f>'dados agrupados'!O195</f>
        <v>0</v>
      </c>
      <c r="H195" s="304">
        <f>'dados agrupados'!P195</f>
        <v>0</v>
      </c>
      <c r="I195" s="304">
        <f>'dados agrupados'!Q195</f>
        <v>3.5</v>
      </c>
      <c r="J195" s="304">
        <f>'dados agrupados'!R195</f>
        <v>2.1</v>
      </c>
      <c r="K195" s="304">
        <f>'dados agrupados'!S195</f>
        <v>176</v>
      </c>
      <c r="L195" s="304">
        <f>'dados agrupados'!T195</f>
        <v>456</v>
      </c>
      <c r="M195" s="423">
        <f>'dados agrupados'!U195</f>
        <v>22</v>
      </c>
      <c r="N195" s="423">
        <f>'dados agrupados'!V195</f>
        <v>60</v>
      </c>
      <c r="O195" s="304">
        <f>'dados agrupados'!W195</f>
        <v>0</v>
      </c>
      <c r="P195" s="304">
        <f>'dados agrupados'!X195</f>
        <v>0</v>
      </c>
      <c r="Q195" s="304">
        <f>'dados agrupados'!Y195</f>
        <v>0</v>
      </c>
      <c r="R195" s="304">
        <f>'dados agrupados'!Z195</f>
        <v>0</v>
      </c>
      <c r="S195" s="304">
        <f>'dados agrupados'!AA195</f>
        <v>0</v>
      </c>
      <c r="T195" s="304">
        <f>'dados agrupados'!AB195</f>
        <v>0</v>
      </c>
      <c r="U195" s="304">
        <f>'dados agrupados'!AC195</f>
        <v>4.5</v>
      </c>
      <c r="V195" s="304">
        <f>'dados agrupados'!AD195</f>
        <v>7.7</v>
      </c>
      <c r="W195" s="304" t="e">
        <f t="shared" ref="W195:X195" si="177">#REF!</f>
        <v>#REF!</v>
      </c>
      <c r="X195" s="304" t="e">
        <f t="shared" si="177"/>
        <v>#REF!</v>
      </c>
      <c r="Y195" s="423">
        <f>'dados agrupados'!AG195</f>
        <v>34</v>
      </c>
      <c r="Z195" s="304">
        <f>'dados agrupados'!AH195</f>
        <v>61</v>
      </c>
      <c r="AA195" s="424">
        <f>'dados agrupados'!AI195</f>
        <v>1</v>
      </c>
      <c r="AB195" s="304">
        <f>'dados agrupados'!AJ195</f>
        <v>1.1000000000000001</v>
      </c>
      <c r="AC195" s="424">
        <f>'dados agrupados'!AK195</f>
        <v>0.10000000000000009</v>
      </c>
      <c r="AD195" s="424">
        <f>'dados agrupados'!AR195</f>
        <v>9.8000000000000007</v>
      </c>
      <c r="AE195" s="304">
        <f>'dados agrupados'!AS195</f>
        <v>9.1999999999999993</v>
      </c>
      <c r="AF195" s="304">
        <f>'dados agrupados'!AN195</f>
        <v>8.1999999999999993</v>
      </c>
      <c r="AG195" s="304">
        <f>'dados agrupados'!AO195</f>
        <v>8.3000000000000007</v>
      </c>
      <c r="AH195" s="424">
        <f>'dados agrupados'!AT195</f>
        <v>4.3</v>
      </c>
      <c r="AI195" s="304">
        <f>'dados agrupados'!AU195</f>
        <v>4.8</v>
      </c>
      <c r="AJ195" s="423">
        <f>'dados agrupados'!AX195</f>
        <v>143</v>
      </c>
      <c r="AK195" s="304">
        <f>'dados agrupados'!AY195</f>
        <v>131</v>
      </c>
      <c r="AL195" s="424">
        <f>'dados agrupados'!AL195</f>
        <v>5</v>
      </c>
      <c r="AM195" s="304">
        <f>'dados agrupados'!AM195</f>
        <v>6.8</v>
      </c>
      <c r="AN195" s="424">
        <f>'dados agrupados'!AZ195</f>
        <v>1.9</v>
      </c>
      <c r="AO195" s="304">
        <f>'dados agrupados'!BA195</f>
        <v>2.2999999999999998</v>
      </c>
      <c r="AP195" s="423">
        <f>'dados agrupados'!BB195</f>
        <v>97</v>
      </c>
      <c r="AQ195" s="304">
        <f>'dados agrupados'!BC195</f>
        <v>78</v>
      </c>
      <c r="AR195" s="304">
        <f>'dados agrupados'!AP195</f>
        <v>35</v>
      </c>
      <c r="AS195" s="304">
        <f>'dados agrupados'!AQ195</f>
        <v>31</v>
      </c>
      <c r="AT195" s="304">
        <f>'dados agrupados'!BF195</f>
        <v>5.75</v>
      </c>
      <c r="AU195" s="304">
        <f>'dados agrupados'!BG195</f>
        <v>6.06</v>
      </c>
      <c r="AV195" s="304">
        <f>'dados agrupados'!BH195</f>
        <v>15.8</v>
      </c>
      <c r="AW195" s="304">
        <f>'dados agrupados'!BI195</f>
        <v>16.600000000000001</v>
      </c>
      <c r="AX195" s="304">
        <f>'dados agrupados'!BJ195</f>
        <v>47.2</v>
      </c>
      <c r="AY195" s="304">
        <f>'dados agrupados'!BK195</f>
        <v>51.4</v>
      </c>
      <c r="AZ195" s="304">
        <f>'dados agrupados'!BL195</f>
        <v>82</v>
      </c>
      <c r="BA195" s="304">
        <f>'dados agrupados'!BM195</f>
        <v>85</v>
      </c>
      <c r="BB195" s="304">
        <f>'dados agrupados'!BN195</f>
        <v>27.5</v>
      </c>
      <c r="BC195" s="304">
        <f>'dados agrupados'!BO195</f>
        <v>27.4</v>
      </c>
      <c r="BD195" s="304">
        <f>'dados agrupados'!BP195</f>
        <v>33.5</v>
      </c>
      <c r="BE195" s="304">
        <f>'dados agrupados'!BQ195</f>
        <v>32.299999999999997</v>
      </c>
      <c r="BF195" s="304">
        <f>'dados agrupados'!BR195</f>
        <v>345</v>
      </c>
      <c r="BG195" s="304">
        <f>'dados agrupados'!BS195</f>
        <v>273</v>
      </c>
      <c r="BH195" s="304">
        <f>'dados agrupados'!BT195</f>
        <v>15</v>
      </c>
      <c r="BI195" s="304">
        <f>'dados agrupados'!BU195</f>
        <v>14</v>
      </c>
      <c r="BJ195" s="304">
        <f>'dados agrupados'!BV195</f>
        <v>0</v>
      </c>
      <c r="BK195" s="304">
        <f>'dados agrupados'!BW195</f>
        <v>0</v>
      </c>
      <c r="BL195" s="304">
        <f>'dados agrupados'!BX195</f>
        <v>9.5</v>
      </c>
      <c r="BM195" s="304">
        <f>'dados agrupados'!BY195</f>
        <v>0</v>
      </c>
      <c r="BN195" s="304">
        <f>'dados agrupados'!BZ195</f>
        <v>66.3</v>
      </c>
      <c r="BO195" s="304">
        <f>'dados agrupados'!CA195</f>
        <v>0</v>
      </c>
      <c r="BP195" s="304">
        <f>'dados agrupados'!CB195</f>
        <v>28.6</v>
      </c>
      <c r="BQ195" s="304">
        <f>'dados agrupados'!CC195</f>
        <v>0</v>
      </c>
      <c r="BR195" s="304">
        <f>'dados agrupados'!CD195</f>
        <v>2.9</v>
      </c>
      <c r="BS195" s="304">
        <f>'dados agrupados'!CE195</f>
        <v>0</v>
      </c>
      <c r="BT195" s="304">
        <f>'dados agrupados'!CF195</f>
        <v>2.1</v>
      </c>
      <c r="BU195" s="304">
        <f>'dados agrupados'!CG195</f>
        <v>0</v>
      </c>
      <c r="BV195" s="304">
        <f>'dados agrupados'!CH195</f>
        <v>0.1</v>
      </c>
      <c r="BW195" s="304">
        <f>'dados agrupados'!CI195</f>
        <v>0</v>
      </c>
      <c r="BX195" s="304" t="b">
        <f>'dados agrupados'!CJ195</f>
        <v>0</v>
      </c>
      <c r="BY195" s="304" t="b">
        <f>'dados agrupados'!CK195</f>
        <v>1</v>
      </c>
      <c r="BZ195" s="304" t="e">
        <f t="shared" si="1"/>
        <v>#REF!</v>
      </c>
    </row>
    <row r="196" spans="1:78" ht="15.75" customHeight="1">
      <c r="A196" s="422" t="str">
        <f>'dados agrupados'!C196</f>
        <v>3239</v>
      </c>
      <c r="B196" s="304">
        <f>'dados agrupados'!D196</f>
        <v>24</v>
      </c>
      <c r="C196" s="304">
        <f>'dados agrupados'!E196</f>
        <v>79.5</v>
      </c>
      <c r="D196" s="304">
        <f>'dados agrupados'!F196</f>
        <v>0</v>
      </c>
      <c r="E196" s="423">
        <f>'dados agrupados'!M196</f>
        <v>79</v>
      </c>
      <c r="F196" s="304">
        <f>'dados agrupados'!N196</f>
        <v>8605</v>
      </c>
      <c r="G196" s="304">
        <f>'dados agrupados'!O196</f>
        <v>0</v>
      </c>
      <c r="H196" s="304">
        <f>'dados agrupados'!P196</f>
        <v>0</v>
      </c>
      <c r="I196" s="304">
        <f>'dados agrupados'!Q196</f>
        <v>2.9</v>
      </c>
      <c r="J196" s="304">
        <f>'dados agrupados'!R196</f>
        <v>3.3</v>
      </c>
      <c r="K196" s="304">
        <f>'dados agrupados'!S196</f>
        <v>188</v>
      </c>
      <c r="L196" s="304">
        <f>'dados agrupados'!T196</f>
        <v>643</v>
      </c>
      <c r="M196" s="423">
        <f>'dados agrupados'!U196</f>
        <v>28</v>
      </c>
      <c r="N196" s="423">
        <f>'dados agrupados'!V196</f>
        <v>156</v>
      </c>
      <c r="O196" s="304">
        <f>'dados agrupados'!W196</f>
        <v>0</v>
      </c>
      <c r="P196" s="304">
        <f>'dados agrupados'!X196</f>
        <v>0</v>
      </c>
      <c r="Q196" s="304">
        <f>'dados agrupados'!Y196</f>
        <v>0</v>
      </c>
      <c r="R196" s="304">
        <f>'dados agrupados'!Z196</f>
        <v>0</v>
      </c>
      <c r="S196" s="304">
        <f>'dados agrupados'!AA196</f>
        <v>0</v>
      </c>
      <c r="T196" s="304">
        <f>'dados agrupados'!AB196</f>
        <v>0</v>
      </c>
      <c r="U196" s="304">
        <f>'dados agrupados'!AC196</f>
        <v>5.6</v>
      </c>
      <c r="V196" s="304">
        <f>'dados agrupados'!AD196</f>
        <v>10.1</v>
      </c>
      <c r="W196" s="304" t="e">
        <f t="shared" ref="W196:X196" si="178">#REF!</f>
        <v>#REF!</v>
      </c>
      <c r="X196" s="304" t="e">
        <f t="shared" si="178"/>
        <v>#REF!</v>
      </c>
      <c r="Y196" s="423">
        <f>'dados agrupados'!AG196</f>
        <v>32</v>
      </c>
      <c r="Z196" s="304">
        <f>'dados agrupados'!AH196</f>
        <v>57</v>
      </c>
      <c r="AA196" s="424">
        <f>'dados agrupados'!AI196</f>
        <v>0.8</v>
      </c>
      <c r="AB196" s="304">
        <f>'dados agrupados'!AJ196</f>
        <v>1.1000000000000001</v>
      </c>
      <c r="AC196" s="424">
        <f>'dados agrupados'!AK196</f>
        <v>0.30000000000000004</v>
      </c>
      <c r="AD196" s="424">
        <f>'dados agrupados'!AR196</f>
        <v>10.3</v>
      </c>
      <c r="AE196" s="304">
        <f>'dados agrupados'!AS196</f>
        <v>9.3000000000000007</v>
      </c>
      <c r="AF196" s="304">
        <f>'dados agrupados'!AN196</f>
        <v>8.5</v>
      </c>
      <c r="AG196" s="304">
        <f>'dados agrupados'!AO196</f>
        <v>8.9</v>
      </c>
      <c r="AH196" s="424">
        <f>'dados agrupados'!AT196</f>
        <v>5</v>
      </c>
      <c r="AI196" s="304">
        <f>'dados agrupados'!AU196</f>
        <v>4.4000000000000004</v>
      </c>
      <c r="AJ196" s="423">
        <f>'dados agrupados'!AX196</f>
        <v>144</v>
      </c>
      <c r="AK196" s="304">
        <f>'dados agrupados'!AY196</f>
        <v>139</v>
      </c>
      <c r="AL196" s="424">
        <f>'dados agrupados'!AL196</f>
        <v>4.8</v>
      </c>
      <c r="AM196" s="304">
        <f>'dados agrupados'!AM196</f>
        <v>6.7</v>
      </c>
      <c r="AN196" s="424">
        <f>'dados agrupados'!AZ196</f>
        <v>1.7</v>
      </c>
      <c r="AO196" s="304">
        <f>'dados agrupados'!BA196</f>
        <v>2</v>
      </c>
      <c r="AP196" s="423">
        <f>'dados agrupados'!BB196</f>
        <v>97</v>
      </c>
      <c r="AQ196" s="304">
        <f>'dados agrupados'!BC196</f>
        <v>82</v>
      </c>
      <c r="AR196" s="304">
        <f>'dados agrupados'!AP196</f>
        <v>33</v>
      </c>
      <c r="AS196" s="304">
        <f>'dados agrupados'!AQ196</f>
        <v>10</v>
      </c>
      <c r="AT196" s="304">
        <f>'dados agrupados'!BF196</f>
        <v>4.78</v>
      </c>
      <c r="AU196" s="304">
        <f>'dados agrupados'!BG196</f>
        <v>4.92</v>
      </c>
      <c r="AV196" s="304">
        <f>'dados agrupados'!BH196</f>
        <v>13.8</v>
      </c>
      <c r="AW196" s="304">
        <f>'dados agrupados'!BI196</f>
        <v>14.3</v>
      </c>
      <c r="AX196" s="304">
        <f>'dados agrupados'!BJ196</f>
        <v>41.4</v>
      </c>
      <c r="AY196" s="304">
        <f>'dados agrupados'!BK196</f>
        <v>40.5</v>
      </c>
      <c r="AZ196" s="304">
        <f>'dados agrupados'!BL196</f>
        <v>87</v>
      </c>
      <c r="BA196" s="304">
        <f>'dados agrupados'!BM196</f>
        <v>82</v>
      </c>
      <c r="BB196" s="304">
        <f>'dados agrupados'!BN196</f>
        <v>28.8</v>
      </c>
      <c r="BC196" s="304">
        <f>'dados agrupados'!BO196</f>
        <v>229.1</v>
      </c>
      <c r="BD196" s="304">
        <f>'dados agrupados'!BP196</f>
        <v>33.299999999999997</v>
      </c>
      <c r="BE196" s="304">
        <f>'dados agrupados'!BQ196</f>
        <v>35.299999999999997</v>
      </c>
      <c r="BF196" s="304">
        <f>'dados agrupados'!BR196</f>
        <v>286</v>
      </c>
      <c r="BG196" s="304">
        <f>'dados agrupados'!BS196</f>
        <v>358</v>
      </c>
      <c r="BH196" s="304">
        <f>'dados agrupados'!BT196</f>
        <v>13.4</v>
      </c>
      <c r="BI196" s="304">
        <f>'dados agrupados'!BU196</f>
        <v>18.3</v>
      </c>
      <c r="BJ196" s="304">
        <f>'dados agrupados'!BV196</f>
        <v>0</v>
      </c>
      <c r="BK196" s="304">
        <f>'dados agrupados'!BW196</f>
        <v>0</v>
      </c>
      <c r="BL196" s="304">
        <f>'dados agrupados'!BX196</f>
        <v>7.8</v>
      </c>
      <c r="BM196" s="304">
        <f>'dados agrupados'!BY196</f>
        <v>0</v>
      </c>
      <c r="BN196" s="304">
        <f>'dados agrupados'!BZ196</f>
        <v>60</v>
      </c>
      <c r="BO196" s="304">
        <f>'dados agrupados'!CA196</f>
        <v>0</v>
      </c>
      <c r="BP196" s="304">
        <f>'dados agrupados'!CB196</f>
        <v>35.6</v>
      </c>
      <c r="BQ196" s="304">
        <f>'dados agrupados'!CC196</f>
        <v>0</v>
      </c>
      <c r="BR196" s="304">
        <f>'dados agrupados'!CD196</f>
        <v>1.9</v>
      </c>
      <c r="BS196" s="304">
        <f>'dados agrupados'!CE196</f>
        <v>0</v>
      </c>
      <c r="BT196" s="304">
        <f>'dados agrupados'!CF196</f>
        <v>2.4</v>
      </c>
      <c r="BU196" s="304">
        <f>'dados agrupados'!CG196</f>
        <v>0</v>
      </c>
      <c r="BV196" s="304">
        <f>'dados agrupados'!CH196</f>
        <v>0.1</v>
      </c>
      <c r="BW196" s="304">
        <f>'dados agrupados'!CI196</f>
        <v>0</v>
      </c>
      <c r="BX196" s="304" t="b">
        <f>'dados agrupados'!CJ196</f>
        <v>1</v>
      </c>
      <c r="BY196" s="304" t="b">
        <f>'dados agrupados'!CK196</f>
        <v>1</v>
      </c>
      <c r="BZ196" s="304" t="e">
        <f t="shared" si="1"/>
        <v>#REF!</v>
      </c>
    </row>
    <row r="197" spans="1:78" ht="15.75" customHeight="1">
      <c r="A197" s="422" t="str">
        <f>'dados agrupados'!C197</f>
        <v>3240</v>
      </c>
      <c r="B197" s="304">
        <f>'dados agrupados'!D197</f>
        <v>27</v>
      </c>
      <c r="C197" s="304">
        <f>'dados agrupados'!E197</f>
        <v>75</v>
      </c>
      <c r="D197" s="304">
        <f>'dados agrupados'!F197</f>
        <v>0</v>
      </c>
      <c r="E197" s="423">
        <f>'dados agrupados'!M197</f>
        <v>120</v>
      </c>
      <c r="F197" s="304">
        <f>'dados agrupados'!N197</f>
        <v>3819</v>
      </c>
      <c r="G197" s="304">
        <f>'dados agrupados'!O197</f>
        <v>0</v>
      </c>
      <c r="H197" s="304">
        <f>'dados agrupados'!P197</f>
        <v>0</v>
      </c>
      <c r="I197" s="304">
        <f>'dados agrupados'!Q197</f>
        <v>1.6</v>
      </c>
      <c r="J197" s="304">
        <f>'dados agrupados'!R197</f>
        <v>4.3</v>
      </c>
      <c r="K197" s="304">
        <f>'dados agrupados'!S197</f>
        <v>167</v>
      </c>
      <c r="L197" s="304">
        <f>'dados agrupados'!T197</f>
        <v>592</v>
      </c>
      <c r="M197" s="423">
        <f>'dados agrupados'!U197</f>
        <v>29</v>
      </c>
      <c r="N197" s="423">
        <f>'dados agrupados'!V197</f>
        <v>82</v>
      </c>
      <c r="O197" s="304">
        <f>'dados agrupados'!W197</f>
        <v>0</v>
      </c>
      <c r="P197" s="304">
        <f>'dados agrupados'!X197</f>
        <v>0</v>
      </c>
      <c r="Q197" s="304">
        <f>'dados agrupados'!Y197</f>
        <v>0</v>
      </c>
      <c r="R197" s="304">
        <f>'dados agrupados'!Z197</f>
        <v>0</v>
      </c>
      <c r="S197" s="304">
        <f>'dados agrupados'!AA197</f>
        <v>0</v>
      </c>
      <c r="T197" s="304">
        <f>'dados agrupados'!AB197</f>
        <v>0</v>
      </c>
      <c r="U197" s="304">
        <f>'dados agrupados'!AC197</f>
        <v>4.5999999999999996</v>
      </c>
      <c r="V197" s="304">
        <f>'dados agrupados'!AD197</f>
        <v>6.8</v>
      </c>
      <c r="W197" s="304" t="e">
        <f t="shared" ref="W197:X197" si="179">#REF!</f>
        <v>#REF!</v>
      </c>
      <c r="X197" s="304" t="e">
        <f t="shared" si="179"/>
        <v>#REF!</v>
      </c>
      <c r="Y197" s="423">
        <f>'dados agrupados'!AG197</f>
        <v>28</v>
      </c>
      <c r="Z197" s="304">
        <f>'dados agrupados'!AH197</f>
        <v>42</v>
      </c>
      <c r="AA197" s="424">
        <f>'dados agrupados'!AI197</f>
        <v>0.7</v>
      </c>
      <c r="AB197" s="304">
        <f>'dados agrupados'!AJ197</f>
        <v>0.7</v>
      </c>
      <c r="AC197" s="424">
        <f>'dados agrupados'!AK197</f>
        <v>0</v>
      </c>
      <c r="AD197" s="424">
        <f>'dados agrupados'!AR197</f>
        <v>9.3000000000000007</v>
      </c>
      <c r="AE197" s="304">
        <f>'dados agrupados'!AS197</f>
        <v>8.9</v>
      </c>
      <c r="AF197" s="304">
        <f>'dados agrupados'!AN197</f>
        <v>7.7</v>
      </c>
      <c r="AG197" s="304">
        <f>'dados agrupados'!AO197</f>
        <v>7.6</v>
      </c>
      <c r="AH197" s="424">
        <f>'dados agrupados'!AT197</f>
        <v>4.7</v>
      </c>
      <c r="AI197" s="304">
        <f>'dados agrupados'!AU197</f>
        <v>4.5999999999999996</v>
      </c>
      <c r="AJ197" s="423">
        <f>'dados agrupados'!AX197</f>
        <v>143</v>
      </c>
      <c r="AK197" s="304">
        <f>'dados agrupados'!AY197</f>
        <v>127</v>
      </c>
      <c r="AL197" s="424">
        <f>'dados agrupados'!AL197</f>
        <v>5.0999999999999996</v>
      </c>
      <c r="AM197" s="304">
        <f>'dados agrupados'!AM197</f>
        <v>4.5</v>
      </c>
      <c r="AN197" s="424">
        <f>'dados agrupados'!AZ197</f>
        <v>2.1</v>
      </c>
      <c r="AO197" s="304">
        <f>'dados agrupados'!BA197</f>
        <v>1.9</v>
      </c>
      <c r="AP197" s="423">
        <f>'dados agrupados'!BB197</f>
        <v>98</v>
      </c>
      <c r="AQ197" s="304">
        <f>'dados agrupados'!BC197</f>
        <v>77</v>
      </c>
      <c r="AR197" s="304">
        <f>'dados agrupados'!AP197</f>
        <v>27</v>
      </c>
      <c r="AS197" s="304">
        <f>'dados agrupados'!AQ197</f>
        <v>50</v>
      </c>
      <c r="AT197" s="304">
        <f>'dados agrupados'!BF197</f>
        <v>4.9800000000000004</v>
      </c>
      <c r="AU197" s="304">
        <f>'dados agrupados'!BG197</f>
        <v>5.29</v>
      </c>
      <c r="AV197" s="304">
        <f>'dados agrupados'!BH197</f>
        <v>14.9</v>
      </c>
      <c r="AW197" s="304">
        <f>'dados agrupados'!BI197</f>
        <v>15.7</v>
      </c>
      <c r="AX197" s="304">
        <f>'dados agrupados'!BJ197</f>
        <v>44.1</v>
      </c>
      <c r="AY197" s="304">
        <f>'dados agrupados'!BK197</f>
        <v>44.4</v>
      </c>
      <c r="AZ197" s="304">
        <f>'dados agrupados'!BL197</f>
        <v>89</v>
      </c>
      <c r="BA197" s="304">
        <f>'dados agrupados'!BM197</f>
        <v>84</v>
      </c>
      <c r="BB197" s="304">
        <f>'dados agrupados'!BN197</f>
        <v>29.9</v>
      </c>
      <c r="BC197" s="304">
        <f>'dados agrupados'!BO197</f>
        <v>29.7</v>
      </c>
      <c r="BD197" s="304">
        <f>'dados agrupados'!BP197</f>
        <v>33.700000000000003</v>
      </c>
      <c r="BE197" s="304">
        <f>'dados agrupados'!BQ197</f>
        <v>35.4</v>
      </c>
      <c r="BF197" s="304">
        <f>'dados agrupados'!BR197</f>
        <v>351</v>
      </c>
      <c r="BG197" s="304">
        <f>'dados agrupados'!BS197</f>
        <v>340</v>
      </c>
      <c r="BH197" s="304">
        <f>'dados agrupados'!BT197</f>
        <v>14.3</v>
      </c>
      <c r="BI197" s="304">
        <f>'dados agrupados'!BU197</f>
        <v>16.600000000000001</v>
      </c>
      <c r="BJ197" s="304">
        <f>'dados agrupados'!BV197</f>
        <v>0</v>
      </c>
      <c r="BK197" s="304">
        <f>'dados agrupados'!BW197</f>
        <v>0</v>
      </c>
      <c r="BL197" s="304">
        <f>'dados agrupados'!BX197</f>
        <v>9.1999999999999993</v>
      </c>
      <c r="BM197" s="304">
        <f>'dados agrupados'!BY197</f>
        <v>0</v>
      </c>
      <c r="BN197" s="304">
        <f>'dados agrupados'!BZ197</f>
        <v>62.1</v>
      </c>
      <c r="BO197" s="304">
        <f>'dados agrupados'!CA197</f>
        <v>0</v>
      </c>
      <c r="BP197" s="304">
        <f>'dados agrupados'!CB197</f>
        <v>33.4</v>
      </c>
      <c r="BQ197" s="304">
        <f>'dados agrupados'!CC197</f>
        <v>0</v>
      </c>
      <c r="BR197" s="304">
        <f>'dados agrupados'!CD197</f>
        <v>2.1</v>
      </c>
      <c r="BS197" s="304">
        <f>'dados agrupados'!CE197</f>
        <v>0</v>
      </c>
      <c r="BT197" s="304">
        <f>'dados agrupados'!CF197</f>
        <v>2.2999999999999998</v>
      </c>
      <c r="BU197" s="304">
        <f>'dados agrupados'!CG197</f>
        <v>0</v>
      </c>
      <c r="BV197" s="304">
        <f>'dados agrupados'!CH197</f>
        <v>0.1</v>
      </c>
      <c r="BW197" s="304">
        <f>'dados agrupados'!CI197</f>
        <v>0</v>
      </c>
      <c r="BX197" s="304" t="b">
        <f>'dados agrupados'!CJ197</f>
        <v>0</v>
      </c>
      <c r="BY197" s="304" t="b">
        <f>'dados agrupados'!CK197</f>
        <v>1</v>
      </c>
      <c r="BZ197" s="304" t="e">
        <f t="shared" si="1"/>
        <v>#REF!</v>
      </c>
    </row>
    <row r="198" spans="1:78" ht="15.75" customHeight="1">
      <c r="A198" s="422" t="str">
        <f>'dados agrupados'!C198</f>
        <v>3241</v>
      </c>
      <c r="B198" s="304">
        <f>'dados agrupados'!D198</f>
        <v>25</v>
      </c>
      <c r="C198" s="304">
        <f>'dados agrupados'!E198</f>
        <v>91</v>
      </c>
      <c r="D198" s="304">
        <f>'dados agrupados'!F198</f>
        <v>0</v>
      </c>
      <c r="E198" s="423">
        <f>'dados agrupados'!M198</f>
        <v>126</v>
      </c>
      <c r="F198" s="304">
        <f>'dados agrupados'!N198</f>
        <v>10002</v>
      </c>
      <c r="G198" s="304">
        <f>'dados agrupados'!O198</f>
        <v>0</v>
      </c>
      <c r="H198" s="304">
        <f>'dados agrupados'!P198</f>
        <v>0</v>
      </c>
      <c r="I198" s="304">
        <f>'dados agrupados'!Q198</f>
        <v>2.2000000000000002</v>
      </c>
      <c r="J198" s="304">
        <f>'dados agrupados'!R198</f>
        <v>6</v>
      </c>
      <c r="K198" s="304">
        <f>'dados agrupados'!S198</f>
        <v>183</v>
      </c>
      <c r="L198" s="304">
        <f>'dados agrupados'!T198</f>
        <v>738</v>
      </c>
      <c r="M198" s="423">
        <f>'dados agrupados'!U198</f>
        <v>29</v>
      </c>
      <c r="N198" s="423">
        <f>'dados agrupados'!V198</f>
        <v>140</v>
      </c>
      <c r="O198" s="304">
        <f>'dados agrupados'!W198</f>
        <v>0</v>
      </c>
      <c r="P198" s="304">
        <f>'dados agrupados'!X198</f>
        <v>0</v>
      </c>
      <c r="Q198" s="304">
        <f>'dados agrupados'!Y198</f>
        <v>0</v>
      </c>
      <c r="R198" s="304">
        <f>'dados agrupados'!Z198</f>
        <v>0</v>
      </c>
      <c r="S198" s="304">
        <f>'dados agrupados'!AA198</f>
        <v>0</v>
      </c>
      <c r="T198" s="304">
        <f>'dados agrupados'!AB198</f>
        <v>0</v>
      </c>
      <c r="U198" s="304">
        <f>'dados agrupados'!AC198</f>
        <v>5.4</v>
      </c>
      <c r="V198" s="304">
        <f>'dados agrupados'!AD198</f>
        <v>12</v>
      </c>
      <c r="W198" s="304" t="e">
        <f t="shared" ref="W198:X198" si="180">#REF!</f>
        <v>#REF!</v>
      </c>
      <c r="X198" s="304" t="e">
        <f t="shared" si="180"/>
        <v>#REF!</v>
      </c>
      <c r="Y198" s="423">
        <f>'dados agrupados'!AG198</f>
        <v>30</v>
      </c>
      <c r="Z198" s="304">
        <f>'dados agrupados'!AH198</f>
        <v>71</v>
      </c>
      <c r="AA198" s="424">
        <f>'dados agrupados'!AI198</f>
        <v>0.9</v>
      </c>
      <c r="AB198" s="304">
        <f>'dados agrupados'!AJ198</f>
        <v>1.6</v>
      </c>
      <c r="AC198" s="424">
        <f>'dados agrupados'!AK198</f>
        <v>0.70000000000000007</v>
      </c>
      <c r="AD198" s="424">
        <f>'dados agrupados'!AR198</f>
        <v>10</v>
      </c>
      <c r="AE198" s="304">
        <f>'dados agrupados'!AS198</f>
        <v>9.1</v>
      </c>
      <c r="AF198" s="304">
        <f>'dados agrupados'!AN198</f>
        <v>8.1</v>
      </c>
      <c r="AG198" s="304">
        <f>'dados agrupados'!AO198</f>
        <v>8.1999999999999993</v>
      </c>
      <c r="AH198" s="424">
        <f>'dados agrupados'!AT198</f>
        <v>4.8</v>
      </c>
      <c r="AI198" s="304">
        <f>'dados agrupados'!AU198</f>
        <v>4.3</v>
      </c>
      <c r="AJ198" s="423">
        <f>'dados agrupados'!AX198</f>
        <v>145</v>
      </c>
      <c r="AK198" s="304">
        <f>'dados agrupados'!AY198</f>
        <v>130</v>
      </c>
      <c r="AL198" s="424">
        <f>'dados agrupados'!AL198</f>
        <v>4.7</v>
      </c>
      <c r="AM198" s="304">
        <f>'dados agrupados'!AM198</f>
        <v>6.1</v>
      </c>
      <c r="AN198" s="424">
        <f>'dados agrupados'!AZ198</f>
        <v>1.8</v>
      </c>
      <c r="AO198" s="304">
        <f>'dados agrupados'!BA198</f>
        <v>2</v>
      </c>
      <c r="AP198" s="423">
        <f>'dados agrupados'!BB198</f>
        <v>102</v>
      </c>
      <c r="AQ198" s="304">
        <f>'dados agrupados'!BC198</f>
        <v>77</v>
      </c>
      <c r="AR198" s="304">
        <f>'dados agrupados'!AP198</f>
        <v>42</v>
      </c>
      <c r="AS198" s="304">
        <f>'dados agrupados'!AQ198</f>
        <v>14</v>
      </c>
      <c r="AT198" s="304">
        <f>'dados agrupados'!BF198</f>
        <v>5.32</v>
      </c>
      <c r="AU198" s="304">
        <f>'dados agrupados'!BG198</f>
        <v>5.82</v>
      </c>
      <c r="AV198" s="304">
        <f>'dados agrupados'!BH198</f>
        <v>14.3</v>
      </c>
      <c r="AW198" s="304">
        <f>'dados agrupados'!BI198</f>
        <v>15.9</v>
      </c>
      <c r="AX198" s="304">
        <f>'dados agrupados'!BJ198</f>
        <v>43.5</v>
      </c>
      <c r="AY198" s="304">
        <f>'dados agrupados'!BK198</f>
        <v>47.6</v>
      </c>
      <c r="AZ198" s="304">
        <f>'dados agrupados'!BL198</f>
        <v>82</v>
      </c>
      <c r="BA198" s="304">
        <f>'dados agrupados'!BM198</f>
        <v>82</v>
      </c>
      <c r="BB198" s="304">
        <f>'dados agrupados'!BN198</f>
        <v>26.9</v>
      </c>
      <c r="BC198" s="304">
        <f>'dados agrupados'!BO198</f>
        <v>27.3</v>
      </c>
      <c r="BD198" s="304">
        <f>'dados agrupados'!BP198</f>
        <v>32.799999999999997</v>
      </c>
      <c r="BE198" s="304">
        <f>'dados agrupados'!BQ198</f>
        <v>33.4</v>
      </c>
      <c r="BF198" s="304">
        <f>'dados agrupados'!BR198</f>
        <v>273</v>
      </c>
      <c r="BG198" s="304">
        <f>'dados agrupados'!BS198</f>
        <v>285</v>
      </c>
      <c r="BH198" s="304">
        <f>'dados agrupados'!BT198</f>
        <v>14.2</v>
      </c>
      <c r="BI198" s="304">
        <f>'dados agrupados'!BU198</f>
        <v>13.9</v>
      </c>
      <c r="BJ198" s="304">
        <f>'dados agrupados'!BV198</f>
        <v>0</v>
      </c>
      <c r="BK198" s="304">
        <f>'dados agrupados'!BW198</f>
        <v>0</v>
      </c>
      <c r="BL198" s="304">
        <f>'dados agrupados'!BX198</f>
        <v>10.1</v>
      </c>
      <c r="BM198" s="304">
        <f>'dados agrupados'!BY198</f>
        <v>0</v>
      </c>
      <c r="BN198" s="304">
        <f>'dados agrupados'!BZ198</f>
        <v>65.7</v>
      </c>
      <c r="BO198" s="304">
        <f>'dados agrupados'!CA198</f>
        <v>0</v>
      </c>
      <c r="BP198" s="304">
        <f>'dados agrupados'!CB198</f>
        <v>29.4</v>
      </c>
      <c r="BQ198" s="304">
        <f>'dados agrupados'!CC198</f>
        <v>0</v>
      </c>
      <c r="BR198" s="304">
        <f>'dados agrupados'!CD198</f>
        <v>1.3</v>
      </c>
      <c r="BS198" s="304">
        <f>'dados agrupados'!CE198</f>
        <v>0</v>
      </c>
      <c r="BT198" s="304">
        <f>'dados agrupados'!CF198</f>
        <v>3.5</v>
      </c>
      <c r="BU198" s="304">
        <f>'dados agrupados'!CG198</f>
        <v>0</v>
      </c>
      <c r="BV198" s="304">
        <f>'dados agrupados'!CH198</f>
        <v>0.1</v>
      </c>
      <c r="BW198" s="304">
        <f>'dados agrupados'!CI198</f>
        <v>0</v>
      </c>
      <c r="BX198" s="304" t="b">
        <f>'dados agrupados'!CJ198</f>
        <v>1</v>
      </c>
      <c r="BY198" s="304" t="b">
        <f>'dados agrupados'!CK198</f>
        <v>1</v>
      </c>
      <c r="BZ198" s="304" t="e">
        <f t="shared" si="1"/>
        <v>#REF!</v>
      </c>
    </row>
    <row r="199" spans="1:78" ht="15.75" customHeight="1">
      <c r="A199" s="422" t="str">
        <f>'dados agrupados'!C199</f>
        <v>3242</v>
      </c>
      <c r="B199" s="304">
        <f>'dados agrupados'!D199</f>
        <v>33</v>
      </c>
      <c r="C199" s="304">
        <f>'dados agrupados'!E199</f>
        <v>94</v>
      </c>
      <c r="D199" s="304">
        <f>'dados agrupados'!F199</f>
        <v>0</v>
      </c>
      <c r="E199" s="423">
        <f>'dados agrupados'!M199</f>
        <v>112</v>
      </c>
      <c r="F199" s="304">
        <f>'dados agrupados'!N199</f>
        <v>6743</v>
      </c>
      <c r="G199" s="304">
        <f>'dados agrupados'!O199</f>
        <v>0</v>
      </c>
      <c r="H199" s="304">
        <f>'dados agrupados'!P199</f>
        <v>0</v>
      </c>
      <c r="I199" s="304">
        <f>'dados agrupados'!Q199</f>
        <v>2.5</v>
      </c>
      <c r="J199" s="304">
        <f>'dados agrupados'!R199</f>
        <v>2.7</v>
      </c>
      <c r="K199" s="304">
        <f>'dados agrupados'!S199</f>
        <v>233</v>
      </c>
      <c r="L199" s="304">
        <f>'dados agrupados'!T199</f>
        <v>585</v>
      </c>
      <c r="M199" s="423">
        <f>'dados agrupados'!U199</f>
        <v>28</v>
      </c>
      <c r="N199" s="423">
        <f>'dados agrupados'!V199</f>
        <v>106</v>
      </c>
      <c r="O199" s="304">
        <f>'dados agrupados'!W199</f>
        <v>0</v>
      </c>
      <c r="P199" s="304">
        <f>'dados agrupados'!X199</f>
        <v>0</v>
      </c>
      <c r="Q199" s="304">
        <f>'dados agrupados'!Y199</f>
        <v>0</v>
      </c>
      <c r="R199" s="304">
        <f>'dados agrupados'!Z199</f>
        <v>0</v>
      </c>
      <c r="S199" s="304">
        <f>'dados agrupados'!AA199</f>
        <v>0</v>
      </c>
      <c r="T199" s="304">
        <f>'dados agrupados'!AB199</f>
        <v>0</v>
      </c>
      <c r="U199" s="304">
        <f>'dados agrupados'!AC199</f>
        <v>6</v>
      </c>
      <c r="V199" s="304">
        <f>'dados agrupados'!AD199</f>
        <v>8.8000000000000007</v>
      </c>
      <c r="W199" s="304" t="e">
        <f t="shared" ref="W199:X199" si="181">#REF!</f>
        <v>#REF!</v>
      </c>
      <c r="X199" s="304" t="e">
        <f t="shared" si="181"/>
        <v>#REF!</v>
      </c>
      <c r="Y199" s="423">
        <f>'dados agrupados'!AG199</f>
        <v>44</v>
      </c>
      <c r="Z199" s="304">
        <f>'dados agrupados'!AH199</f>
        <v>63</v>
      </c>
      <c r="AA199" s="424">
        <f>'dados agrupados'!AI199</f>
        <v>1</v>
      </c>
      <c r="AB199" s="304">
        <f>'dados agrupados'!AJ199</f>
        <v>1.4</v>
      </c>
      <c r="AC199" s="424">
        <f>'dados agrupados'!AK199</f>
        <v>0.39999999999999991</v>
      </c>
      <c r="AD199" s="424">
        <f>'dados agrupados'!AR199</f>
        <v>9.8000000000000007</v>
      </c>
      <c r="AE199" s="304">
        <f>'dados agrupados'!AS199</f>
        <v>8.6</v>
      </c>
      <c r="AF199" s="304">
        <f>'dados agrupados'!AN199</f>
        <v>8</v>
      </c>
      <c r="AG199" s="304">
        <f>'dados agrupados'!AO199</f>
        <v>7</v>
      </c>
      <c r="AH199" s="424">
        <f>'dados agrupados'!AT199</f>
        <v>4.8</v>
      </c>
      <c r="AI199" s="304">
        <f>'dados agrupados'!AU199</f>
        <v>4.0999999999999996</v>
      </c>
      <c r="AJ199" s="423">
        <f>'dados agrupados'!AX199</f>
        <v>170</v>
      </c>
      <c r="AK199" s="304">
        <f>'dados agrupados'!AY199</f>
        <v>120</v>
      </c>
      <c r="AL199" s="424">
        <f>'dados agrupados'!AL199</f>
        <v>4.5</v>
      </c>
      <c r="AM199" s="304">
        <f>'dados agrupados'!AM199</f>
        <v>5.4</v>
      </c>
      <c r="AN199" s="424">
        <f>'dados agrupados'!AZ199</f>
        <v>1.9</v>
      </c>
      <c r="AO199" s="304">
        <f>'dados agrupados'!BA199</f>
        <v>1.7</v>
      </c>
      <c r="AP199" s="423">
        <f>'dados agrupados'!BB199</f>
        <v>103</v>
      </c>
      <c r="AQ199" s="304">
        <f>'dados agrupados'!BC199</f>
        <v>76</v>
      </c>
      <c r="AR199" s="304">
        <f>'dados agrupados'!AP199</f>
        <v>60</v>
      </c>
      <c r="AS199" s="304">
        <f>'dados agrupados'!AQ199</f>
        <v>10</v>
      </c>
      <c r="AT199" s="304">
        <f>'dados agrupados'!BF199</f>
        <v>5.39</v>
      </c>
      <c r="AU199" s="304">
        <f>'dados agrupados'!BG199</f>
        <v>5.18</v>
      </c>
      <c r="AV199" s="304">
        <f>'dados agrupados'!BH199</f>
        <v>14.2</v>
      </c>
      <c r="AW199" s="304">
        <f>'dados agrupados'!BI199</f>
        <v>14.5</v>
      </c>
      <c r="AX199" s="304">
        <f>'dados agrupados'!BJ199</f>
        <v>43.2</v>
      </c>
      <c r="AY199" s="304">
        <f>'dados agrupados'!BK199</f>
        <v>37.700000000000003</v>
      </c>
      <c r="AZ199" s="304">
        <f>'dados agrupados'!BL199</f>
        <v>80</v>
      </c>
      <c r="BA199" s="304">
        <f>'dados agrupados'!BM199</f>
        <v>73</v>
      </c>
      <c r="BB199" s="304">
        <f>'dados agrupados'!BN199</f>
        <v>26.3</v>
      </c>
      <c r="BC199" s="304">
        <f>'dados agrupados'!BO199</f>
        <v>28.1</v>
      </c>
      <c r="BD199" s="304">
        <f>'dados agrupados'!BP199</f>
        <v>32.799999999999997</v>
      </c>
      <c r="BE199" s="304">
        <f>'dados agrupados'!BQ199</f>
        <v>38.6</v>
      </c>
      <c r="BF199" s="304">
        <f>'dados agrupados'!BR199</f>
        <v>352</v>
      </c>
      <c r="BG199" s="304">
        <f>'dados agrupados'!BS199</f>
        <v>341</v>
      </c>
      <c r="BH199" s="304">
        <f>'dados agrupados'!BT199</f>
        <v>14.2</v>
      </c>
      <c r="BI199" s="304">
        <f>'dados agrupados'!BU199</f>
        <v>22.9</v>
      </c>
      <c r="BJ199" s="304">
        <f>'dados agrupados'!BV199</f>
        <v>0</v>
      </c>
      <c r="BK199" s="304">
        <f>'dados agrupados'!BW199</f>
        <v>0</v>
      </c>
      <c r="BL199" s="304">
        <f>'dados agrupados'!BX199</f>
        <v>10.3</v>
      </c>
      <c r="BM199" s="304">
        <f>'dados agrupados'!BY199</f>
        <v>0</v>
      </c>
      <c r="BN199" s="304">
        <f>'dados agrupados'!BZ199</f>
        <v>74.7</v>
      </c>
      <c r="BO199" s="304">
        <f>'dados agrupados'!CA199</f>
        <v>0</v>
      </c>
      <c r="BP199" s="304">
        <f>'dados agrupados'!CB199</f>
        <v>20.9</v>
      </c>
      <c r="BQ199" s="304">
        <f>'dados agrupados'!CC199</f>
        <v>0</v>
      </c>
      <c r="BR199" s="304">
        <f>'dados agrupados'!CD199</f>
        <v>1.8</v>
      </c>
      <c r="BS199" s="304">
        <f>'dados agrupados'!CE199</f>
        <v>0</v>
      </c>
      <c r="BT199" s="304">
        <f>'dados agrupados'!CF199</f>
        <v>2.5</v>
      </c>
      <c r="BU199" s="304">
        <f>'dados agrupados'!CG199</f>
        <v>0</v>
      </c>
      <c r="BV199" s="304">
        <f>'dados agrupados'!CH199</f>
        <v>0.1</v>
      </c>
      <c r="BW199" s="304">
        <f>'dados agrupados'!CI199</f>
        <v>0</v>
      </c>
      <c r="BX199" s="304" t="b">
        <f>'dados agrupados'!CJ199</f>
        <v>1</v>
      </c>
      <c r="BY199" s="304" t="b">
        <f>'dados agrupados'!CK199</f>
        <v>1</v>
      </c>
      <c r="BZ199" s="304" t="e">
        <f t="shared" si="1"/>
        <v>#REF!</v>
      </c>
    </row>
    <row r="200" spans="1:78" ht="15.75" customHeight="1">
      <c r="A200" s="422" t="str">
        <f>'dados agrupados'!C200</f>
        <v>3243</v>
      </c>
      <c r="B200" s="304">
        <f>'dados agrupados'!D200</f>
        <v>35</v>
      </c>
      <c r="C200" s="304">
        <f>'dados agrupados'!E200</f>
        <v>78</v>
      </c>
      <c r="D200" s="304">
        <f>'dados agrupados'!F200</f>
        <v>0</v>
      </c>
      <c r="E200" s="423">
        <f>'dados agrupados'!M200</f>
        <v>193</v>
      </c>
      <c r="F200" s="304">
        <f>'dados agrupados'!N200</f>
        <v>14746</v>
      </c>
      <c r="G200" s="304">
        <f>'dados agrupados'!O200</f>
        <v>0</v>
      </c>
      <c r="H200" s="304">
        <f>'dados agrupados'!P200</f>
        <v>0</v>
      </c>
      <c r="I200" s="304">
        <f>'dados agrupados'!Q200</f>
        <v>1.5</v>
      </c>
      <c r="J200" s="304">
        <f>'dados agrupados'!R200</f>
        <v>4.7</v>
      </c>
      <c r="K200" s="304">
        <f>'dados agrupados'!S200</f>
        <v>206</v>
      </c>
      <c r="L200" s="304">
        <f>'dados agrupados'!T200</f>
        <v>1393</v>
      </c>
      <c r="M200" s="423">
        <f>'dados agrupados'!U200</f>
        <v>30</v>
      </c>
      <c r="N200" s="423">
        <f>'dados agrupados'!V200</f>
        <v>261</v>
      </c>
      <c r="O200" s="304">
        <f>'dados agrupados'!W200</f>
        <v>0</v>
      </c>
      <c r="P200" s="304">
        <f>'dados agrupados'!X200</f>
        <v>0</v>
      </c>
      <c r="Q200" s="304">
        <f>'dados agrupados'!Y200</f>
        <v>0</v>
      </c>
      <c r="R200" s="304">
        <f>'dados agrupados'!Z200</f>
        <v>0</v>
      </c>
      <c r="S200" s="304">
        <f>'dados agrupados'!AA200</f>
        <v>0</v>
      </c>
      <c r="T200" s="304">
        <f>'dados agrupados'!AB200</f>
        <v>0</v>
      </c>
      <c r="U200" s="304">
        <f>'dados agrupados'!AC200</f>
        <v>6.2</v>
      </c>
      <c r="V200" s="304">
        <f>'dados agrupados'!AD200</f>
        <v>8.6</v>
      </c>
      <c r="W200" s="304" t="e">
        <f t="shared" ref="W200:X200" si="182">#REF!</f>
        <v>#REF!</v>
      </c>
      <c r="X200" s="304" t="e">
        <f t="shared" si="182"/>
        <v>#REF!</v>
      </c>
      <c r="Y200" s="423">
        <f>'dados agrupados'!AG200</f>
        <v>31</v>
      </c>
      <c r="Z200" s="304">
        <f>'dados agrupados'!AH200</f>
        <v>76</v>
      </c>
      <c r="AA200" s="424">
        <f>'dados agrupados'!AI200</f>
        <v>0.9</v>
      </c>
      <c r="AB200" s="304">
        <f>'dados agrupados'!AJ200</f>
        <v>1.3</v>
      </c>
      <c r="AC200" s="424">
        <f>'dados agrupados'!AK200</f>
        <v>0.4</v>
      </c>
      <c r="AD200" s="424">
        <f>'dados agrupados'!AR200</f>
        <v>10.5</v>
      </c>
      <c r="AE200" s="304">
        <f>'dados agrupados'!AS200</f>
        <v>9</v>
      </c>
      <c r="AF200" s="304">
        <f>'dados agrupados'!AN200</f>
        <v>8.3000000000000007</v>
      </c>
      <c r="AG200" s="304">
        <f>'dados agrupados'!AO200</f>
        <v>8</v>
      </c>
      <c r="AH200" s="424">
        <f>'dados agrupados'!AT200</f>
        <v>4.7</v>
      </c>
      <c r="AI200" s="304">
        <f>'dados agrupados'!AU200</f>
        <v>4.5</v>
      </c>
      <c r="AJ200" s="423">
        <f>'dados agrupados'!AX200</f>
        <v>145</v>
      </c>
      <c r="AK200" s="304">
        <f>'dados agrupados'!AY200</f>
        <v>126</v>
      </c>
      <c r="AL200" s="424">
        <f>'dados agrupados'!AL200</f>
        <v>4.5</v>
      </c>
      <c r="AM200" s="304">
        <f>'dados agrupados'!AM200</f>
        <v>5.8</v>
      </c>
      <c r="AN200" s="424">
        <f>'dados agrupados'!AZ200</f>
        <v>1.9</v>
      </c>
      <c r="AO200" s="304">
        <f>'dados agrupados'!BA200</f>
        <v>1.8</v>
      </c>
      <c r="AP200" s="423">
        <f>'dados agrupados'!BB200</f>
        <v>100</v>
      </c>
      <c r="AQ200" s="304">
        <f>'dados agrupados'!BC200</f>
        <v>76</v>
      </c>
      <c r="AR200" s="304">
        <f>'dados agrupados'!AP200</f>
        <v>33</v>
      </c>
      <c r="AS200" s="304">
        <f>'dados agrupados'!AQ200</f>
        <v>10</v>
      </c>
      <c r="AT200" s="304">
        <f>'dados agrupados'!BF200</f>
        <v>4.8</v>
      </c>
      <c r="AU200" s="304">
        <f>'dados agrupados'!BG200</f>
        <v>5.09</v>
      </c>
      <c r="AV200" s="304">
        <f>'dados agrupados'!BH200</f>
        <v>15.5</v>
      </c>
      <c r="AW200" s="304">
        <f>'dados agrupados'!BI200</f>
        <v>17.100000000000001</v>
      </c>
      <c r="AX200" s="304">
        <f>'dados agrupados'!BJ200</f>
        <v>45.5</v>
      </c>
      <c r="AY200" s="304">
        <f>'dados agrupados'!BK200</f>
        <v>47.1</v>
      </c>
      <c r="AZ200" s="304">
        <f>'dados agrupados'!BL200</f>
        <v>95</v>
      </c>
      <c r="BA200" s="304">
        <f>'dados agrupados'!BM200</f>
        <v>92</v>
      </c>
      <c r="BB200" s="304">
        <f>'dados agrupados'!BN200</f>
        <v>32.200000000000003</v>
      </c>
      <c r="BC200" s="304">
        <f>'dados agrupados'!BO200</f>
        <v>33.700000000000003</v>
      </c>
      <c r="BD200" s="304">
        <f>'dados agrupados'!BP200</f>
        <v>34</v>
      </c>
      <c r="BE200" s="304">
        <f>'dados agrupados'!BQ200</f>
        <v>36.4</v>
      </c>
      <c r="BF200" s="304">
        <f>'dados agrupados'!BR200</f>
        <v>292</v>
      </c>
      <c r="BG200" s="304">
        <f>'dados agrupados'!BS200</f>
        <v>309</v>
      </c>
      <c r="BH200" s="304">
        <f>'dados agrupados'!BT200</f>
        <v>13.5</v>
      </c>
      <c r="BI200" s="304">
        <f>'dados agrupados'!BU200</f>
        <v>20.9</v>
      </c>
      <c r="BJ200" s="304">
        <f>'dados agrupados'!BV200</f>
        <v>0</v>
      </c>
      <c r="BK200" s="304">
        <f>'dados agrupados'!BW200</f>
        <v>0</v>
      </c>
      <c r="BL200" s="304">
        <f>'dados agrupados'!BX200</f>
        <v>8.1</v>
      </c>
      <c r="BM200" s="304">
        <f>'dados agrupados'!BY200</f>
        <v>0</v>
      </c>
      <c r="BN200" s="304">
        <f>'dados agrupados'!BZ200</f>
        <v>66.900000000000006</v>
      </c>
      <c r="BO200" s="304">
        <f>'dados agrupados'!CA200</f>
        <v>0</v>
      </c>
      <c r="BP200" s="304">
        <f>'dados agrupados'!CB200</f>
        <v>29.6</v>
      </c>
      <c r="BQ200" s="304">
        <f>'dados agrupados'!CC200</f>
        <v>0</v>
      </c>
      <c r="BR200" s="304">
        <f>'dados agrupados'!CD200</f>
        <v>1.6</v>
      </c>
      <c r="BS200" s="304">
        <f>'dados agrupados'!CE200</f>
        <v>0</v>
      </c>
      <c r="BT200" s="304">
        <f>'dados agrupados'!CF200</f>
        <v>1.8</v>
      </c>
      <c r="BU200" s="304">
        <f>'dados agrupados'!CG200</f>
        <v>0</v>
      </c>
      <c r="BV200" s="304">
        <f>'dados agrupados'!CH200</f>
        <v>0.1</v>
      </c>
      <c r="BW200" s="304">
        <f>'dados agrupados'!CI200</f>
        <v>0</v>
      </c>
      <c r="BX200" s="304" t="b">
        <f>'dados agrupados'!CJ200</f>
        <v>1</v>
      </c>
      <c r="BY200" s="304" t="b">
        <f>'dados agrupados'!CK200</f>
        <v>1</v>
      </c>
      <c r="BZ200" s="304" t="e">
        <f t="shared" si="1"/>
        <v>#REF!</v>
      </c>
    </row>
    <row r="201" spans="1:78" ht="15.75" customHeight="1">
      <c r="A201" s="422" t="str">
        <f>'dados agrupados'!C201</f>
        <v>3247</v>
      </c>
      <c r="B201" s="304">
        <f>'dados agrupados'!D201</f>
        <v>35</v>
      </c>
      <c r="C201" s="304">
        <f>'dados agrupados'!E201</f>
        <v>76</v>
      </c>
      <c r="D201" s="304">
        <f>'dados agrupados'!F201</f>
        <v>0</v>
      </c>
      <c r="E201" s="423">
        <f>'dados agrupados'!M201</f>
        <v>71</v>
      </c>
      <c r="F201" s="304">
        <f>'dados agrupados'!N201</f>
        <v>8337</v>
      </c>
      <c r="G201" s="304">
        <f>'dados agrupados'!O201</f>
        <v>0</v>
      </c>
      <c r="H201" s="304">
        <f>'dados agrupados'!P201</f>
        <v>0</v>
      </c>
      <c r="I201" s="304">
        <f>'dados agrupados'!Q201</f>
        <v>2.5</v>
      </c>
      <c r="J201" s="304">
        <f>'dados agrupados'!R201</f>
        <v>4</v>
      </c>
      <c r="K201" s="304">
        <f>'dados agrupados'!S201</f>
        <v>154</v>
      </c>
      <c r="L201" s="304">
        <f>'dados agrupados'!T201</f>
        <v>951</v>
      </c>
      <c r="M201" s="423">
        <f>'dados agrupados'!U201</f>
        <v>22</v>
      </c>
      <c r="N201" s="423">
        <f>'dados agrupados'!V201</f>
        <v>124</v>
      </c>
      <c r="O201" s="304">
        <f>'dados agrupados'!W201</f>
        <v>0</v>
      </c>
      <c r="P201" s="304">
        <f>'dados agrupados'!X201</f>
        <v>0</v>
      </c>
      <c r="Q201" s="304">
        <f>'dados agrupados'!Y201</f>
        <v>0</v>
      </c>
      <c r="R201" s="304">
        <f>'dados agrupados'!Z201</f>
        <v>0</v>
      </c>
      <c r="S201" s="304">
        <f>'dados agrupados'!AA201</f>
        <v>0</v>
      </c>
      <c r="T201" s="304">
        <f>'dados agrupados'!AB201</f>
        <v>0</v>
      </c>
      <c r="U201" s="304">
        <f>'dados agrupados'!AC201</f>
        <v>4.3</v>
      </c>
      <c r="V201" s="304">
        <f>'dados agrupados'!AD201</f>
        <v>7.9</v>
      </c>
      <c r="W201" s="304" t="e">
        <f t="shared" ref="W201:X201" si="183">#REF!</f>
        <v>#REF!</v>
      </c>
      <c r="X201" s="304" t="e">
        <f t="shared" si="183"/>
        <v>#REF!</v>
      </c>
      <c r="Y201" s="423">
        <f>'dados agrupados'!AG201</f>
        <v>37</v>
      </c>
      <c r="Z201" s="304">
        <f>'dados agrupados'!AH201</f>
        <v>45</v>
      </c>
      <c r="AA201" s="424">
        <f>'dados agrupados'!AI201</f>
        <v>0.9</v>
      </c>
      <c r="AB201" s="304">
        <f>'dados agrupados'!AJ201</f>
        <v>1.1000000000000001</v>
      </c>
      <c r="AC201" s="424">
        <f>'dados agrupados'!AK201</f>
        <v>0.20000000000000007</v>
      </c>
      <c r="AD201" s="424">
        <f>'dados agrupados'!AR201</f>
        <v>9.5</v>
      </c>
      <c r="AE201" s="304">
        <f>'dados agrupados'!AS201</f>
        <v>8.4</v>
      </c>
      <c r="AF201" s="304">
        <f>'dados agrupados'!AN201</f>
        <v>6.9</v>
      </c>
      <c r="AG201" s="304">
        <f>'dados agrupados'!AO201</f>
        <v>7</v>
      </c>
      <c r="AH201" s="424">
        <f>'dados agrupados'!AT201</f>
        <v>4.3</v>
      </c>
      <c r="AI201" s="304">
        <f>'dados agrupados'!AU201</f>
        <v>5</v>
      </c>
      <c r="AJ201" s="423">
        <f>'dados agrupados'!AX201</f>
        <v>145</v>
      </c>
      <c r="AK201" s="304">
        <f>'dados agrupados'!AY201</f>
        <v>132</v>
      </c>
      <c r="AL201" s="424">
        <f>'dados agrupados'!AL201</f>
        <v>4.9000000000000004</v>
      </c>
      <c r="AM201" s="304">
        <f>'dados agrupados'!AM201</f>
        <v>5.0999999999999996</v>
      </c>
      <c r="AN201" s="424">
        <f>'dados agrupados'!AZ201</f>
        <v>1.7</v>
      </c>
      <c r="AO201" s="304">
        <f>'dados agrupados'!BA201</f>
        <v>1.9</v>
      </c>
      <c r="AP201" s="423">
        <f>'dados agrupados'!BB201</f>
        <v>100</v>
      </c>
      <c r="AQ201" s="304">
        <f>'dados agrupados'!BC201</f>
        <v>79</v>
      </c>
      <c r="AR201" s="304">
        <f>'dados agrupados'!AP201</f>
        <v>65</v>
      </c>
      <c r="AS201" s="304">
        <f>'dados agrupados'!AQ201</f>
        <v>10</v>
      </c>
      <c r="AT201" s="304">
        <f>'dados agrupados'!BF201</f>
        <v>4.96</v>
      </c>
      <c r="AU201" s="304">
        <f>'dados agrupados'!BG201</f>
        <v>5.42</v>
      </c>
      <c r="AV201" s="304">
        <f>'dados agrupados'!BH201</f>
        <v>15.3</v>
      </c>
      <c r="AW201" s="304">
        <f>'dados agrupados'!BI201</f>
        <v>17.100000000000001</v>
      </c>
      <c r="AX201" s="304">
        <f>'dados agrupados'!BJ201</f>
        <v>45.7</v>
      </c>
      <c r="AY201" s="304">
        <f>'dados agrupados'!BK201</f>
        <v>50.3</v>
      </c>
      <c r="AZ201" s="304">
        <f>'dados agrupados'!BL201</f>
        <v>92</v>
      </c>
      <c r="BA201" s="304">
        <f>'dados agrupados'!BM201</f>
        <v>93</v>
      </c>
      <c r="BB201" s="304">
        <f>'dados agrupados'!BN201</f>
        <v>30.9</v>
      </c>
      <c r="BC201" s="304">
        <f>'dados agrupados'!BO201</f>
        <v>31.6</v>
      </c>
      <c r="BD201" s="304">
        <f>'dados agrupados'!BP201</f>
        <v>33.6</v>
      </c>
      <c r="BE201" s="304">
        <f>'dados agrupados'!BQ201</f>
        <v>34</v>
      </c>
      <c r="BF201" s="304">
        <f>'dados agrupados'!BR201</f>
        <v>189</v>
      </c>
      <c r="BG201" s="304">
        <f>'dados agrupados'!BS201</f>
        <v>144</v>
      </c>
      <c r="BH201" s="304">
        <f>'dados agrupados'!BT201</f>
        <v>14.8</v>
      </c>
      <c r="BI201" s="304">
        <f>'dados agrupados'!BU201</f>
        <v>15.3</v>
      </c>
      <c r="BJ201" s="304">
        <f>'dados agrupados'!BV201</f>
        <v>0</v>
      </c>
      <c r="BK201" s="304">
        <f>'dados agrupados'!BW201</f>
        <v>0</v>
      </c>
      <c r="BL201" s="304">
        <f>'dados agrupados'!BX201</f>
        <v>8.8000000000000007</v>
      </c>
      <c r="BM201" s="304">
        <f>'dados agrupados'!BY201</f>
        <v>0</v>
      </c>
      <c r="BN201" s="304">
        <f>'dados agrupados'!BZ201</f>
        <v>68.3</v>
      </c>
      <c r="BO201" s="304">
        <f>'dados agrupados'!CA201</f>
        <v>0</v>
      </c>
      <c r="BP201" s="304">
        <f>'dados agrupados'!CB201</f>
        <v>25.6</v>
      </c>
      <c r="BQ201" s="304">
        <f>'dados agrupados'!CC201</f>
        <v>0</v>
      </c>
      <c r="BR201" s="304">
        <f>'dados agrupados'!CD201</f>
        <v>4.3</v>
      </c>
      <c r="BS201" s="304">
        <f>'dados agrupados'!CE201</f>
        <v>0</v>
      </c>
      <c r="BT201" s="304">
        <f>'dados agrupados'!CF201</f>
        <v>1.7</v>
      </c>
      <c r="BU201" s="304">
        <f>'dados agrupados'!CG201</f>
        <v>0</v>
      </c>
      <c r="BV201" s="304">
        <f>'dados agrupados'!CH201</f>
        <v>0.1</v>
      </c>
      <c r="BW201" s="304">
        <f>'dados agrupados'!CI201</f>
        <v>0</v>
      </c>
      <c r="BX201" s="304" t="b">
        <f>'dados agrupados'!CJ201</f>
        <v>0</v>
      </c>
      <c r="BY201" s="304" t="b">
        <f>'dados agrupados'!CK201</f>
        <v>1</v>
      </c>
      <c r="BZ201" s="304" t="e">
        <f t="shared" si="1"/>
        <v>#REF!</v>
      </c>
    </row>
    <row r="202" spans="1:78" ht="15.75" customHeight="1">
      <c r="A202" s="422" t="str">
        <f>'dados agrupados'!C202</f>
        <v>3248</v>
      </c>
      <c r="B202" s="304">
        <f>'dados agrupados'!D202</f>
        <v>31</v>
      </c>
      <c r="C202" s="304">
        <f>'dados agrupados'!E202</f>
        <v>76</v>
      </c>
      <c r="D202" s="304">
        <f>'dados agrupados'!F202</f>
        <v>0</v>
      </c>
      <c r="E202" s="423">
        <f>'dados agrupados'!M202</f>
        <v>70</v>
      </c>
      <c r="F202" s="304">
        <f>'dados agrupados'!N202</f>
        <v>3768</v>
      </c>
      <c r="G202" s="304">
        <f>'dados agrupados'!O202</f>
        <v>0</v>
      </c>
      <c r="H202" s="304">
        <f>'dados agrupados'!P202</f>
        <v>0</v>
      </c>
      <c r="I202" s="304">
        <f>'dados agrupados'!Q202</f>
        <v>4</v>
      </c>
      <c r="J202" s="304">
        <f>'dados agrupados'!R202</f>
        <v>2.7</v>
      </c>
      <c r="K202" s="304">
        <f>'dados agrupados'!S202</f>
        <v>252</v>
      </c>
      <c r="L202" s="304">
        <f>'dados agrupados'!T202</f>
        <v>631</v>
      </c>
      <c r="M202" s="423">
        <f>'dados agrupados'!U202</f>
        <v>31</v>
      </c>
      <c r="N202" s="423">
        <f>'dados agrupados'!V202</f>
        <v>111</v>
      </c>
      <c r="O202" s="304">
        <f>'dados agrupados'!W202</f>
        <v>0</v>
      </c>
      <c r="P202" s="304">
        <f>'dados agrupados'!X202</f>
        <v>0</v>
      </c>
      <c r="Q202" s="304">
        <f>'dados agrupados'!Y202</f>
        <v>0</v>
      </c>
      <c r="R202" s="304">
        <f>'dados agrupados'!Z202</f>
        <v>0</v>
      </c>
      <c r="S202" s="304">
        <f>'dados agrupados'!AA202</f>
        <v>0</v>
      </c>
      <c r="T202" s="304">
        <f>'dados agrupados'!AB202</f>
        <v>0</v>
      </c>
      <c r="U202" s="304">
        <f>'dados agrupados'!AC202</f>
        <v>5.2</v>
      </c>
      <c r="V202" s="304">
        <f>'dados agrupados'!AD202</f>
        <v>5.7</v>
      </c>
      <c r="W202" s="304" t="e">
        <f t="shared" ref="W202:X202" si="184">#REF!</f>
        <v>#REF!</v>
      </c>
      <c r="X202" s="304" t="e">
        <f t="shared" si="184"/>
        <v>#REF!</v>
      </c>
      <c r="Y202" s="423">
        <f>'dados agrupados'!AG202</f>
        <v>39</v>
      </c>
      <c r="Z202" s="304">
        <f>'dados agrupados'!AH202</f>
        <v>39</v>
      </c>
      <c r="AA202" s="424">
        <f>'dados agrupados'!AI202</f>
        <v>0.8</v>
      </c>
      <c r="AB202" s="304">
        <f>'dados agrupados'!AJ202</f>
        <v>0.8</v>
      </c>
      <c r="AC202" s="424">
        <f>'dados agrupados'!AK202</f>
        <v>0</v>
      </c>
      <c r="AD202" s="424">
        <f>'dados agrupados'!AR202</f>
        <v>9.1</v>
      </c>
      <c r="AE202" s="304">
        <f>'dados agrupados'!AS202</f>
        <v>7.8</v>
      </c>
      <c r="AF202" s="304">
        <f>'dados agrupados'!AN202</f>
        <v>7.8</v>
      </c>
      <c r="AG202" s="304">
        <f>'dados agrupados'!AO202</f>
        <v>6.4</v>
      </c>
      <c r="AH202" s="424">
        <f>'dados agrupados'!AT202</f>
        <v>4.7</v>
      </c>
      <c r="AI202" s="304">
        <f>'dados agrupados'!AU202</f>
        <v>4</v>
      </c>
      <c r="AJ202" s="423">
        <f>'dados agrupados'!AX202</f>
        <v>144</v>
      </c>
      <c r="AK202" s="304">
        <f>'dados agrupados'!AY202</f>
        <v>116</v>
      </c>
      <c r="AL202" s="424">
        <f>'dados agrupados'!AL202</f>
        <v>4.8</v>
      </c>
      <c r="AM202" s="304">
        <f>'dados agrupados'!AM202</f>
        <v>4.4000000000000004</v>
      </c>
      <c r="AN202" s="424">
        <f>'dados agrupados'!AZ202</f>
        <v>2.1</v>
      </c>
      <c r="AO202" s="304">
        <f>'dados agrupados'!BA202</f>
        <v>1.5</v>
      </c>
      <c r="AP202" s="423">
        <f>'dados agrupados'!BB202</f>
        <v>98</v>
      </c>
      <c r="AQ202" s="304">
        <f>'dados agrupados'!BC202</f>
        <v>74</v>
      </c>
      <c r="AR202" s="304">
        <f>'dados agrupados'!AP202</f>
        <v>77</v>
      </c>
      <c r="AS202" s="304">
        <f>'dados agrupados'!AQ202</f>
        <v>83</v>
      </c>
      <c r="AT202" s="304">
        <f>'dados agrupados'!BF202</f>
        <v>5.0199999999999996</v>
      </c>
      <c r="AU202" s="304">
        <f>'dados agrupados'!BG202</f>
        <v>4.32</v>
      </c>
      <c r="AV202" s="304">
        <f>'dados agrupados'!BH202</f>
        <v>15.6</v>
      </c>
      <c r="AW202" s="304">
        <f>'dados agrupados'!BI202</f>
        <v>15.4</v>
      </c>
      <c r="AX202" s="304">
        <f>'dados agrupados'!BJ202</f>
        <v>46</v>
      </c>
      <c r="AY202" s="304">
        <f>'dados agrupados'!BK202</f>
        <v>29.1</v>
      </c>
      <c r="AZ202" s="304">
        <f>'dados agrupados'!BL202</f>
        <v>92</v>
      </c>
      <c r="BA202" s="304">
        <f>'dados agrupados'!BM202</f>
        <v>67</v>
      </c>
      <c r="BB202" s="304">
        <f>'dados agrupados'!BN202</f>
        <v>31</v>
      </c>
      <c r="BC202" s="304">
        <f>'dados agrupados'!BO202</f>
        <v>35.5</v>
      </c>
      <c r="BD202" s="304">
        <f>'dados agrupados'!BP202</f>
        <v>33.799999999999997</v>
      </c>
      <c r="BE202" s="304">
        <f>'dados agrupados'!BQ202</f>
        <v>52.8</v>
      </c>
      <c r="BF202" s="304">
        <f>'dados agrupados'!BR202</f>
        <v>279</v>
      </c>
      <c r="BG202" s="304">
        <f>'dados agrupados'!BS202</f>
        <v>371</v>
      </c>
      <c r="BH202" s="304">
        <f>'dados agrupados'!BT202</f>
        <v>13.7</v>
      </c>
      <c r="BI202" s="304">
        <f>'dados agrupados'!BU202</f>
        <v>34.5</v>
      </c>
      <c r="BJ202" s="304">
        <f>'dados agrupados'!BV202</f>
        <v>0</v>
      </c>
      <c r="BK202" s="304">
        <f>'dados agrupados'!BW202</f>
        <v>0</v>
      </c>
      <c r="BL202" s="304">
        <f>'dados agrupados'!BX202</f>
        <v>9.8000000000000007</v>
      </c>
      <c r="BM202" s="304">
        <f>'dados agrupados'!BY202</f>
        <v>0</v>
      </c>
      <c r="BN202" s="304">
        <f>'dados agrupados'!BZ202</f>
        <v>71.099999999999994</v>
      </c>
      <c r="BO202" s="304">
        <f>'dados agrupados'!CA202</f>
        <v>0</v>
      </c>
      <c r="BP202" s="304">
        <f>'dados agrupados'!CB202</f>
        <v>25.1</v>
      </c>
      <c r="BQ202" s="304">
        <f>'dados agrupados'!CC202</f>
        <v>0</v>
      </c>
      <c r="BR202" s="304">
        <f>'dados agrupados'!CD202</f>
        <v>1.9</v>
      </c>
      <c r="BS202" s="304">
        <f>'dados agrupados'!CE202</f>
        <v>0</v>
      </c>
      <c r="BT202" s="304">
        <f>'dados agrupados'!CF202</f>
        <v>1.8</v>
      </c>
      <c r="BU202" s="304">
        <f>'dados agrupados'!CG202</f>
        <v>0</v>
      </c>
      <c r="BV202" s="304">
        <f>'dados agrupados'!CH202</f>
        <v>0.1</v>
      </c>
      <c r="BW202" s="304">
        <f>'dados agrupados'!CI202</f>
        <v>0</v>
      </c>
      <c r="BX202" s="304" t="b">
        <f>'dados agrupados'!CJ202</f>
        <v>0</v>
      </c>
      <c r="BY202" s="304" t="b">
        <f>'dados agrupados'!CK202</f>
        <v>1</v>
      </c>
      <c r="BZ202" s="304" t="e">
        <f t="shared" si="1"/>
        <v>#REF!</v>
      </c>
    </row>
    <row r="203" spans="1:78" ht="15.75" customHeight="1">
      <c r="A203" s="420">
        <f>'dados agrupados'!C203</f>
        <v>3249</v>
      </c>
      <c r="B203" s="304">
        <f>'dados agrupados'!D203</f>
        <v>32</v>
      </c>
      <c r="C203" s="304">
        <f>'dados agrupados'!E203</f>
        <v>78</v>
      </c>
      <c r="D203" s="304">
        <f>'dados agrupados'!F203</f>
        <v>0</v>
      </c>
      <c r="E203" s="423">
        <f>'dados agrupados'!M203</f>
        <v>76</v>
      </c>
      <c r="F203" s="304">
        <f>'dados agrupados'!N203</f>
        <v>8713</v>
      </c>
      <c r="G203" s="304">
        <f>'dados agrupados'!O203</f>
        <v>0</v>
      </c>
      <c r="H203" s="304">
        <f>'dados agrupados'!P203</f>
        <v>0</v>
      </c>
      <c r="I203" s="304">
        <f>'dados agrupados'!Q203</f>
        <v>3.4</v>
      </c>
      <c r="J203" s="304">
        <f>'dados agrupados'!R203</f>
        <v>2.8</v>
      </c>
      <c r="K203" s="304">
        <f>'dados agrupados'!S203</f>
        <v>224</v>
      </c>
      <c r="L203" s="304">
        <f>'dados agrupados'!T203</f>
        <v>1171</v>
      </c>
      <c r="M203" s="423">
        <f>'dados agrupados'!U203</f>
        <v>26</v>
      </c>
      <c r="N203" s="423">
        <f>'dados agrupados'!V203</f>
        <v>151</v>
      </c>
      <c r="O203" s="304">
        <f>'dados agrupados'!W203</f>
        <v>0</v>
      </c>
      <c r="P203" s="304">
        <f>'dados agrupados'!X203</f>
        <v>0</v>
      </c>
      <c r="Q203" s="304">
        <f>'dados agrupados'!Y203</f>
        <v>0</v>
      </c>
      <c r="R203" s="304">
        <f>'dados agrupados'!Z203</f>
        <v>0</v>
      </c>
      <c r="S203" s="304">
        <f>'dados agrupados'!AA203</f>
        <v>0</v>
      </c>
      <c r="T203" s="304">
        <f>'dados agrupados'!AB203</f>
        <v>0</v>
      </c>
      <c r="U203" s="304">
        <f>'dados agrupados'!AC203</f>
        <v>6.3</v>
      </c>
      <c r="V203" s="304">
        <f>'dados agrupados'!AD203</f>
        <v>14.9</v>
      </c>
      <c r="W203" s="304" t="e">
        <f t="shared" ref="W203:X203" si="185">#REF!</f>
        <v>#REF!</v>
      </c>
      <c r="X203" s="304" t="e">
        <f t="shared" si="185"/>
        <v>#REF!</v>
      </c>
      <c r="Y203" s="423">
        <f>'dados agrupados'!AG203</f>
        <v>37</v>
      </c>
      <c r="Z203" s="304">
        <f>'dados agrupados'!AH203</f>
        <v>103</v>
      </c>
      <c r="AA203" s="424">
        <f>'dados agrupados'!AI203</f>
        <v>0.8</v>
      </c>
      <c r="AB203" s="304">
        <f>'dados agrupados'!AJ203</f>
        <v>2.1</v>
      </c>
      <c r="AC203" s="424">
        <f>'dados agrupados'!AK203</f>
        <v>1.3</v>
      </c>
      <c r="AD203" s="424">
        <f>'dados agrupados'!AR203</f>
        <v>9.3000000000000007</v>
      </c>
      <c r="AE203" s="304">
        <f>'dados agrupados'!AS203</f>
        <v>10.5</v>
      </c>
      <c r="AF203" s="304">
        <f>'dados agrupados'!AN203</f>
        <v>7.6</v>
      </c>
      <c r="AG203" s="304">
        <f>'dados agrupados'!AO203</f>
        <v>9.3000000000000007</v>
      </c>
      <c r="AH203" s="424">
        <f>'dados agrupados'!AT203</f>
        <v>4.8</v>
      </c>
      <c r="AI203" s="304">
        <f>'dados agrupados'!AU203</f>
        <v>5.0999999999999996</v>
      </c>
      <c r="AJ203" s="423">
        <f>'dados agrupados'!AX203</f>
        <v>140</v>
      </c>
      <c r="AK203" s="304">
        <f>'dados agrupados'!AY203</f>
        <v>149</v>
      </c>
      <c r="AL203" s="424">
        <f>'dados agrupados'!AL203</f>
        <v>5.2</v>
      </c>
      <c r="AM203" s="304">
        <f>'dados agrupados'!AM203</f>
        <v>8.1999999999999993</v>
      </c>
      <c r="AN203" s="424">
        <f>'dados agrupados'!AZ203</f>
        <v>2</v>
      </c>
      <c r="AO203" s="304">
        <f>'dados agrupados'!BA203</f>
        <v>3</v>
      </c>
      <c r="AP203" s="423">
        <f>'dados agrupados'!BB203</f>
        <v>95</v>
      </c>
      <c r="AQ203" s="304">
        <f>'dados agrupados'!BC203</f>
        <v>84</v>
      </c>
      <c r="AR203" s="304">
        <f>'dados agrupados'!AP203</f>
        <v>62</v>
      </c>
      <c r="AS203" s="304">
        <f>'dados agrupados'!AQ203</f>
        <v>29</v>
      </c>
      <c r="AT203" s="304">
        <f>'dados agrupados'!BF203</f>
        <v>4.79</v>
      </c>
      <c r="AU203" s="304">
        <f>'dados agrupados'!BG203</f>
        <v>4.8600000000000003</v>
      </c>
      <c r="AV203" s="304">
        <f>'dados agrupados'!BH203</f>
        <v>14.4</v>
      </c>
      <c r="AW203" s="304">
        <f>'dados agrupados'!BI203</f>
        <v>14.9</v>
      </c>
      <c r="AX203" s="304">
        <f>'dados agrupados'!BJ203</f>
        <v>42.9</v>
      </c>
      <c r="AY203" s="304">
        <f>'dados agrupados'!BK203</f>
        <v>46.7</v>
      </c>
      <c r="AZ203" s="304">
        <f>'dados agrupados'!BL203</f>
        <v>90</v>
      </c>
      <c r="BA203" s="304">
        <f>'dados agrupados'!BM203</f>
        <v>96</v>
      </c>
      <c r="BB203" s="304">
        <f>'dados agrupados'!BN203</f>
        <v>30.2</v>
      </c>
      <c r="BC203" s="304">
        <f>'dados agrupados'!BO203</f>
        <v>30.6</v>
      </c>
      <c r="BD203" s="304">
        <f>'dados agrupados'!BP203</f>
        <v>33.700000000000003</v>
      </c>
      <c r="BE203" s="304">
        <f>'dados agrupados'!BQ203</f>
        <v>31.8</v>
      </c>
      <c r="BF203" s="304">
        <f>'dados agrupados'!BR203</f>
        <v>346</v>
      </c>
      <c r="BG203" s="304">
        <f>'dados agrupados'!BS203</f>
        <v>246</v>
      </c>
      <c r="BH203" s="304">
        <f>'dados agrupados'!BT203</f>
        <v>14</v>
      </c>
      <c r="BI203" s="304">
        <f>'dados agrupados'!BU203</f>
        <v>13.8</v>
      </c>
      <c r="BJ203" s="304">
        <f>'dados agrupados'!BV203</f>
        <v>0</v>
      </c>
      <c r="BK203" s="304">
        <f>'dados agrupados'!BW203</f>
        <v>0</v>
      </c>
      <c r="BL203" s="304">
        <f>'dados agrupados'!BX203</f>
        <v>10.5</v>
      </c>
      <c r="BM203" s="304">
        <f>'dados agrupados'!BY203</f>
        <v>0</v>
      </c>
      <c r="BN203" s="304">
        <f>'dados agrupados'!BZ203</f>
        <v>78.099999999999994</v>
      </c>
      <c r="BO203" s="304">
        <f>'dados agrupados'!CA203</f>
        <v>0</v>
      </c>
      <c r="BP203" s="304">
        <f>'dados agrupados'!CB203</f>
        <v>17.7</v>
      </c>
      <c r="BQ203" s="304">
        <f>'dados agrupados'!CC203</f>
        <v>0</v>
      </c>
      <c r="BR203" s="304">
        <f>'dados agrupados'!CD203</f>
        <v>2.4</v>
      </c>
      <c r="BS203" s="304">
        <f>'dados agrupados'!CE203</f>
        <v>0</v>
      </c>
      <c r="BT203" s="304">
        <f>'dados agrupados'!CF203</f>
        <v>1.7</v>
      </c>
      <c r="BU203" s="304">
        <f>'dados agrupados'!CG203</f>
        <v>0</v>
      </c>
      <c r="BV203" s="304">
        <f>'dados agrupados'!CH203</f>
        <v>0.1</v>
      </c>
      <c r="BW203" s="304">
        <f>'dados agrupados'!CI203</f>
        <v>0</v>
      </c>
      <c r="BX203" s="304" t="b">
        <f>'dados agrupados'!CJ203</f>
        <v>1</v>
      </c>
      <c r="BY203" s="304" t="b">
        <f>'dados agrupados'!CK203</f>
        <v>1</v>
      </c>
      <c r="BZ203" s="304" t="e">
        <f t="shared" si="1"/>
        <v>#REF!</v>
      </c>
    </row>
    <row r="204" spans="1:78" ht="15.75" customHeight="1">
      <c r="A204" s="422" t="str">
        <f>'dados agrupados'!C204</f>
        <v>3250</v>
      </c>
      <c r="B204" s="304">
        <f>'dados agrupados'!D204</f>
        <v>33</v>
      </c>
      <c r="C204" s="304">
        <f>'dados agrupados'!E204</f>
        <v>68</v>
      </c>
      <c r="D204" s="304">
        <f>'dados agrupados'!F204</f>
        <v>0</v>
      </c>
      <c r="E204" s="423">
        <f>'dados agrupados'!M204</f>
        <v>99</v>
      </c>
      <c r="F204" s="304">
        <f>'dados agrupados'!N204</f>
        <v>5093</v>
      </c>
      <c r="G204" s="304">
        <f>'dados agrupados'!O204</f>
        <v>0</v>
      </c>
      <c r="H204" s="304">
        <f>'dados agrupados'!P204</f>
        <v>0</v>
      </c>
      <c r="I204" s="304">
        <f>'dados agrupados'!Q204</f>
        <v>2.5</v>
      </c>
      <c r="J204" s="304">
        <f>'dados agrupados'!R204</f>
        <v>4.5</v>
      </c>
      <c r="K204" s="304">
        <f>'dados agrupados'!S204</f>
        <v>191</v>
      </c>
      <c r="L204" s="304">
        <f>'dados agrupados'!T204</f>
        <v>711</v>
      </c>
      <c r="M204" s="423">
        <f>'dados agrupados'!U204</f>
        <v>26</v>
      </c>
      <c r="N204" s="423">
        <f>'dados agrupados'!V204</f>
        <v>95</v>
      </c>
      <c r="O204" s="304">
        <f>'dados agrupados'!W204</f>
        <v>0</v>
      </c>
      <c r="P204" s="304">
        <f>'dados agrupados'!X204</f>
        <v>0</v>
      </c>
      <c r="Q204" s="304">
        <f>'dados agrupados'!Y204</f>
        <v>0</v>
      </c>
      <c r="R204" s="304">
        <f>'dados agrupados'!Z204</f>
        <v>0</v>
      </c>
      <c r="S204" s="304">
        <f>'dados agrupados'!AA204</f>
        <v>0</v>
      </c>
      <c r="T204" s="304">
        <f>'dados agrupados'!AB204</f>
        <v>0</v>
      </c>
      <c r="U204" s="304">
        <f>'dados agrupados'!AC204</f>
        <v>6.4</v>
      </c>
      <c r="V204" s="304">
        <f>'dados agrupados'!AD204</f>
        <v>8.9</v>
      </c>
      <c r="W204" s="304" t="e">
        <f t="shared" ref="W204:X204" si="186">#REF!</f>
        <v>#REF!</v>
      </c>
      <c r="X204" s="304" t="e">
        <f t="shared" si="186"/>
        <v>#REF!</v>
      </c>
      <c r="Y204" s="423">
        <f>'dados agrupados'!AG204</f>
        <v>43</v>
      </c>
      <c r="Z204" s="304">
        <f>'dados agrupados'!AH204</f>
        <v>60</v>
      </c>
      <c r="AA204" s="424">
        <f>'dados agrupados'!AI204</f>
        <v>1.1000000000000001</v>
      </c>
      <c r="AB204" s="304">
        <f>'dados agrupados'!AJ204</f>
        <v>1</v>
      </c>
      <c r="AC204" s="304">
        <f>'dados agrupados'!AK204</f>
        <v>0</v>
      </c>
      <c r="AD204" s="424">
        <f>'dados agrupados'!AR204</f>
        <v>10.7</v>
      </c>
      <c r="AE204" s="304">
        <f>'dados agrupados'!AS204</f>
        <v>8.9</v>
      </c>
      <c r="AF204" s="304">
        <f>'dados agrupados'!AN204</f>
        <v>8.6</v>
      </c>
      <c r="AG204" s="304">
        <f>'dados agrupados'!AO204</f>
        <v>7.1</v>
      </c>
      <c r="AH204" s="424">
        <f>'dados agrupados'!AT204</f>
        <v>4.8</v>
      </c>
      <c r="AI204" s="304">
        <f>'dados agrupados'!AU204</f>
        <v>4</v>
      </c>
      <c r="AJ204" s="423">
        <f>'dados agrupados'!AX204</f>
        <v>167</v>
      </c>
      <c r="AK204" s="304">
        <f>'dados agrupados'!AY204</f>
        <v>127</v>
      </c>
      <c r="AL204" s="424">
        <f>'dados agrupados'!AL204</f>
        <v>4.5999999999999996</v>
      </c>
      <c r="AM204" s="304">
        <f>'dados agrupados'!AM204</f>
        <v>5.2</v>
      </c>
      <c r="AN204" s="424">
        <f>'dados agrupados'!AZ204</f>
        <v>2.2999999999999998</v>
      </c>
      <c r="AO204" s="304">
        <f>'dados agrupados'!BA204</f>
        <v>1.9</v>
      </c>
      <c r="AP204" s="423">
        <f>'dados agrupados'!BB204</f>
        <v>91</v>
      </c>
      <c r="AQ204" s="304">
        <f>'dados agrupados'!BC204</f>
        <v>78</v>
      </c>
      <c r="AR204" s="304">
        <f>'dados agrupados'!AP204</f>
        <v>60</v>
      </c>
      <c r="AS204" s="304">
        <f>'dados agrupados'!AQ204</f>
        <v>15</v>
      </c>
      <c r="AT204" s="304">
        <f>'dados agrupados'!BF204</f>
        <v>4.59</v>
      </c>
      <c r="AU204" s="304">
        <f>'dados agrupados'!BG204</f>
        <v>4.03</v>
      </c>
      <c r="AV204" s="304">
        <f>'dados agrupados'!BH204</f>
        <v>14</v>
      </c>
      <c r="AW204" s="304">
        <f>'dados agrupados'!BI204</f>
        <v>14.4</v>
      </c>
      <c r="AX204" s="304">
        <f>'dados agrupados'!BJ204</f>
        <v>41</v>
      </c>
      <c r="AY204" s="304">
        <f>'dados agrupados'!BK204</f>
        <v>28.2</v>
      </c>
      <c r="AZ204" s="304">
        <f>'dados agrupados'!BL204</f>
        <v>89</v>
      </c>
      <c r="BA204" s="304">
        <f>'dados agrupados'!BM204</f>
        <v>70</v>
      </c>
      <c r="BB204" s="304">
        <f>'dados agrupados'!BN204</f>
        <v>30.5</v>
      </c>
      <c r="BC204" s="304">
        <f>'dados agrupados'!BO204</f>
        <v>35.700000000000003</v>
      </c>
      <c r="BD204" s="304">
        <f>'dados agrupados'!BP204</f>
        <v>34.200000000000003</v>
      </c>
      <c r="BE204" s="304">
        <f>'dados agrupados'!BQ204</f>
        <v>51.1</v>
      </c>
      <c r="BF204" s="304">
        <f>'dados agrupados'!BR204</f>
        <v>311</v>
      </c>
      <c r="BG204" s="304">
        <f>'dados agrupados'!BS204</f>
        <v>343</v>
      </c>
      <c r="BH204" s="304">
        <f>'dados agrupados'!BT204</f>
        <v>14.1</v>
      </c>
      <c r="BI204" s="304">
        <f>'dados agrupados'!BU204</f>
        <v>30.6</v>
      </c>
      <c r="BJ204" s="304">
        <f>'dados agrupados'!BV204</f>
        <v>0</v>
      </c>
      <c r="BK204" s="304">
        <f>'dados agrupados'!BW204</f>
        <v>0</v>
      </c>
      <c r="BL204" s="304">
        <f>'dados agrupados'!BX204</f>
        <v>6.7</v>
      </c>
      <c r="BM204" s="304">
        <f>'dados agrupados'!BY204</f>
        <v>0</v>
      </c>
      <c r="BN204" s="304">
        <f>'dados agrupados'!BZ204</f>
        <v>61.8</v>
      </c>
      <c r="BO204" s="304">
        <f>'dados agrupados'!CA204</f>
        <v>0</v>
      </c>
      <c r="BP204" s="304">
        <f>'dados agrupados'!CB204</f>
        <v>34</v>
      </c>
      <c r="BQ204" s="304">
        <f>'dados agrupados'!CC204</f>
        <v>0</v>
      </c>
      <c r="BR204" s="304">
        <f>'dados agrupados'!CD204</f>
        <v>2.7</v>
      </c>
      <c r="BS204" s="304">
        <f>'dados agrupados'!CE204</f>
        <v>0</v>
      </c>
      <c r="BT204" s="304">
        <f>'dados agrupados'!CF204</f>
        <v>1.4</v>
      </c>
      <c r="BU204" s="304">
        <f>'dados agrupados'!CG204</f>
        <v>0</v>
      </c>
      <c r="BV204" s="304">
        <f>'dados agrupados'!CH204</f>
        <v>0.1</v>
      </c>
      <c r="BW204" s="304">
        <f>'dados agrupados'!CI204</f>
        <v>0</v>
      </c>
      <c r="BX204" s="304" t="b">
        <f>'dados agrupados'!CJ204</f>
        <v>0</v>
      </c>
      <c r="BY204" s="304" t="b">
        <f>'dados agrupados'!CK204</f>
        <v>1</v>
      </c>
      <c r="BZ204" s="304" t="e">
        <f t="shared" si="1"/>
        <v>#REF!</v>
      </c>
    </row>
    <row r="205" spans="1:78" ht="15.75" customHeight="1">
      <c r="A205" s="422" t="str">
        <f>'dados agrupados'!C205</f>
        <v>3251</v>
      </c>
      <c r="B205" s="304">
        <f>'dados agrupados'!D205</f>
        <v>31</v>
      </c>
      <c r="C205" s="304">
        <f>'dados agrupados'!E205</f>
        <v>82</v>
      </c>
      <c r="D205" s="304">
        <f>'dados agrupados'!F205</f>
        <v>0</v>
      </c>
      <c r="E205" s="423">
        <f>'dados agrupados'!M205</f>
        <v>146</v>
      </c>
      <c r="F205" s="304">
        <f>'dados agrupados'!N205</f>
        <v>11557</v>
      </c>
      <c r="G205" s="304">
        <f>'dados agrupados'!O205</f>
        <v>0</v>
      </c>
      <c r="H205" s="304">
        <f>'dados agrupados'!P205</f>
        <v>0</v>
      </c>
      <c r="I205" s="304">
        <f>'dados agrupados'!Q205</f>
        <v>2.5</v>
      </c>
      <c r="J205" s="304">
        <f>'dados agrupados'!R205</f>
        <v>2.2999999999999998</v>
      </c>
      <c r="K205" s="304">
        <f>'dados agrupados'!S205</f>
        <v>177</v>
      </c>
      <c r="L205" s="304">
        <f>'dados agrupados'!T205</f>
        <v>1417</v>
      </c>
      <c r="M205" s="423">
        <f>'dados agrupados'!U205</f>
        <v>27</v>
      </c>
      <c r="N205" s="423">
        <f>'dados agrupados'!V205</f>
        <v>121</v>
      </c>
      <c r="O205" s="304">
        <f>'dados agrupados'!W205</f>
        <v>0</v>
      </c>
      <c r="P205" s="304">
        <f>'dados agrupados'!X205</f>
        <v>0</v>
      </c>
      <c r="Q205" s="304">
        <f>'dados agrupados'!Y205</f>
        <v>0</v>
      </c>
      <c r="R205" s="304">
        <f>'dados agrupados'!Z205</f>
        <v>0</v>
      </c>
      <c r="S205" s="304">
        <f>'dados agrupados'!AA205</f>
        <v>0</v>
      </c>
      <c r="T205" s="304">
        <f>'dados agrupados'!AB205</f>
        <v>0</v>
      </c>
      <c r="U205" s="304">
        <f>'dados agrupados'!AC205</f>
        <v>4.8</v>
      </c>
      <c r="V205" s="304">
        <f>'dados agrupados'!AD205</f>
        <v>7.8</v>
      </c>
      <c r="W205" s="304" t="e">
        <f t="shared" ref="W205:X205" si="187">#REF!</f>
        <v>#REF!</v>
      </c>
      <c r="X205" s="304" t="e">
        <f t="shared" si="187"/>
        <v>#REF!</v>
      </c>
      <c r="Y205" s="423">
        <f>'dados agrupados'!AG205</f>
        <v>31</v>
      </c>
      <c r="Z205" s="304">
        <f>'dados agrupados'!AH205</f>
        <v>43</v>
      </c>
      <c r="AA205" s="424">
        <f>'dados agrupados'!AI205</f>
        <v>0.9</v>
      </c>
      <c r="AB205" s="304">
        <f>'dados agrupados'!AJ205</f>
        <v>1</v>
      </c>
      <c r="AC205" s="424">
        <f>'dados agrupados'!AK205</f>
        <v>9.9999999999999978E-2</v>
      </c>
      <c r="AD205" s="424">
        <f>'dados agrupados'!AR205</f>
        <v>9</v>
      </c>
      <c r="AE205" s="304">
        <f>'dados agrupados'!AS205</f>
        <v>7.6</v>
      </c>
      <c r="AF205" s="304">
        <f>'dados agrupados'!AN205</f>
        <v>6.7</v>
      </c>
      <c r="AG205" s="304">
        <f>'dados agrupados'!AO205</f>
        <v>5.8</v>
      </c>
      <c r="AH205" s="424">
        <f>'dados agrupados'!AT205</f>
        <v>4.2</v>
      </c>
      <c r="AI205" s="304">
        <f>'dados agrupados'!AU205</f>
        <v>4.3</v>
      </c>
      <c r="AJ205" s="423">
        <f>'dados agrupados'!AX205</f>
        <v>139</v>
      </c>
      <c r="AK205" s="304">
        <f>'dados agrupados'!AY205</f>
        <v>114</v>
      </c>
      <c r="AL205" s="424">
        <f>'dados agrupados'!AL205</f>
        <v>4.7</v>
      </c>
      <c r="AM205" s="304">
        <f>'dados agrupados'!AM205</f>
        <v>5.0999999999999996</v>
      </c>
      <c r="AN205" s="424">
        <f>'dados agrupados'!AZ205</f>
        <v>1.6</v>
      </c>
      <c r="AO205" s="304">
        <f>'dados agrupados'!BA205</f>
        <v>1.6</v>
      </c>
      <c r="AP205" s="423">
        <f>'dados agrupados'!BB205</f>
        <v>99</v>
      </c>
      <c r="AQ205" s="304">
        <f>'dados agrupados'!BC205</f>
        <v>75</v>
      </c>
      <c r="AR205" s="304">
        <f>'dados agrupados'!AP205</f>
        <v>78</v>
      </c>
      <c r="AS205" s="304">
        <f>'dados agrupados'!AQ205</f>
        <v>30</v>
      </c>
      <c r="AT205" s="304">
        <f>'dados agrupados'!BF205</f>
        <v>4.7699999999999996</v>
      </c>
      <c r="AU205" s="304">
        <f>'dados agrupados'!BG205</f>
        <v>0.35</v>
      </c>
      <c r="AV205" s="304">
        <f>'dados agrupados'!BH205</f>
        <v>14.3</v>
      </c>
      <c r="AW205" s="304">
        <f>'dados agrupados'!BI205</f>
        <v>3.2</v>
      </c>
      <c r="AX205" s="304">
        <f>'dados agrupados'!BJ205</f>
        <v>42</v>
      </c>
      <c r="AY205" s="304">
        <f>'dados agrupados'!BK205</f>
        <v>25</v>
      </c>
      <c r="AZ205" s="304">
        <f>'dados agrupados'!BL205</f>
        <v>88</v>
      </c>
      <c r="BA205" s="304">
        <f>'dados agrupados'!BM205</f>
        <v>71</v>
      </c>
      <c r="BB205" s="304">
        <f>'dados agrupados'!BN205</f>
        <v>30</v>
      </c>
      <c r="BC205" s="304">
        <f>'dados agrupados'!BO205</f>
        <v>92.1</v>
      </c>
      <c r="BD205" s="304">
        <f>'dados agrupados'!BP205</f>
        <v>34.1</v>
      </c>
      <c r="BE205" s="304">
        <f>'dados agrupados'!BQ205</f>
        <v>129</v>
      </c>
      <c r="BF205" s="304">
        <f>'dados agrupados'!BR205</f>
        <v>283</v>
      </c>
      <c r="BG205" s="304">
        <f>'dados agrupados'!BS205</f>
        <v>363</v>
      </c>
      <c r="BH205" s="304">
        <f>'dados agrupados'!BT205</f>
        <v>14.1</v>
      </c>
      <c r="BI205" s="304">
        <f>'dados agrupados'!BU205</f>
        <v>32.299999999999997</v>
      </c>
      <c r="BJ205" s="304">
        <f>'dados agrupados'!BV205</f>
        <v>0</v>
      </c>
      <c r="BK205" s="304">
        <f>'dados agrupados'!BW205</f>
        <v>0</v>
      </c>
      <c r="BL205" s="304">
        <f>'dados agrupados'!BX205</f>
        <v>8.6</v>
      </c>
      <c r="BM205" s="304">
        <f>'dados agrupados'!BY205</f>
        <v>0</v>
      </c>
      <c r="BN205" s="304">
        <f>'dados agrupados'!BZ205</f>
        <v>671</v>
      </c>
      <c r="BO205" s="304">
        <f>'dados agrupados'!CA205</f>
        <v>0</v>
      </c>
      <c r="BP205" s="304">
        <f>'dados agrupados'!CB205</f>
        <v>28.5</v>
      </c>
      <c r="BQ205" s="304">
        <f>'dados agrupados'!CC205</f>
        <v>0</v>
      </c>
      <c r="BR205" s="304">
        <f>'dados agrupados'!CD205</f>
        <v>2.2999999999999998</v>
      </c>
      <c r="BS205" s="304">
        <f>'dados agrupados'!CE205</f>
        <v>0</v>
      </c>
      <c r="BT205" s="304">
        <f>'dados agrupados'!CF205</f>
        <v>1.9</v>
      </c>
      <c r="BU205" s="304">
        <f>'dados agrupados'!CG205</f>
        <v>0</v>
      </c>
      <c r="BV205" s="304">
        <f>'dados agrupados'!CH205</f>
        <v>0.2</v>
      </c>
      <c r="BW205" s="304">
        <f>'dados agrupados'!CI205</f>
        <v>0</v>
      </c>
      <c r="BX205" s="304" t="b">
        <f>'dados agrupados'!CJ205</f>
        <v>0</v>
      </c>
      <c r="BY205" s="304" t="b">
        <f>'dados agrupados'!CK205</f>
        <v>1</v>
      </c>
      <c r="BZ205" s="304" t="e">
        <f t="shared" si="1"/>
        <v>#REF!</v>
      </c>
    </row>
    <row r="206" spans="1:78" ht="15.75" customHeight="1">
      <c r="A206" s="422" t="str">
        <f>'dados agrupados'!C206</f>
        <v>3255</v>
      </c>
      <c r="B206" s="304">
        <f>'dados agrupados'!D206</f>
        <v>28</v>
      </c>
      <c r="C206" s="304">
        <f>'dados agrupados'!E206</f>
        <v>77</v>
      </c>
      <c r="D206" s="304">
        <f>'dados agrupados'!F206</f>
        <v>0</v>
      </c>
      <c r="E206" s="423">
        <f>'dados agrupados'!M206</f>
        <v>76</v>
      </c>
      <c r="F206" s="304">
        <f>'dados agrupados'!N206</f>
        <v>4629</v>
      </c>
      <c r="G206" s="304">
        <f>'dados agrupados'!O206</f>
        <v>0</v>
      </c>
      <c r="H206" s="304">
        <f>'dados agrupados'!P206</f>
        <v>0</v>
      </c>
      <c r="I206" s="304">
        <f>'dados agrupados'!Q206</f>
        <v>1.4</v>
      </c>
      <c r="J206" s="304">
        <f>'dados agrupados'!R206</f>
        <v>2.8</v>
      </c>
      <c r="K206" s="304">
        <f>'dados agrupados'!S206</f>
        <v>166</v>
      </c>
      <c r="L206" s="304">
        <f>'dados agrupados'!T206</f>
        <v>587</v>
      </c>
      <c r="M206" s="423">
        <f>'dados agrupados'!U206</f>
        <v>21</v>
      </c>
      <c r="N206" s="423">
        <f>'dados agrupados'!V206</f>
        <v>76</v>
      </c>
      <c r="O206" s="304">
        <f>'dados agrupados'!W206</f>
        <v>0</v>
      </c>
      <c r="P206" s="304">
        <f>'dados agrupados'!X206</f>
        <v>0</v>
      </c>
      <c r="Q206" s="304">
        <f>'dados agrupados'!Y206</f>
        <v>0</v>
      </c>
      <c r="R206" s="304">
        <f>'dados agrupados'!Z206</f>
        <v>0</v>
      </c>
      <c r="S206" s="304">
        <f>'dados agrupados'!AA206</f>
        <v>0</v>
      </c>
      <c r="T206" s="304">
        <f>'dados agrupados'!AB206</f>
        <v>0</v>
      </c>
      <c r="U206" s="304">
        <f>'dados agrupados'!AC206</f>
        <v>4.5999999999999996</v>
      </c>
      <c r="V206" s="304">
        <f>'dados agrupados'!AD206</f>
        <v>7.6</v>
      </c>
      <c r="W206" s="304" t="e">
        <f t="shared" ref="W206:X206" si="188">#REF!</f>
        <v>#REF!</v>
      </c>
      <c r="X206" s="304" t="e">
        <f t="shared" si="188"/>
        <v>#REF!</v>
      </c>
      <c r="Y206" s="423">
        <f>'dados agrupados'!AG206</f>
        <v>33</v>
      </c>
      <c r="Z206" s="304">
        <f>'dados agrupados'!AH206</f>
        <v>56</v>
      </c>
      <c r="AA206" s="424">
        <f>'dados agrupados'!AI206</f>
        <v>0.9</v>
      </c>
      <c r="AB206" s="304">
        <f>'dados agrupados'!AJ206</f>
        <v>1.2</v>
      </c>
      <c r="AC206" s="424">
        <f>'dados agrupados'!AK206</f>
        <v>0.29999999999999993</v>
      </c>
      <c r="AD206" s="424">
        <f>'dados agrupados'!AR206</f>
        <v>9.5</v>
      </c>
      <c r="AE206" s="304">
        <f>'dados agrupados'!AS206</f>
        <v>8.6999999999999993</v>
      </c>
      <c r="AF206" s="304">
        <f>'dados agrupados'!AN206</f>
        <v>7.9</v>
      </c>
      <c r="AG206" s="304">
        <f>'dados agrupados'!AO206</f>
        <v>7.9</v>
      </c>
      <c r="AH206" s="424">
        <f>'dados agrupados'!AT206</f>
        <v>4.0999999999999996</v>
      </c>
      <c r="AI206" s="304">
        <f>'dados agrupados'!AU206</f>
        <v>3.7</v>
      </c>
      <c r="AJ206" s="423">
        <f>'dados agrupados'!AX206</f>
        <v>144</v>
      </c>
      <c r="AK206" s="304">
        <f>'dados agrupados'!AY206</f>
        <v>126</v>
      </c>
      <c r="AL206" s="424">
        <f>'dados agrupados'!AL206</f>
        <v>4.5</v>
      </c>
      <c r="AM206" s="304">
        <f>'dados agrupados'!AM206</f>
        <v>5.4</v>
      </c>
      <c r="AN206" s="424">
        <f>'dados agrupados'!AZ206</f>
        <v>2</v>
      </c>
      <c r="AO206" s="304">
        <f>'dados agrupados'!BA206</f>
        <v>1.8</v>
      </c>
      <c r="AP206" s="423">
        <f>'dados agrupados'!BB206</f>
        <v>99</v>
      </c>
      <c r="AQ206" s="304">
        <f>'dados agrupados'!BC206</f>
        <v>76</v>
      </c>
      <c r="AR206" s="304">
        <f>'dados agrupados'!AP206</f>
        <v>34</v>
      </c>
      <c r="AS206" s="304">
        <f>'dados agrupados'!AQ206</f>
        <v>86</v>
      </c>
      <c r="AT206" s="304">
        <f>'dados agrupados'!BF206</f>
        <v>4.84</v>
      </c>
      <c r="AU206" s="304">
        <f>'dados agrupados'!BG206</f>
        <v>5.31</v>
      </c>
      <c r="AV206" s="304">
        <f>'dados agrupados'!BH206</f>
        <v>14.6</v>
      </c>
      <c r="AW206" s="304">
        <f>'dados agrupados'!BI206</f>
        <v>16.100000000000001</v>
      </c>
      <c r="AX206" s="304">
        <f>'dados agrupados'!BJ206</f>
        <v>44</v>
      </c>
      <c r="AY206" s="304">
        <f>'dados agrupados'!BK206</f>
        <v>47.4</v>
      </c>
      <c r="AZ206" s="304">
        <f>'dados agrupados'!BL206</f>
        <v>91</v>
      </c>
      <c r="BA206" s="304">
        <f>'dados agrupados'!BM206</f>
        <v>89</v>
      </c>
      <c r="BB206" s="304">
        <f>'dados agrupados'!BN206</f>
        <v>30.1</v>
      </c>
      <c r="BC206" s="304">
        <f>'dados agrupados'!BO206</f>
        <v>30.3</v>
      </c>
      <c r="BD206" s="304">
        <f>'dados agrupados'!BP206</f>
        <v>33.200000000000003</v>
      </c>
      <c r="BE206" s="304">
        <f>'dados agrupados'!BQ206</f>
        <v>34</v>
      </c>
      <c r="BF206" s="304">
        <f>'dados agrupados'!BR206</f>
        <v>236</v>
      </c>
      <c r="BG206" s="304">
        <f>'dados agrupados'!BS206</f>
        <v>306</v>
      </c>
      <c r="BH206" s="304">
        <f>'dados agrupados'!BT206</f>
        <v>14</v>
      </c>
      <c r="BI206" s="304">
        <f>'dados agrupados'!BU206</f>
        <v>14.4</v>
      </c>
      <c r="BJ206" s="304">
        <f>'dados agrupados'!BV206</f>
        <v>0</v>
      </c>
      <c r="BK206" s="304">
        <f>'dados agrupados'!BW206</f>
        <v>0</v>
      </c>
      <c r="BL206" s="304">
        <f>'dados agrupados'!BX206</f>
        <v>7.5</v>
      </c>
      <c r="BM206" s="304">
        <f>'dados agrupados'!BY206</f>
        <v>0</v>
      </c>
      <c r="BN206" s="304">
        <f>'dados agrupados'!BZ206</f>
        <v>62.8</v>
      </c>
      <c r="BO206" s="304">
        <f>'dados agrupados'!CA206</f>
        <v>0</v>
      </c>
      <c r="BP206" s="304">
        <f>'dados agrupados'!CB206</f>
        <v>35.4</v>
      </c>
      <c r="BQ206" s="304">
        <f>'dados agrupados'!CC206</f>
        <v>0</v>
      </c>
      <c r="BR206" s="304">
        <f>'dados agrupados'!CD206</f>
        <v>1.4</v>
      </c>
      <c r="BS206" s="304">
        <f>'dados agrupados'!CE206</f>
        <v>0</v>
      </c>
      <c r="BT206" s="304">
        <f>'dados agrupados'!CF206</f>
        <v>0.3</v>
      </c>
      <c r="BU206" s="304">
        <f>'dados agrupados'!CG206</f>
        <v>0</v>
      </c>
      <c r="BV206" s="304">
        <f>'dados agrupados'!CH206</f>
        <v>0.1</v>
      </c>
      <c r="BW206" s="304">
        <f>'dados agrupados'!CI206</f>
        <v>0</v>
      </c>
      <c r="BX206" s="304" t="b">
        <f>'dados agrupados'!CJ206</f>
        <v>1</v>
      </c>
      <c r="BY206" s="304" t="b">
        <f>'dados agrupados'!CK206</f>
        <v>1</v>
      </c>
      <c r="BZ206" s="304" t="e">
        <f t="shared" si="1"/>
        <v>#REF!</v>
      </c>
    </row>
    <row r="207" spans="1:78" ht="15.75" customHeight="1">
      <c r="A207" s="422" t="str">
        <f>'dados agrupados'!C207</f>
        <v>3256</v>
      </c>
      <c r="B207" s="304">
        <f>'dados agrupados'!D207</f>
        <v>29</v>
      </c>
      <c r="C207" s="304">
        <f>'dados agrupados'!E207</f>
        <v>83</v>
      </c>
      <c r="D207" s="304">
        <f>'dados agrupados'!F207</f>
        <v>0</v>
      </c>
      <c r="E207" s="423">
        <f>'dados agrupados'!M207</f>
        <v>91</v>
      </c>
      <c r="F207" s="304">
        <f>'dados agrupados'!N207</f>
        <v>3942</v>
      </c>
      <c r="G207" s="304">
        <f>'dados agrupados'!O207</f>
        <v>0</v>
      </c>
      <c r="H207" s="304">
        <f>'dados agrupados'!P207</f>
        <v>0</v>
      </c>
      <c r="I207" s="304">
        <f>'dados agrupados'!Q207</f>
        <v>41</v>
      </c>
      <c r="J207" s="304">
        <f>'dados agrupados'!R207</f>
        <v>3.3</v>
      </c>
      <c r="K207" s="304">
        <f>'dados agrupados'!S207</f>
        <v>206</v>
      </c>
      <c r="L207" s="304">
        <f>'dados agrupados'!T207</f>
        <v>668</v>
      </c>
      <c r="M207" s="423">
        <f>'dados agrupados'!U207</f>
        <v>28</v>
      </c>
      <c r="N207" s="423">
        <f>'dados agrupados'!V207</f>
        <v>77</v>
      </c>
      <c r="O207" s="304">
        <f>'dados agrupados'!W207</f>
        <v>0</v>
      </c>
      <c r="P207" s="304">
        <f>'dados agrupados'!X207</f>
        <v>0</v>
      </c>
      <c r="Q207" s="304">
        <f>'dados agrupados'!Y207</f>
        <v>0</v>
      </c>
      <c r="R207" s="304">
        <f>'dados agrupados'!Z207</f>
        <v>0</v>
      </c>
      <c r="S207" s="304">
        <f>'dados agrupados'!AA207</f>
        <v>0</v>
      </c>
      <c r="T207" s="304">
        <f>'dados agrupados'!AB207</f>
        <v>0</v>
      </c>
      <c r="U207" s="304">
        <f>'dados agrupados'!AC207</f>
        <v>4.7</v>
      </c>
      <c r="V207" s="304">
        <f>'dados agrupados'!AD207</f>
        <v>6.4</v>
      </c>
      <c r="W207" s="304" t="e">
        <f t="shared" ref="W207:X207" si="189">#REF!</f>
        <v>#REF!</v>
      </c>
      <c r="X207" s="304" t="e">
        <f t="shared" si="189"/>
        <v>#REF!</v>
      </c>
      <c r="Y207" s="423">
        <f>'dados agrupados'!AG207</f>
        <v>33</v>
      </c>
      <c r="Z207" s="304">
        <f>'dados agrupados'!AH207</f>
        <v>43</v>
      </c>
      <c r="AA207" s="424">
        <f>'dados agrupados'!AI207</f>
        <v>0.7</v>
      </c>
      <c r="AB207" s="304">
        <f>'dados agrupados'!AJ207</f>
        <v>0.8</v>
      </c>
      <c r="AC207" s="424">
        <f>'dados agrupados'!AK207</f>
        <v>0.10000000000000009</v>
      </c>
      <c r="AD207" s="424">
        <f>'dados agrupados'!AR207</f>
        <v>10</v>
      </c>
      <c r="AE207" s="304">
        <f>'dados agrupados'!AS207</f>
        <v>9.1999999999999993</v>
      </c>
      <c r="AF207" s="304">
        <f>'dados agrupados'!AN207</f>
        <v>8.4</v>
      </c>
      <c r="AG207" s="304">
        <f>'dados agrupados'!AO207</f>
        <v>9</v>
      </c>
      <c r="AH207" s="424">
        <f>'dados agrupados'!AT207</f>
        <v>4.7</v>
      </c>
      <c r="AI207" s="304">
        <f>'dados agrupados'!AU207</f>
        <v>5.3</v>
      </c>
      <c r="AJ207" s="423">
        <f>'dados agrupados'!AX207</f>
        <v>142</v>
      </c>
      <c r="AK207" s="304">
        <f>'dados agrupados'!AY207</f>
        <v>131</v>
      </c>
      <c r="AL207" s="424">
        <f>'dados agrupados'!AL207</f>
        <v>5</v>
      </c>
      <c r="AM207" s="304">
        <f>'dados agrupados'!AM207</f>
        <v>6.5</v>
      </c>
      <c r="AN207" s="424">
        <f>'dados agrupados'!AZ207</f>
        <v>2.1</v>
      </c>
      <c r="AO207" s="304">
        <f>'dados agrupados'!BA207</f>
        <v>1.9</v>
      </c>
      <c r="AP207" s="423">
        <f>'dados agrupados'!BB207</f>
        <v>97</v>
      </c>
      <c r="AQ207" s="304">
        <f>'dados agrupados'!BC207</f>
        <v>79</v>
      </c>
      <c r="AR207" s="304">
        <f>'dados agrupados'!AP207</f>
        <v>100</v>
      </c>
      <c r="AS207" s="304">
        <f>'dados agrupados'!AQ207</f>
        <v>62</v>
      </c>
      <c r="AT207" s="304">
        <f>'dados agrupados'!BF207</f>
        <v>5.83</v>
      </c>
      <c r="AU207" s="304">
        <f>'dados agrupados'!BG207</f>
        <v>3.74</v>
      </c>
      <c r="AV207" s="304">
        <f>'dados agrupados'!BH207</f>
        <v>15.9</v>
      </c>
      <c r="AW207" s="304">
        <f>'dados agrupados'!BI207</f>
        <v>13.7</v>
      </c>
      <c r="AX207" s="304">
        <f>'dados agrupados'!BJ207</f>
        <v>47.2</v>
      </c>
      <c r="AY207" s="304">
        <f>'dados agrupados'!BK207</f>
        <v>24.8</v>
      </c>
      <c r="AZ207" s="304">
        <f>'dados agrupados'!BL207</f>
        <v>81</v>
      </c>
      <c r="BA207" s="304">
        <f>'dados agrupados'!BM207</f>
        <v>66</v>
      </c>
      <c r="BB207" s="304">
        <f>'dados agrupados'!BN207</f>
        <v>27.2</v>
      </c>
      <c r="BC207" s="304">
        <f>'dados agrupados'!BO207</f>
        <v>36.700000000000003</v>
      </c>
      <c r="BD207" s="304">
        <f>'dados agrupados'!BP207</f>
        <v>33.6</v>
      </c>
      <c r="BE207" s="304">
        <f>'dados agrupados'!BQ207</f>
        <v>55.4</v>
      </c>
      <c r="BF207" s="304">
        <f>'dados agrupados'!BR207</f>
        <v>275</v>
      </c>
      <c r="BG207" s="304">
        <f>'dados agrupados'!BS207</f>
        <v>214</v>
      </c>
      <c r="BH207" s="304">
        <f>'dados agrupados'!BT207</f>
        <v>13.8</v>
      </c>
      <c r="BI207" s="304">
        <f>'dados agrupados'!BU207</f>
        <v>32.700000000000003</v>
      </c>
      <c r="BJ207" s="304">
        <f>'dados agrupados'!BV207</f>
        <v>0</v>
      </c>
      <c r="BK207" s="304">
        <f>'dados agrupados'!BW207</f>
        <v>0</v>
      </c>
      <c r="BL207" s="304">
        <f>'dados agrupados'!BX207</f>
        <v>8.3000000000000007</v>
      </c>
      <c r="BM207" s="304">
        <f>'dados agrupados'!BY207</f>
        <v>0</v>
      </c>
      <c r="BN207" s="304">
        <f>'dados agrupados'!BZ207</f>
        <v>67.900000000000006</v>
      </c>
      <c r="BO207" s="304">
        <f>'dados agrupados'!CA207</f>
        <v>0</v>
      </c>
      <c r="BP207" s="304">
        <f>'dados agrupados'!CB207</f>
        <v>26.8</v>
      </c>
      <c r="BQ207" s="304">
        <f>'dados agrupados'!CC207</f>
        <v>0</v>
      </c>
      <c r="BR207" s="304">
        <f>'dados agrupados'!CD207</f>
        <v>2.7</v>
      </c>
      <c r="BS207" s="304">
        <f>'dados agrupados'!CE207</f>
        <v>0</v>
      </c>
      <c r="BT207" s="304">
        <f>'dados agrupados'!CF207</f>
        <v>2.5</v>
      </c>
      <c r="BU207" s="304">
        <f>'dados agrupados'!CG207</f>
        <v>0</v>
      </c>
      <c r="BV207" s="304">
        <f>'dados agrupados'!CH207</f>
        <v>0.1</v>
      </c>
      <c r="BW207" s="304">
        <f>'dados agrupados'!CI207</f>
        <v>0</v>
      </c>
      <c r="BX207" s="304" t="b">
        <f>'dados agrupados'!CJ207</f>
        <v>0</v>
      </c>
      <c r="BY207" s="304" t="b">
        <f>'dados agrupados'!CK207</f>
        <v>1</v>
      </c>
      <c r="BZ207" s="304" t="e">
        <f t="shared" si="1"/>
        <v>#REF!</v>
      </c>
    </row>
    <row r="208" spans="1:78" ht="15.75" customHeight="1">
      <c r="A208" s="422" t="str">
        <f>'dados agrupados'!C208</f>
        <v>3257</v>
      </c>
      <c r="B208" s="304">
        <f>'dados agrupados'!D208</f>
        <v>28</v>
      </c>
      <c r="C208" s="304">
        <f>'dados agrupados'!E208</f>
        <v>92</v>
      </c>
      <c r="D208" s="304">
        <f>'dados agrupados'!F208</f>
        <v>0</v>
      </c>
      <c r="E208" s="423">
        <f>'dados agrupados'!M208</f>
        <v>109</v>
      </c>
      <c r="F208" s="304">
        <f>'dados agrupados'!N208</f>
        <v>3279</v>
      </c>
      <c r="G208" s="304">
        <f>'dados agrupados'!O208</f>
        <v>0</v>
      </c>
      <c r="H208" s="304">
        <f>'dados agrupados'!P208</f>
        <v>0</v>
      </c>
      <c r="I208" s="304">
        <f>'dados agrupados'!Q208</f>
        <v>1.6</v>
      </c>
      <c r="J208" s="304">
        <f>'dados agrupados'!R208</f>
        <v>2.1</v>
      </c>
      <c r="K208" s="304">
        <f>'dados agrupados'!S208</f>
        <v>198</v>
      </c>
      <c r="L208" s="304">
        <f>'dados agrupados'!T208</f>
        <v>662</v>
      </c>
      <c r="M208" s="423">
        <f>'dados agrupados'!U208</f>
        <v>34</v>
      </c>
      <c r="N208" s="423">
        <f>'dados agrupados'!V208</f>
        <v>96</v>
      </c>
      <c r="O208" s="304">
        <f>'dados agrupados'!W208</f>
        <v>0</v>
      </c>
      <c r="P208" s="304">
        <f>'dados agrupados'!X208</f>
        <v>0</v>
      </c>
      <c r="Q208" s="304">
        <f>'dados agrupados'!Y208</f>
        <v>0</v>
      </c>
      <c r="R208" s="304">
        <f>'dados agrupados'!Z208</f>
        <v>0</v>
      </c>
      <c r="S208" s="304">
        <f>'dados agrupados'!AA208</f>
        <v>0</v>
      </c>
      <c r="T208" s="304">
        <f>'dados agrupados'!AB208</f>
        <v>0</v>
      </c>
      <c r="U208" s="304">
        <f>'dados agrupados'!AC208</f>
        <v>5.3</v>
      </c>
      <c r="V208" s="304">
        <f>'dados agrupados'!AD208</f>
        <v>7.9</v>
      </c>
      <c r="W208" s="304" t="e">
        <f t="shared" ref="W208:X208" si="190">#REF!</f>
        <v>#REF!</v>
      </c>
      <c r="X208" s="304" t="e">
        <f t="shared" si="190"/>
        <v>#REF!</v>
      </c>
      <c r="Y208" s="423">
        <f>'dados agrupados'!AG208</f>
        <v>40</v>
      </c>
      <c r="Z208" s="304">
        <f>'dados agrupados'!AH208</f>
        <v>53</v>
      </c>
      <c r="AA208" s="424">
        <f>'dados agrupados'!AI208</f>
        <v>0.8</v>
      </c>
      <c r="AB208" s="304">
        <f>'dados agrupados'!AJ208</f>
        <v>0.8</v>
      </c>
      <c r="AC208" s="424">
        <f>'dados agrupados'!AK208</f>
        <v>0</v>
      </c>
      <c r="AD208" s="424">
        <f>'dados agrupados'!AR208</f>
        <v>10.1</v>
      </c>
      <c r="AE208" s="304">
        <f>'dados agrupados'!AS208</f>
        <v>0.2</v>
      </c>
      <c r="AF208" s="304">
        <f>'dados agrupados'!AN208</f>
        <v>7.7</v>
      </c>
      <c r="AG208" s="304">
        <f>'dados agrupados'!AO208</f>
        <v>8.6</v>
      </c>
      <c r="AH208" s="424">
        <f>'dados agrupados'!AT208</f>
        <v>4.8</v>
      </c>
      <c r="AI208" s="304">
        <f>'dados agrupados'!AU208</f>
        <v>5</v>
      </c>
      <c r="AJ208" s="423">
        <f>'dados agrupados'!AX208</f>
        <v>144</v>
      </c>
      <c r="AK208" s="304">
        <f>'dados agrupados'!AY208</f>
        <v>141</v>
      </c>
      <c r="AL208" s="424">
        <f>'dados agrupados'!AL208</f>
        <v>4.5999999999999996</v>
      </c>
      <c r="AM208" s="304">
        <f>'dados agrupados'!AM208</f>
        <v>7.4</v>
      </c>
      <c r="AN208" s="424">
        <f>'dados agrupados'!AZ208</f>
        <v>1.9</v>
      </c>
      <c r="AO208" s="304">
        <f>'dados agrupados'!BA208</f>
        <v>1.9</v>
      </c>
      <c r="AP208" s="423">
        <f>'dados agrupados'!BB208</f>
        <v>101</v>
      </c>
      <c r="AQ208" s="304">
        <f>'dados agrupados'!BC208</f>
        <v>82</v>
      </c>
      <c r="AR208" s="304">
        <f>'dados agrupados'!AP208</f>
        <v>38</v>
      </c>
      <c r="AS208" s="304">
        <f>'dados agrupados'!AQ208</f>
        <v>10</v>
      </c>
      <c r="AT208" s="304">
        <f>'dados agrupados'!BF208</f>
        <v>4.7699999999999996</v>
      </c>
      <c r="AU208" s="304">
        <f>'dados agrupados'!BG208</f>
        <v>3.49</v>
      </c>
      <c r="AV208" s="304">
        <f>'dados agrupados'!BH208</f>
        <v>14.8</v>
      </c>
      <c r="AW208" s="304">
        <f>'dados agrupados'!BI208</f>
        <v>11.6</v>
      </c>
      <c r="AX208" s="304">
        <f>'dados agrupados'!BJ208</f>
        <v>44.3</v>
      </c>
      <c r="AY208" s="304">
        <f>'dados agrupados'!BK208</f>
        <v>32.4</v>
      </c>
      <c r="AZ208" s="304">
        <f>'dados agrupados'!BL208</f>
        <v>93</v>
      </c>
      <c r="BA208" s="304">
        <f>'dados agrupados'!BM208</f>
        <v>93</v>
      </c>
      <c r="BB208" s="304">
        <f>'dados agrupados'!BN208</f>
        <v>31</v>
      </c>
      <c r="BC208" s="304">
        <f>'dados agrupados'!BO208</f>
        <v>33.4</v>
      </c>
      <c r="BD208" s="304">
        <f>'dados agrupados'!BP208</f>
        <v>33.4</v>
      </c>
      <c r="BE208" s="304">
        <f>'dados agrupados'!BQ208</f>
        <v>36</v>
      </c>
      <c r="BF208" s="304">
        <f>'dados agrupados'!BR208</f>
        <v>264</v>
      </c>
      <c r="BG208" s="304">
        <f>'dados agrupados'!BS208</f>
        <v>124</v>
      </c>
      <c r="BH208" s="304">
        <f>'dados agrupados'!BT208</f>
        <v>13.3</v>
      </c>
      <c r="BI208" s="304">
        <f>'dados agrupados'!BU208</f>
        <v>14.8</v>
      </c>
      <c r="BJ208" s="304">
        <f>'dados agrupados'!BV208</f>
        <v>0</v>
      </c>
      <c r="BK208" s="304">
        <f>'dados agrupados'!BW208</f>
        <v>0</v>
      </c>
      <c r="BL208" s="304">
        <f>'dados agrupados'!BX208</f>
        <v>4.4000000000000004</v>
      </c>
      <c r="BM208" s="304">
        <f>'dados agrupados'!BY208</f>
        <v>0</v>
      </c>
      <c r="BN208" s="304">
        <f>'dados agrupados'!BZ208</f>
        <v>43.2</v>
      </c>
      <c r="BO208" s="304">
        <f>'dados agrupados'!CA208</f>
        <v>0</v>
      </c>
      <c r="BP208" s="304">
        <f>'dados agrupados'!CB208</f>
        <v>46.7</v>
      </c>
      <c r="BQ208" s="304">
        <f>'dados agrupados'!CC208</f>
        <v>0</v>
      </c>
      <c r="BR208" s="304">
        <f>'dados agrupados'!CD208</f>
        <v>2.1</v>
      </c>
      <c r="BS208" s="304">
        <f>'dados agrupados'!CE208</f>
        <v>0</v>
      </c>
      <c r="BT208" s="304">
        <f>'dados agrupados'!CF208</f>
        <v>7.9</v>
      </c>
      <c r="BU208" s="304">
        <f>'dados agrupados'!CG208</f>
        <v>0</v>
      </c>
      <c r="BV208" s="304">
        <f>'dados agrupados'!CH208</f>
        <v>0.1</v>
      </c>
      <c r="BW208" s="304">
        <f>'dados agrupados'!CI208</f>
        <v>0</v>
      </c>
      <c r="BX208" s="304" t="b">
        <f>'dados agrupados'!CJ208</f>
        <v>0</v>
      </c>
      <c r="BY208" s="304" t="b">
        <f>'dados agrupados'!CK208</f>
        <v>1</v>
      </c>
      <c r="BZ208" s="304" t="e">
        <f t="shared" si="1"/>
        <v>#REF!</v>
      </c>
    </row>
    <row r="209" spans="1:78" ht="15.75" customHeight="1">
      <c r="A209" s="422" t="str">
        <f>'dados agrupados'!C209</f>
        <v>3258</v>
      </c>
      <c r="B209" s="304">
        <f>'dados agrupados'!D209</f>
        <v>26</v>
      </c>
      <c r="C209" s="304">
        <f>'dados agrupados'!E209</f>
        <v>82</v>
      </c>
      <c r="D209" s="304">
        <f>'dados agrupados'!F209</f>
        <v>0</v>
      </c>
      <c r="E209" s="423">
        <f>'dados agrupados'!M209</f>
        <v>106</v>
      </c>
      <c r="F209" s="304">
        <f>'dados agrupados'!N209</f>
        <v>7134</v>
      </c>
      <c r="G209" s="304">
        <f>'dados agrupados'!O209</f>
        <v>0</v>
      </c>
      <c r="H209" s="304">
        <f>'dados agrupados'!P209</f>
        <v>0</v>
      </c>
      <c r="I209" s="304">
        <f>'dados agrupados'!Q209</f>
        <v>2.2999999999999998</v>
      </c>
      <c r="J209" s="304">
        <f>'dados agrupados'!R209</f>
        <v>3.4</v>
      </c>
      <c r="K209" s="304">
        <f>'dados agrupados'!S209</f>
        <v>194</v>
      </c>
      <c r="L209" s="304">
        <f>'dados agrupados'!T209</f>
        <v>655</v>
      </c>
      <c r="M209" s="423">
        <f>'dados agrupados'!U209</f>
        <v>37</v>
      </c>
      <c r="N209" s="423">
        <f>'dados agrupados'!V209</f>
        <v>100</v>
      </c>
      <c r="O209" s="304">
        <f>'dados agrupados'!W209</f>
        <v>0</v>
      </c>
      <c r="P209" s="304">
        <f>'dados agrupados'!X209</f>
        <v>0</v>
      </c>
      <c r="Q209" s="304">
        <f>'dados agrupados'!Y209</f>
        <v>0</v>
      </c>
      <c r="R209" s="304">
        <f>'dados agrupados'!Z209</f>
        <v>0</v>
      </c>
      <c r="S209" s="304">
        <f>'dados agrupados'!AA209</f>
        <v>0</v>
      </c>
      <c r="T209" s="304">
        <f>'dados agrupados'!AB209</f>
        <v>0</v>
      </c>
      <c r="U209" s="304">
        <f>'dados agrupados'!AC209</f>
        <v>4.7</v>
      </c>
      <c r="V209" s="304">
        <f>'dados agrupados'!AD209</f>
        <v>7.5</v>
      </c>
      <c r="W209" s="304" t="e">
        <f t="shared" ref="W209:X209" si="191">#REF!</f>
        <v>#REF!</v>
      </c>
      <c r="X209" s="304" t="e">
        <f t="shared" si="191"/>
        <v>#REF!</v>
      </c>
      <c r="Y209" s="423">
        <f>'dados agrupados'!AG209</f>
        <v>37</v>
      </c>
      <c r="Z209" s="304">
        <f>'dados agrupados'!AH209</f>
        <v>46</v>
      </c>
      <c r="AA209" s="424">
        <f>'dados agrupados'!AI209</f>
        <v>0.8</v>
      </c>
      <c r="AB209" s="304">
        <f>'dados agrupados'!AJ209</f>
        <v>1.1000000000000001</v>
      </c>
      <c r="AC209" s="424">
        <f>'dados agrupados'!AK209</f>
        <v>0.30000000000000004</v>
      </c>
      <c r="AD209" s="424">
        <f>'dados agrupados'!AR209</f>
        <v>9.1999999999999993</v>
      </c>
      <c r="AE209" s="304">
        <f>'dados agrupados'!AS209</f>
        <v>9.4</v>
      </c>
      <c r="AF209" s="304">
        <f>'dados agrupados'!AN209</f>
        <v>7.4</v>
      </c>
      <c r="AG209" s="304">
        <f>'dados agrupados'!AO209</f>
        <v>8.1999999999999993</v>
      </c>
      <c r="AH209" s="424">
        <f>'dados agrupados'!AT209</f>
        <v>4.0999999999999996</v>
      </c>
      <c r="AI209" s="304">
        <f>'dados agrupados'!AU209</f>
        <v>4.3</v>
      </c>
      <c r="AJ209" s="423">
        <f>'dados agrupados'!AX209</f>
        <v>141</v>
      </c>
      <c r="AK209" s="304">
        <f>'dados agrupados'!AY209</f>
        <v>131</v>
      </c>
      <c r="AL209" s="424">
        <f>'dados agrupados'!AL209</f>
        <v>4.5</v>
      </c>
      <c r="AM209" s="304">
        <f>'dados agrupados'!AM209</f>
        <v>5.6</v>
      </c>
      <c r="AN209" s="424">
        <f>'dados agrupados'!AZ209</f>
        <v>1.9</v>
      </c>
      <c r="AO209" s="304">
        <f>'dados agrupados'!BA209</f>
        <v>1.8</v>
      </c>
      <c r="AP209" s="423">
        <f>'dados agrupados'!BB209</f>
        <v>99</v>
      </c>
      <c r="AQ209" s="304">
        <f>'dados agrupados'!BC209</f>
        <v>79</v>
      </c>
      <c r="AR209" s="304">
        <f>'dados agrupados'!AP209</f>
        <v>49</v>
      </c>
      <c r="AS209" s="304">
        <f>'dados agrupados'!AQ209</f>
        <v>40</v>
      </c>
      <c r="AT209" s="304">
        <f>'dados agrupados'!BF209</f>
        <v>4.93</v>
      </c>
      <c r="AU209" s="304">
        <f>'dados agrupados'!BG209</f>
        <v>5.78</v>
      </c>
      <c r="AV209" s="304">
        <f>'dados agrupados'!BH209</f>
        <v>15.5</v>
      </c>
      <c r="AW209" s="304">
        <f>'dados agrupados'!BI209</f>
        <v>17.100000000000001</v>
      </c>
      <c r="AX209" s="304">
        <f>'dados agrupados'!BJ209</f>
        <v>46.2</v>
      </c>
      <c r="AY209" s="304">
        <f>'dados agrupados'!BK209</f>
        <v>56.8</v>
      </c>
      <c r="AZ209" s="304">
        <f>'dados agrupados'!BL209</f>
        <v>94</v>
      </c>
      <c r="BA209" s="304">
        <f>'dados agrupados'!BM209</f>
        <v>98.3</v>
      </c>
      <c r="BB209" s="304">
        <f>'dados agrupados'!BN209</f>
        <v>31.5</v>
      </c>
      <c r="BC209" s="304">
        <f>'dados agrupados'!BO209</f>
        <v>29.6</v>
      </c>
      <c r="BD209" s="304">
        <f>'dados agrupados'!BP209</f>
        <v>33.5</v>
      </c>
      <c r="BE209" s="304">
        <f>'dados agrupados'!BQ209</f>
        <v>30.1</v>
      </c>
      <c r="BF209" s="304">
        <f>'dados agrupados'!BR209</f>
        <v>280</v>
      </c>
      <c r="BG209" s="304">
        <f>'dados agrupados'!BS209</f>
        <v>357</v>
      </c>
      <c r="BH209" s="304">
        <f>'dados agrupados'!BT209</f>
        <v>13.5</v>
      </c>
      <c r="BI209" s="304">
        <f>'dados agrupados'!BU209</f>
        <v>17.5</v>
      </c>
      <c r="BJ209" s="304">
        <f>'dados agrupados'!BV209</f>
        <v>0</v>
      </c>
      <c r="BK209" s="304">
        <f>'dados agrupados'!BW209</f>
        <v>0</v>
      </c>
      <c r="BL209" s="304">
        <f>'dados agrupados'!BX209</f>
        <v>10.199999999999999</v>
      </c>
      <c r="BM209" s="304">
        <f>'dados agrupados'!BY209</f>
        <v>0</v>
      </c>
      <c r="BN209" s="304">
        <f>'dados agrupados'!BZ209</f>
        <v>61.9</v>
      </c>
      <c r="BO209" s="304">
        <f>'dados agrupados'!CA209</f>
        <v>0</v>
      </c>
      <c r="BP209" s="304">
        <f>'dados agrupados'!CB209</f>
        <v>32.6</v>
      </c>
      <c r="BQ209" s="304">
        <f>'dados agrupados'!CC209</f>
        <v>0</v>
      </c>
      <c r="BR209" s="304">
        <f>'dados agrupados'!CD209</f>
        <v>2.4</v>
      </c>
      <c r="BS209" s="304">
        <f>'dados agrupados'!CE209</f>
        <v>0</v>
      </c>
      <c r="BT209" s="304">
        <f>'dados agrupados'!CF209</f>
        <v>3</v>
      </c>
      <c r="BU209" s="304">
        <f>'dados agrupados'!CG209</f>
        <v>0</v>
      </c>
      <c r="BV209" s="304">
        <f>'dados agrupados'!CH209</f>
        <v>0.1</v>
      </c>
      <c r="BW209" s="304">
        <f>'dados agrupados'!CI209</f>
        <v>0</v>
      </c>
      <c r="BX209" s="304" t="b">
        <f>'dados agrupados'!CJ209</f>
        <v>1</v>
      </c>
      <c r="BY209" s="304" t="b">
        <f>'dados agrupados'!CK209</f>
        <v>1</v>
      </c>
      <c r="BZ209" s="304" t="e">
        <f t="shared" si="1"/>
        <v>#REF!</v>
      </c>
    </row>
    <row r="210" spans="1:78" ht="15.75" customHeight="1">
      <c r="A210" s="422" t="str">
        <f>'dados agrupados'!C210</f>
        <v>3259</v>
      </c>
      <c r="B210" s="304">
        <f>'dados agrupados'!D210</f>
        <v>25</v>
      </c>
      <c r="C210" s="304">
        <f>'dados agrupados'!E210</f>
        <v>68.7</v>
      </c>
      <c r="D210" s="304">
        <f>'dados agrupados'!F210</f>
        <v>0</v>
      </c>
      <c r="E210" s="423">
        <f>'dados agrupados'!M210</f>
        <v>345</v>
      </c>
      <c r="F210" s="304">
        <f>'dados agrupados'!N210</f>
        <v>10820</v>
      </c>
      <c r="G210" s="304">
        <f>'dados agrupados'!O210</f>
        <v>0</v>
      </c>
      <c r="H210" s="304">
        <f>'dados agrupados'!P210</f>
        <v>0</v>
      </c>
      <c r="I210" s="304">
        <f>'dados agrupados'!Q210</f>
        <v>1.3</v>
      </c>
      <c r="J210" s="304">
        <f>'dados agrupados'!R210</f>
        <v>2.1</v>
      </c>
      <c r="K210" s="304">
        <f>'dados agrupados'!S210</f>
        <v>180</v>
      </c>
      <c r="L210" s="304">
        <f>'dados agrupados'!T210</f>
        <v>903</v>
      </c>
      <c r="M210" s="423">
        <f>'dados agrupados'!U210</f>
        <v>35</v>
      </c>
      <c r="N210" s="423">
        <f>'dados agrupados'!V210</f>
        <v>171</v>
      </c>
      <c r="O210" s="304">
        <f>'dados agrupados'!W210</f>
        <v>0</v>
      </c>
      <c r="P210" s="304">
        <f>'dados agrupados'!X210</f>
        <v>0</v>
      </c>
      <c r="Q210" s="304">
        <f>'dados agrupados'!Y210</f>
        <v>0</v>
      </c>
      <c r="R210" s="304">
        <f>'dados agrupados'!Z210</f>
        <v>0</v>
      </c>
      <c r="S210" s="304">
        <f>'dados agrupados'!AA210</f>
        <v>0</v>
      </c>
      <c r="T210" s="304">
        <f>'dados agrupados'!AB210</f>
        <v>0</v>
      </c>
      <c r="U210" s="304">
        <f>'dados agrupados'!AC210</f>
        <v>4.9000000000000004</v>
      </c>
      <c r="V210" s="304">
        <f>'dados agrupados'!AD210</f>
        <v>139</v>
      </c>
      <c r="W210" s="304" t="e">
        <f t="shared" ref="W210:X210" si="192">#REF!</f>
        <v>#REF!</v>
      </c>
      <c r="X210" s="304" t="e">
        <f t="shared" si="192"/>
        <v>#REF!</v>
      </c>
      <c r="Y210" s="423">
        <f>'dados agrupados'!AG210</f>
        <v>31</v>
      </c>
      <c r="Z210" s="304">
        <f>'dados agrupados'!AH210</f>
        <v>58</v>
      </c>
      <c r="AA210" s="424">
        <f>'dados agrupados'!AI210</f>
        <v>0.9</v>
      </c>
      <c r="AB210" s="304">
        <f>'dados agrupados'!AJ210</f>
        <v>1.1000000000000001</v>
      </c>
      <c r="AC210" s="424">
        <f>'dados agrupados'!AK210</f>
        <v>0.20000000000000007</v>
      </c>
      <c r="AD210" s="424">
        <f>'dados agrupados'!AR210</f>
        <v>9.3000000000000007</v>
      </c>
      <c r="AE210" s="304">
        <f>'dados agrupados'!AS210</f>
        <v>9.6</v>
      </c>
      <c r="AF210" s="304">
        <f>'dados agrupados'!AN210</f>
        <v>7.1</v>
      </c>
      <c r="AG210" s="304">
        <f>'dados agrupados'!AO210</f>
        <v>8.1999999999999993</v>
      </c>
      <c r="AH210" s="424">
        <f>'dados agrupados'!AT210</f>
        <v>4.3</v>
      </c>
      <c r="AI210" s="304">
        <f>'dados agrupados'!AU210</f>
        <v>4.9000000000000004</v>
      </c>
      <c r="AJ210" s="423">
        <f>'dados agrupados'!AX210</f>
        <v>140</v>
      </c>
      <c r="AK210" s="304">
        <f>'dados agrupados'!AY210</f>
        <v>139</v>
      </c>
      <c r="AL210" s="424">
        <f>'dados agrupados'!AL210</f>
        <v>5.0999999999999996</v>
      </c>
      <c r="AM210" s="304">
        <f>'dados agrupados'!AM210</f>
        <v>6.7</v>
      </c>
      <c r="AN210" s="424">
        <f>'dados agrupados'!AZ210</f>
        <v>1.8</v>
      </c>
      <c r="AO210" s="304">
        <f>'dados agrupados'!BA210</f>
        <v>2.2000000000000002</v>
      </c>
      <c r="AP210" s="423">
        <f>'dados agrupados'!BB210</f>
        <v>97</v>
      </c>
      <c r="AQ210" s="304">
        <f>'dados agrupados'!BC210</f>
        <v>82</v>
      </c>
      <c r="AR210" s="304">
        <f>'dados agrupados'!AP210</f>
        <v>85</v>
      </c>
      <c r="AS210" s="304">
        <f>'dados agrupados'!AQ210</f>
        <v>27</v>
      </c>
      <c r="AT210" s="304">
        <f>'dados agrupados'!BF210</f>
        <v>5.18</v>
      </c>
      <c r="AU210" s="304">
        <f>'dados agrupados'!BG210</f>
        <v>0</v>
      </c>
      <c r="AV210" s="304">
        <f>'dados agrupados'!BH210</f>
        <v>15.5</v>
      </c>
      <c r="AW210" s="304">
        <f>'dados agrupados'!BI210</f>
        <v>0</v>
      </c>
      <c r="AX210" s="304">
        <f>'dados agrupados'!BJ210</f>
        <v>46.7</v>
      </c>
      <c r="AY210" s="304">
        <f>'dados agrupados'!BK210</f>
        <v>0</v>
      </c>
      <c r="AZ210" s="304">
        <f>'dados agrupados'!BL210</f>
        <v>90</v>
      </c>
      <c r="BA210" s="304">
        <f>'dados agrupados'!BM210</f>
        <v>0</v>
      </c>
      <c r="BB210" s="304">
        <f>'dados agrupados'!BN210</f>
        <v>29.9</v>
      </c>
      <c r="BC210" s="304">
        <f>'dados agrupados'!BO210</f>
        <v>0</v>
      </c>
      <c r="BD210" s="304">
        <f>'dados agrupados'!BP210</f>
        <v>33.200000000000003</v>
      </c>
      <c r="BE210" s="304">
        <f>'dados agrupados'!BQ210</f>
        <v>0</v>
      </c>
      <c r="BF210" s="304">
        <f>'dados agrupados'!BR210</f>
        <v>198</v>
      </c>
      <c r="BG210" s="304">
        <f>'dados agrupados'!BS210</f>
        <v>0</v>
      </c>
      <c r="BH210" s="304">
        <f>'dados agrupados'!BT210</f>
        <v>15.3</v>
      </c>
      <c r="BI210" s="304">
        <f>'dados agrupados'!BU210</f>
        <v>0</v>
      </c>
      <c r="BJ210" s="304">
        <f>'dados agrupados'!BV210</f>
        <v>0</v>
      </c>
      <c r="BK210" s="304">
        <f>'dados agrupados'!BW210</f>
        <v>0</v>
      </c>
      <c r="BL210" s="304">
        <f>'dados agrupados'!BX210</f>
        <v>7.8</v>
      </c>
      <c r="BM210" s="304">
        <f>'dados agrupados'!BY210</f>
        <v>0</v>
      </c>
      <c r="BN210" s="304">
        <f>'dados agrupados'!BZ210</f>
        <v>66.400000000000006</v>
      </c>
      <c r="BO210" s="304">
        <f>'dados agrupados'!CA210</f>
        <v>0</v>
      </c>
      <c r="BP210" s="304">
        <f>'dados agrupados'!CB210</f>
        <v>29.4</v>
      </c>
      <c r="BQ210" s="304">
        <f>'dados agrupados'!CC210</f>
        <v>0</v>
      </c>
      <c r="BR210" s="304">
        <f>'dados agrupados'!CD210</f>
        <v>1.3</v>
      </c>
      <c r="BS210" s="304">
        <f>'dados agrupados'!CE210</f>
        <v>0</v>
      </c>
      <c r="BT210" s="304">
        <f>'dados agrupados'!CF210</f>
        <v>2.8</v>
      </c>
      <c r="BU210" s="304">
        <f>'dados agrupados'!CG210</f>
        <v>0</v>
      </c>
      <c r="BV210" s="304">
        <f>'dados agrupados'!CH210</f>
        <v>0.1</v>
      </c>
      <c r="BW210" s="304">
        <f>'dados agrupados'!CI210</f>
        <v>0</v>
      </c>
      <c r="BX210" s="304" t="b">
        <f>'dados agrupados'!CJ210</f>
        <v>0</v>
      </c>
      <c r="BY210" s="304" t="b">
        <f>'dados agrupados'!CK210</f>
        <v>1</v>
      </c>
      <c r="BZ210" s="304" t="e">
        <f t="shared" si="1"/>
        <v>#REF!</v>
      </c>
    </row>
    <row r="211" spans="1:78" ht="15.75" customHeight="1">
      <c r="A211" s="422" t="str">
        <f>'dados agrupados'!C211</f>
        <v>3260</v>
      </c>
      <c r="B211" s="304">
        <f>'dados agrupados'!D211</f>
        <v>25</v>
      </c>
      <c r="C211" s="304">
        <f>'dados agrupados'!E211</f>
        <v>0</v>
      </c>
      <c r="D211" s="304">
        <f>'dados agrupados'!F211</f>
        <v>0</v>
      </c>
      <c r="E211" s="423">
        <f>'dados agrupados'!M211</f>
        <v>134</v>
      </c>
      <c r="F211" s="304">
        <f>'dados agrupados'!N211</f>
        <v>11501</v>
      </c>
      <c r="G211" s="304">
        <f>'dados agrupados'!O211</f>
        <v>0</v>
      </c>
      <c r="H211" s="304">
        <f>'dados agrupados'!P211</f>
        <v>0</v>
      </c>
      <c r="I211" s="304">
        <f>'dados agrupados'!Q211</f>
        <v>1.8</v>
      </c>
      <c r="J211" s="304">
        <f>'dados agrupados'!R211</f>
        <v>0</v>
      </c>
      <c r="K211" s="304">
        <f>'dados agrupados'!S211</f>
        <v>164</v>
      </c>
      <c r="L211" s="304">
        <f>'dados agrupados'!T211</f>
        <v>663</v>
      </c>
      <c r="M211" s="423">
        <f>'dados agrupados'!U211</f>
        <v>25</v>
      </c>
      <c r="N211" s="423">
        <f>'dados agrupados'!V211</f>
        <v>178</v>
      </c>
      <c r="O211" s="304">
        <f>'dados agrupados'!W211</f>
        <v>0</v>
      </c>
      <c r="P211" s="304">
        <f>'dados agrupados'!X211</f>
        <v>0</v>
      </c>
      <c r="Q211" s="304">
        <f>'dados agrupados'!Y211</f>
        <v>0</v>
      </c>
      <c r="R211" s="304">
        <f>'dados agrupados'!Z211</f>
        <v>0</v>
      </c>
      <c r="S211" s="304">
        <f>'dados agrupados'!AA211</f>
        <v>0</v>
      </c>
      <c r="T211" s="304">
        <f>'dados agrupados'!AB211</f>
        <v>0</v>
      </c>
      <c r="U211" s="304">
        <f>'dados agrupados'!AC211</f>
        <v>4.8</v>
      </c>
      <c r="V211" s="304">
        <f>'dados agrupados'!AD211</f>
        <v>9.8000000000000007</v>
      </c>
      <c r="W211" s="304" t="e">
        <f>#REF!</f>
        <v>#REF!</v>
      </c>
      <c r="X211" s="304" t="e">
        <f t="shared" ref="X211" si="193">#REF!</f>
        <v>#REF!</v>
      </c>
      <c r="Y211" s="423">
        <f>'dados agrupados'!AG211</f>
        <v>34</v>
      </c>
      <c r="Z211" s="304">
        <f>'dados agrupados'!AH211</f>
        <v>71</v>
      </c>
      <c r="AA211" s="424">
        <f>'dados agrupados'!AI211</f>
        <v>1</v>
      </c>
      <c r="AB211" s="304">
        <f>'dados agrupados'!AJ211</f>
        <v>1.3</v>
      </c>
      <c r="AC211" s="424">
        <f>'dados agrupados'!AK211</f>
        <v>0.30000000000000004</v>
      </c>
      <c r="AD211" s="424">
        <f>'dados agrupados'!AR211</f>
        <v>9.6</v>
      </c>
      <c r="AE211" s="304">
        <f>'dados agrupados'!AS211</f>
        <v>8.9</v>
      </c>
      <c r="AF211" s="304">
        <f>'dados agrupados'!AN211</f>
        <v>7.5</v>
      </c>
      <c r="AG211" s="304">
        <f>'dados agrupados'!AO211</f>
        <v>8.4</v>
      </c>
      <c r="AH211" s="424">
        <f>'dados agrupados'!AT211</f>
        <v>4.0999999999999996</v>
      </c>
      <c r="AI211" s="304">
        <f>'dados agrupados'!AU211</f>
        <v>4.9000000000000004</v>
      </c>
      <c r="AJ211" s="423">
        <f>'dados agrupados'!AX211</f>
        <v>143</v>
      </c>
      <c r="AK211" s="304">
        <f>'dados agrupados'!AY211</f>
        <v>140</v>
      </c>
      <c r="AL211" s="424">
        <f>'dados agrupados'!AL211</f>
        <v>5.0999999999999996</v>
      </c>
      <c r="AM211" s="304">
        <f>'dados agrupados'!AM211</f>
        <v>5.5</v>
      </c>
      <c r="AN211" s="424">
        <f>'dados agrupados'!AZ211</f>
        <v>1.8</v>
      </c>
      <c r="AO211" s="304">
        <f>'dados agrupados'!BA211</f>
        <v>2.6</v>
      </c>
      <c r="AP211" s="423">
        <f>'dados agrupados'!BB211</f>
        <v>98</v>
      </c>
      <c r="AQ211" s="304">
        <f>'dados agrupados'!BC211</f>
        <v>83</v>
      </c>
      <c r="AR211" s="304">
        <f>'dados agrupados'!AP211</f>
        <v>42</v>
      </c>
      <c r="AS211" s="304">
        <f>'dados agrupados'!AQ211</f>
        <v>10</v>
      </c>
      <c r="AT211" s="304">
        <f>'dados agrupados'!BF211</f>
        <v>5.47</v>
      </c>
      <c r="AU211" s="304">
        <f>'dados agrupados'!BG211</f>
        <v>0</v>
      </c>
      <c r="AV211" s="304">
        <f>'dados agrupados'!BH211</f>
        <v>15.3</v>
      </c>
      <c r="AW211" s="304">
        <f>'dados agrupados'!BI211</f>
        <v>0</v>
      </c>
      <c r="AX211" s="304">
        <f>'dados agrupados'!BJ211</f>
        <v>46.1</v>
      </c>
      <c r="AY211" s="304">
        <f>'dados agrupados'!BK211</f>
        <v>0</v>
      </c>
      <c r="AZ211" s="304">
        <f>'dados agrupados'!BL211</f>
        <v>84</v>
      </c>
      <c r="BA211" s="304">
        <f>'dados agrupados'!BM211</f>
        <v>0</v>
      </c>
      <c r="BB211" s="304">
        <f>'dados agrupados'!BN211</f>
        <v>28</v>
      </c>
      <c r="BC211" s="304">
        <f>'dados agrupados'!BO211</f>
        <v>0</v>
      </c>
      <c r="BD211" s="304">
        <f>'dados agrupados'!BP211</f>
        <v>33.200000000000003</v>
      </c>
      <c r="BE211" s="304">
        <f>'dados agrupados'!BQ211</f>
        <v>0</v>
      </c>
      <c r="BF211" s="304">
        <f>'dados agrupados'!BR211</f>
        <v>267</v>
      </c>
      <c r="BG211" s="304">
        <f>'dados agrupados'!BS211</f>
        <v>0</v>
      </c>
      <c r="BH211" s="304">
        <f>'dados agrupados'!BT211</f>
        <v>14.5</v>
      </c>
      <c r="BI211" s="304">
        <f>'dados agrupados'!BU211</f>
        <v>0</v>
      </c>
      <c r="BJ211" s="304">
        <f>'dados agrupados'!BV211</f>
        <v>0</v>
      </c>
      <c r="BK211" s="304">
        <f>'dados agrupados'!BW211</f>
        <v>0</v>
      </c>
      <c r="BL211" s="304">
        <f>'dados agrupados'!BX211</f>
        <v>6.1</v>
      </c>
      <c r="BM211" s="304">
        <f>'dados agrupados'!BY211</f>
        <v>0</v>
      </c>
      <c r="BN211" s="304">
        <f>'dados agrupados'!BZ211</f>
        <v>65</v>
      </c>
      <c r="BO211" s="304">
        <f>'dados agrupados'!CA211</f>
        <v>0</v>
      </c>
      <c r="BP211" s="304">
        <f>'dados agrupados'!CB211</f>
        <v>30.3</v>
      </c>
      <c r="BQ211" s="304">
        <f>'dados agrupados'!CC211</f>
        <v>0</v>
      </c>
      <c r="BR211" s="304">
        <f>'dados agrupados'!CD211</f>
        <v>2.4</v>
      </c>
      <c r="BS211" s="304">
        <f>'dados agrupados'!CE211</f>
        <v>0</v>
      </c>
      <c r="BT211" s="304">
        <f>'dados agrupados'!CF211</f>
        <v>2.2000000000000002</v>
      </c>
      <c r="BU211" s="304">
        <f>'dados agrupados'!CG211</f>
        <v>0</v>
      </c>
      <c r="BV211" s="304">
        <f>'dados agrupados'!CH211</f>
        <v>0.1</v>
      </c>
      <c r="BW211" s="304">
        <f>'dados agrupados'!CI211</f>
        <v>0</v>
      </c>
      <c r="BX211" s="304" t="b">
        <f>'dados agrupados'!CJ211</f>
        <v>1</v>
      </c>
      <c r="BY211" s="304" t="b">
        <f>'dados agrupados'!CK211</f>
        <v>1</v>
      </c>
      <c r="BZ211" s="304" t="e">
        <f t="shared" si="1"/>
        <v>#REF!</v>
      </c>
    </row>
    <row r="212" spans="1:78" ht="15.75" customHeight="1">
      <c r="A212" s="420"/>
    </row>
    <row r="213" spans="1:78" ht="15.75" customHeight="1">
      <c r="A213" s="420"/>
    </row>
    <row r="214" spans="1:78" ht="15.75" customHeight="1">
      <c r="A214" s="420"/>
    </row>
    <row r="215" spans="1:78" ht="15.75" customHeight="1">
      <c r="A215" s="420"/>
    </row>
    <row r="216" spans="1:78" ht="15.75" customHeight="1">
      <c r="A216" s="420"/>
    </row>
    <row r="217" spans="1:78" ht="15.75" customHeight="1">
      <c r="A217" s="420"/>
    </row>
    <row r="218" spans="1:78" ht="15.75" customHeight="1">
      <c r="A218" s="420"/>
    </row>
    <row r="219" spans="1:78" ht="15.75" customHeight="1">
      <c r="A219" s="420"/>
    </row>
    <row r="220" spans="1:78" ht="15.75" customHeight="1">
      <c r="A220" s="420"/>
    </row>
    <row r="221" spans="1:78" ht="15.75" customHeight="1">
      <c r="A221" s="420"/>
    </row>
    <row r="222" spans="1:78" ht="15.75" customHeight="1">
      <c r="A222" s="420"/>
    </row>
    <row r="223" spans="1:78" ht="15.75" customHeight="1">
      <c r="A223" s="420"/>
    </row>
    <row r="224" spans="1:78" ht="15.75" customHeight="1">
      <c r="A224" s="420"/>
    </row>
    <row r="225" spans="1:1" ht="15.75" customHeight="1">
      <c r="A225" s="420"/>
    </row>
    <row r="226" spans="1:1" ht="15.75" customHeight="1">
      <c r="A226" s="420"/>
    </row>
    <row r="227" spans="1:1" ht="15.75" customHeight="1">
      <c r="A227" s="420"/>
    </row>
    <row r="228" spans="1:1" ht="15.75" customHeight="1">
      <c r="A228" s="420"/>
    </row>
    <row r="229" spans="1:1" ht="15.75" customHeight="1">
      <c r="A229" s="420"/>
    </row>
    <row r="230" spans="1:1" ht="15.75" customHeight="1">
      <c r="A230" s="420"/>
    </row>
    <row r="231" spans="1:1" ht="15.75" customHeight="1">
      <c r="A231" s="420"/>
    </row>
    <row r="232" spans="1:1" ht="15.75" customHeight="1">
      <c r="A232" s="420"/>
    </row>
    <row r="233" spans="1:1" ht="15.75" customHeight="1">
      <c r="A233" s="420"/>
    </row>
    <row r="234" spans="1:1" ht="15.75" customHeight="1">
      <c r="A234" s="420"/>
    </row>
    <row r="235" spans="1:1" ht="15.75" customHeight="1">
      <c r="A235" s="420"/>
    </row>
    <row r="236" spans="1:1" ht="15.75" customHeight="1">
      <c r="A236" s="420"/>
    </row>
    <row r="237" spans="1:1" ht="15.75" customHeight="1">
      <c r="A237" s="420"/>
    </row>
    <row r="238" spans="1:1" ht="15.75" customHeight="1">
      <c r="A238" s="420"/>
    </row>
    <row r="239" spans="1:1" ht="15.75" customHeight="1">
      <c r="A239" s="420"/>
    </row>
    <row r="240" spans="1:1" ht="15.75" customHeight="1">
      <c r="A240" s="420"/>
    </row>
    <row r="241" spans="1:1" ht="15.75" customHeight="1">
      <c r="A241" s="420"/>
    </row>
    <row r="242" spans="1:1" ht="15.75" customHeight="1">
      <c r="A242" s="420"/>
    </row>
    <row r="243" spans="1:1" ht="15.75" customHeight="1">
      <c r="A243" s="420"/>
    </row>
    <row r="244" spans="1:1" ht="15.75" customHeight="1">
      <c r="A244" s="420"/>
    </row>
    <row r="245" spans="1:1" ht="15.75" customHeight="1">
      <c r="A245" s="420"/>
    </row>
    <row r="246" spans="1:1" ht="15.75" customHeight="1">
      <c r="A246" s="420"/>
    </row>
    <row r="247" spans="1:1" ht="15.75" customHeight="1">
      <c r="A247" s="420"/>
    </row>
    <row r="248" spans="1:1" ht="15.75" customHeight="1">
      <c r="A248" s="420"/>
    </row>
    <row r="249" spans="1:1" ht="15.75" customHeight="1">
      <c r="A249" s="420"/>
    </row>
    <row r="250" spans="1:1" ht="15.75" customHeight="1">
      <c r="A250" s="420"/>
    </row>
    <row r="251" spans="1:1" ht="15.75" customHeight="1">
      <c r="A251" s="420"/>
    </row>
    <row r="252" spans="1:1" ht="15.75" customHeight="1">
      <c r="A252" s="420"/>
    </row>
    <row r="253" spans="1:1" ht="15.75" customHeight="1">
      <c r="A253" s="420"/>
    </row>
    <row r="254" spans="1:1" ht="15.75" customHeight="1">
      <c r="A254" s="420"/>
    </row>
    <row r="255" spans="1:1" ht="15.75" customHeight="1">
      <c r="A255" s="420"/>
    </row>
    <row r="256" spans="1:1" ht="15.75" customHeight="1">
      <c r="A256" s="420"/>
    </row>
    <row r="257" spans="1:1" ht="15.75" customHeight="1">
      <c r="A257" s="420"/>
    </row>
    <row r="258" spans="1:1" ht="15.75" customHeight="1">
      <c r="A258" s="420"/>
    </row>
    <row r="259" spans="1:1" ht="15.75" customHeight="1">
      <c r="A259" s="420"/>
    </row>
    <row r="260" spans="1:1" ht="15.75" customHeight="1">
      <c r="A260" s="420"/>
    </row>
    <row r="261" spans="1:1" ht="15.75" customHeight="1">
      <c r="A261" s="420"/>
    </row>
    <row r="262" spans="1:1" ht="15.75" customHeight="1">
      <c r="A262" s="420"/>
    </row>
    <row r="263" spans="1:1" ht="15.75" customHeight="1">
      <c r="A263" s="420"/>
    </row>
    <row r="264" spans="1:1" ht="15.75" customHeight="1">
      <c r="A264" s="420"/>
    </row>
    <row r="265" spans="1:1" ht="15.75" customHeight="1">
      <c r="A265" s="420"/>
    </row>
    <row r="266" spans="1:1" ht="15.75" customHeight="1">
      <c r="A266" s="420"/>
    </row>
    <row r="267" spans="1:1" ht="15.75" customHeight="1">
      <c r="A267" s="420"/>
    </row>
    <row r="268" spans="1:1" ht="15.75" customHeight="1">
      <c r="A268" s="420"/>
    </row>
    <row r="269" spans="1:1" ht="15.75" customHeight="1">
      <c r="A269" s="420"/>
    </row>
    <row r="270" spans="1:1" ht="15.75" customHeight="1">
      <c r="A270" s="420"/>
    </row>
    <row r="271" spans="1:1" ht="15.75" customHeight="1">
      <c r="A271" s="420"/>
    </row>
    <row r="272" spans="1:1" ht="15.75" customHeight="1">
      <c r="A272" s="420"/>
    </row>
    <row r="273" spans="1:1" ht="15.75" customHeight="1">
      <c r="A273" s="420"/>
    </row>
    <row r="274" spans="1:1" ht="15.75" customHeight="1">
      <c r="A274" s="420"/>
    </row>
    <row r="275" spans="1:1" ht="15.75" customHeight="1">
      <c r="A275" s="420"/>
    </row>
    <row r="276" spans="1:1" ht="15.75" customHeight="1">
      <c r="A276" s="420"/>
    </row>
    <row r="277" spans="1:1" ht="15.75" customHeight="1">
      <c r="A277" s="420"/>
    </row>
    <row r="278" spans="1:1" ht="15.75" customHeight="1">
      <c r="A278" s="420"/>
    </row>
    <row r="279" spans="1:1" ht="15.75" customHeight="1">
      <c r="A279" s="420"/>
    </row>
    <row r="280" spans="1:1" ht="15.75" customHeight="1">
      <c r="A280" s="420"/>
    </row>
    <row r="281" spans="1:1" ht="15.75" customHeight="1">
      <c r="A281" s="420"/>
    </row>
    <row r="282" spans="1:1" ht="15.75" customHeight="1">
      <c r="A282" s="420"/>
    </row>
    <row r="283" spans="1:1" ht="15.75" customHeight="1">
      <c r="A283" s="420"/>
    </row>
    <row r="284" spans="1:1" ht="15.75" customHeight="1">
      <c r="A284" s="420"/>
    </row>
    <row r="285" spans="1:1" ht="15.75" customHeight="1">
      <c r="A285" s="420"/>
    </row>
    <row r="286" spans="1:1" ht="15.75" customHeight="1">
      <c r="A286" s="420"/>
    </row>
    <row r="287" spans="1:1" ht="15.75" customHeight="1">
      <c r="A287" s="420"/>
    </row>
    <row r="288" spans="1:1" ht="15.75" customHeight="1">
      <c r="A288" s="420"/>
    </row>
    <row r="289" spans="1:1" ht="15.75" customHeight="1">
      <c r="A289" s="420"/>
    </row>
    <row r="290" spans="1:1" ht="15.75" customHeight="1">
      <c r="A290" s="420"/>
    </row>
    <row r="291" spans="1:1" ht="15.75" customHeight="1">
      <c r="A291" s="420"/>
    </row>
    <row r="292" spans="1:1" ht="15.75" customHeight="1">
      <c r="A292" s="420"/>
    </row>
    <row r="293" spans="1:1" ht="15.75" customHeight="1">
      <c r="A293" s="420"/>
    </row>
    <row r="294" spans="1:1" ht="15.75" customHeight="1">
      <c r="A294" s="420"/>
    </row>
    <row r="295" spans="1:1" ht="15.75" customHeight="1">
      <c r="A295" s="420"/>
    </row>
    <row r="296" spans="1:1" ht="15.75" customHeight="1">
      <c r="A296" s="420"/>
    </row>
    <row r="297" spans="1:1" ht="15.75" customHeight="1">
      <c r="A297" s="420"/>
    </row>
    <row r="298" spans="1:1" ht="15.75" customHeight="1">
      <c r="A298" s="420"/>
    </row>
    <row r="299" spans="1:1" ht="15.75" customHeight="1">
      <c r="A299" s="420"/>
    </row>
    <row r="300" spans="1:1" ht="15.75" customHeight="1">
      <c r="A300" s="420"/>
    </row>
    <row r="301" spans="1:1" ht="15.75" customHeight="1">
      <c r="A301" s="420"/>
    </row>
    <row r="302" spans="1:1" ht="15.75" customHeight="1">
      <c r="A302" s="420"/>
    </row>
    <row r="303" spans="1:1" ht="15.75" customHeight="1">
      <c r="A303" s="420"/>
    </row>
    <row r="304" spans="1:1" ht="15.75" customHeight="1">
      <c r="A304" s="420"/>
    </row>
    <row r="305" spans="1:1" ht="15.75" customHeight="1">
      <c r="A305" s="420"/>
    </row>
    <row r="306" spans="1:1" ht="15.75" customHeight="1">
      <c r="A306" s="420"/>
    </row>
    <row r="307" spans="1:1" ht="15.75" customHeight="1">
      <c r="A307" s="420"/>
    </row>
    <row r="308" spans="1:1" ht="15.75" customHeight="1">
      <c r="A308" s="420"/>
    </row>
    <row r="309" spans="1:1" ht="15.75" customHeight="1">
      <c r="A309" s="420"/>
    </row>
    <row r="310" spans="1:1" ht="15.75" customHeight="1">
      <c r="A310" s="420"/>
    </row>
    <row r="311" spans="1:1" ht="15.75" customHeight="1">
      <c r="A311" s="420"/>
    </row>
    <row r="312" spans="1:1" ht="15.75" customHeight="1">
      <c r="A312" s="420"/>
    </row>
    <row r="313" spans="1:1" ht="15.75" customHeight="1">
      <c r="A313" s="420"/>
    </row>
    <row r="314" spans="1:1" ht="15.75" customHeight="1">
      <c r="A314" s="420"/>
    </row>
    <row r="315" spans="1:1" ht="15.75" customHeight="1">
      <c r="A315" s="420"/>
    </row>
    <row r="316" spans="1:1" ht="15.75" customHeight="1">
      <c r="A316" s="420"/>
    </row>
    <row r="317" spans="1:1" ht="15.75" customHeight="1">
      <c r="A317" s="420"/>
    </row>
    <row r="318" spans="1:1" ht="15.75" customHeight="1">
      <c r="A318" s="420"/>
    </row>
    <row r="319" spans="1:1" ht="15.75" customHeight="1">
      <c r="A319" s="420"/>
    </row>
    <row r="320" spans="1:1" ht="15.75" customHeight="1">
      <c r="A320" s="420"/>
    </row>
    <row r="321" spans="1:1" ht="15.75" customHeight="1">
      <c r="A321" s="420"/>
    </row>
    <row r="322" spans="1:1" ht="15.75" customHeight="1">
      <c r="A322" s="420"/>
    </row>
    <row r="323" spans="1:1" ht="15.75" customHeight="1">
      <c r="A323" s="420"/>
    </row>
    <row r="324" spans="1:1" ht="15.75" customHeight="1">
      <c r="A324" s="420"/>
    </row>
    <row r="325" spans="1:1" ht="15.75" customHeight="1">
      <c r="A325" s="420"/>
    </row>
    <row r="326" spans="1:1" ht="15.75" customHeight="1">
      <c r="A326" s="420"/>
    </row>
    <row r="327" spans="1:1" ht="15.75" customHeight="1">
      <c r="A327" s="420"/>
    </row>
    <row r="328" spans="1:1" ht="15.75" customHeight="1">
      <c r="A328" s="420"/>
    </row>
    <row r="329" spans="1:1" ht="15.75" customHeight="1">
      <c r="A329" s="420"/>
    </row>
    <row r="330" spans="1:1" ht="15.75" customHeight="1">
      <c r="A330" s="420"/>
    </row>
    <row r="331" spans="1:1" ht="15.75" customHeight="1">
      <c r="A331" s="420"/>
    </row>
    <row r="332" spans="1:1" ht="15.75" customHeight="1">
      <c r="A332" s="420"/>
    </row>
    <row r="333" spans="1:1" ht="15.75" customHeight="1">
      <c r="A333" s="420"/>
    </row>
    <row r="334" spans="1:1" ht="15.75" customHeight="1">
      <c r="A334" s="420"/>
    </row>
    <row r="335" spans="1:1" ht="15.75" customHeight="1">
      <c r="A335" s="420"/>
    </row>
    <row r="336" spans="1:1" ht="15.75" customHeight="1">
      <c r="A336" s="420"/>
    </row>
    <row r="337" spans="1:1" ht="15.75" customHeight="1">
      <c r="A337" s="420"/>
    </row>
    <row r="338" spans="1:1" ht="15.75" customHeight="1">
      <c r="A338" s="420"/>
    </row>
    <row r="339" spans="1:1" ht="15.75" customHeight="1">
      <c r="A339" s="420"/>
    </row>
    <row r="340" spans="1:1" ht="15.75" customHeight="1">
      <c r="A340" s="420"/>
    </row>
    <row r="341" spans="1:1" ht="15.75" customHeight="1">
      <c r="A341" s="420"/>
    </row>
    <row r="342" spans="1:1" ht="15.75" customHeight="1">
      <c r="A342" s="420"/>
    </row>
    <row r="343" spans="1:1" ht="15.75" customHeight="1">
      <c r="A343" s="420"/>
    </row>
    <row r="344" spans="1:1" ht="15.75" customHeight="1">
      <c r="A344" s="420"/>
    </row>
    <row r="345" spans="1:1" ht="15.75" customHeight="1">
      <c r="A345" s="420"/>
    </row>
    <row r="346" spans="1:1" ht="15.75" customHeight="1">
      <c r="A346" s="420"/>
    </row>
    <row r="347" spans="1:1" ht="15.75" customHeight="1">
      <c r="A347" s="420"/>
    </row>
    <row r="348" spans="1:1" ht="15.75" customHeight="1">
      <c r="A348" s="420"/>
    </row>
    <row r="349" spans="1:1" ht="15.75" customHeight="1">
      <c r="A349" s="420"/>
    </row>
    <row r="350" spans="1:1" ht="15.75" customHeight="1">
      <c r="A350" s="420"/>
    </row>
    <row r="351" spans="1:1" ht="15.75" customHeight="1">
      <c r="A351" s="420"/>
    </row>
    <row r="352" spans="1:1" ht="15.75" customHeight="1">
      <c r="A352" s="420"/>
    </row>
    <row r="353" spans="1:1" ht="15.75" customHeight="1">
      <c r="A353" s="420"/>
    </row>
    <row r="354" spans="1:1" ht="15.75" customHeight="1">
      <c r="A354" s="420"/>
    </row>
    <row r="355" spans="1:1" ht="15.75" customHeight="1">
      <c r="A355" s="420"/>
    </row>
    <row r="356" spans="1:1" ht="15.75" customHeight="1">
      <c r="A356" s="420"/>
    </row>
    <row r="357" spans="1:1" ht="15.75" customHeight="1">
      <c r="A357" s="420"/>
    </row>
    <row r="358" spans="1:1" ht="15.75" customHeight="1">
      <c r="A358" s="420"/>
    </row>
    <row r="359" spans="1:1" ht="15.75" customHeight="1">
      <c r="A359" s="420"/>
    </row>
    <row r="360" spans="1:1" ht="15.75" customHeight="1">
      <c r="A360" s="420"/>
    </row>
    <row r="361" spans="1:1" ht="15.75" customHeight="1">
      <c r="A361" s="420"/>
    </row>
    <row r="362" spans="1:1" ht="15.75" customHeight="1">
      <c r="A362" s="420"/>
    </row>
    <row r="363" spans="1:1" ht="15.75" customHeight="1">
      <c r="A363" s="420"/>
    </row>
    <row r="364" spans="1:1" ht="15.75" customHeight="1">
      <c r="A364" s="420"/>
    </row>
    <row r="365" spans="1:1" ht="15.75" customHeight="1">
      <c r="A365" s="420"/>
    </row>
    <row r="366" spans="1:1" ht="15.75" customHeight="1">
      <c r="A366" s="420"/>
    </row>
    <row r="367" spans="1:1" ht="15.75" customHeight="1">
      <c r="A367" s="420"/>
    </row>
    <row r="368" spans="1:1" ht="15.75" customHeight="1">
      <c r="A368" s="420"/>
    </row>
    <row r="369" spans="1:1" ht="15.75" customHeight="1">
      <c r="A369" s="420"/>
    </row>
    <row r="370" spans="1:1" ht="15.75" customHeight="1">
      <c r="A370" s="420"/>
    </row>
    <row r="371" spans="1:1" ht="15.75" customHeight="1">
      <c r="A371" s="420"/>
    </row>
    <row r="372" spans="1:1" ht="15.75" customHeight="1">
      <c r="A372" s="420"/>
    </row>
    <row r="373" spans="1:1" ht="15.75" customHeight="1">
      <c r="A373" s="420"/>
    </row>
    <row r="374" spans="1:1" ht="15.75" customHeight="1">
      <c r="A374" s="420"/>
    </row>
    <row r="375" spans="1:1" ht="15.75" customHeight="1">
      <c r="A375" s="420"/>
    </row>
    <row r="376" spans="1:1" ht="15.75" customHeight="1">
      <c r="A376" s="420"/>
    </row>
    <row r="377" spans="1:1" ht="15.75" customHeight="1">
      <c r="A377" s="420"/>
    </row>
    <row r="378" spans="1:1" ht="15.75" customHeight="1">
      <c r="A378" s="420"/>
    </row>
    <row r="379" spans="1:1" ht="15.75" customHeight="1">
      <c r="A379" s="420"/>
    </row>
    <row r="380" spans="1:1" ht="15.75" customHeight="1">
      <c r="A380" s="420"/>
    </row>
    <row r="381" spans="1:1" ht="15.75" customHeight="1">
      <c r="A381" s="420"/>
    </row>
    <row r="382" spans="1:1" ht="15.75" customHeight="1">
      <c r="A382" s="420"/>
    </row>
    <row r="383" spans="1:1" ht="15.75" customHeight="1">
      <c r="A383" s="420"/>
    </row>
    <row r="384" spans="1:1" ht="15.75" customHeight="1">
      <c r="A384" s="420"/>
    </row>
    <row r="385" spans="1:1" ht="15.75" customHeight="1">
      <c r="A385" s="420"/>
    </row>
    <row r="386" spans="1:1" ht="15.75" customHeight="1">
      <c r="A386" s="420"/>
    </row>
    <row r="387" spans="1:1" ht="15.75" customHeight="1">
      <c r="A387" s="420"/>
    </row>
    <row r="388" spans="1:1" ht="15.75" customHeight="1">
      <c r="A388" s="420"/>
    </row>
    <row r="389" spans="1:1" ht="15.75" customHeight="1">
      <c r="A389" s="420"/>
    </row>
    <row r="390" spans="1:1" ht="15.75" customHeight="1">
      <c r="A390" s="420"/>
    </row>
    <row r="391" spans="1:1" ht="15.75" customHeight="1">
      <c r="A391" s="420"/>
    </row>
    <row r="392" spans="1:1" ht="15.75" customHeight="1">
      <c r="A392" s="420"/>
    </row>
    <row r="393" spans="1:1" ht="15.75" customHeight="1">
      <c r="A393" s="420"/>
    </row>
    <row r="394" spans="1:1" ht="15.75" customHeight="1">
      <c r="A394" s="420"/>
    </row>
    <row r="395" spans="1:1" ht="15.75" customHeight="1">
      <c r="A395" s="420"/>
    </row>
    <row r="396" spans="1:1" ht="15.75" customHeight="1">
      <c r="A396" s="420"/>
    </row>
    <row r="397" spans="1:1" ht="15.75" customHeight="1">
      <c r="A397" s="420"/>
    </row>
    <row r="398" spans="1:1" ht="15.75" customHeight="1">
      <c r="A398" s="420"/>
    </row>
    <row r="399" spans="1:1" ht="15.75" customHeight="1">
      <c r="A399" s="420"/>
    </row>
    <row r="400" spans="1:1" ht="15.75" customHeight="1">
      <c r="A400" s="420"/>
    </row>
    <row r="401" spans="1:1" ht="15.75" customHeight="1">
      <c r="A401" s="420"/>
    </row>
    <row r="402" spans="1:1" ht="15.75" customHeight="1">
      <c r="A402" s="420"/>
    </row>
    <row r="403" spans="1:1" ht="15.75" customHeight="1">
      <c r="A403" s="420"/>
    </row>
    <row r="404" spans="1:1" ht="15.75" customHeight="1">
      <c r="A404" s="420"/>
    </row>
    <row r="405" spans="1:1" ht="15.75" customHeight="1">
      <c r="A405" s="420"/>
    </row>
    <row r="406" spans="1:1" ht="15.75" customHeight="1">
      <c r="A406" s="420"/>
    </row>
    <row r="407" spans="1:1" ht="15.75" customHeight="1">
      <c r="A407" s="420"/>
    </row>
    <row r="408" spans="1:1" ht="15.75" customHeight="1">
      <c r="A408" s="420"/>
    </row>
    <row r="409" spans="1:1" ht="15.75" customHeight="1">
      <c r="A409" s="420"/>
    </row>
    <row r="410" spans="1:1" ht="15.75" customHeight="1">
      <c r="A410" s="420"/>
    </row>
    <row r="411" spans="1:1" ht="15.75" customHeight="1">
      <c r="A411" s="420"/>
    </row>
    <row r="412" spans="1:1" ht="15.75" customHeight="1">
      <c r="A412" s="420"/>
    </row>
    <row r="413" spans="1:1" ht="15.75" customHeight="1">
      <c r="A413" s="420"/>
    </row>
    <row r="414" spans="1:1" ht="15.75" customHeight="1">
      <c r="A414" s="420"/>
    </row>
    <row r="415" spans="1:1" ht="15.75" customHeight="1">
      <c r="A415" s="420"/>
    </row>
    <row r="416" spans="1:1" ht="15.75" customHeight="1">
      <c r="A416" s="420"/>
    </row>
    <row r="417" spans="1:1" ht="15.75" customHeight="1">
      <c r="A417" s="420"/>
    </row>
    <row r="418" spans="1:1" ht="15.75" customHeight="1">
      <c r="A418" s="420"/>
    </row>
    <row r="419" spans="1:1" ht="15.75" customHeight="1">
      <c r="A419" s="420"/>
    </row>
    <row r="420" spans="1:1" ht="15.75" customHeight="1">
      <c r="A420" s="420"/>
    </row>
    <row r="421" spans="1:1" ht="15.75" customHeight="1">
      <c r="A421" s="420"/>
    </row>
    <row r="422" spans="1:1" ht="15.75" customHeight="1">
      <c r="A422" s="420"/>
    </row>
    <row r="423" spans="1:1" ht="15.75" customHeight="1">
      <c r="A423" s="420"/>
    </row>
    <row r="424" spans="1:1" ht="15.75" customHeight="1">
      <c r="A424" s="420"/>
    </row>
    <row r="425" spans="1:1" ht="15.75" customHeight="1">
      <c r="A425" s="420"/>
    </row>
    <row r="426" spans="1:1" ht="15.75" customHeight="1">
      <c r="A426" s="420"/>
    </row>
    <row r="427" spans="1:1" ht="15.75" customHeight="1">
      <c r="A427" s="420"/>
    </row>
    <row r="428" spans="1:1" ht="15.75" customHeight="1">
      <c r="A428" s="420"/>
    </row>
    <row r="429" spans="1:1" ht="15.75" customHeight="1">
      <c r="A429" s="420"/>
    </row>
    <row r="430" spans="1:1" ht="15.75" customHeight="1">
      <c r="A430" s="420"/>
    </row>
    <row r="431" spans="1:1" ht="15.75" customHeight="1">
      <c r="A431" s="420"/>
    </row>
    <row r="432" spans="1:1" ht="15.75" customHeight="1">
      <c r="A432" s="420"/>
    </row>
    <row r="433" spans="1:1" ht="15.75" customHeight="1">
      <c r="A433" s="420"/>
    </row>
    <row r="434" spans="1:1" ht="15.75" customHeight="1">
      <c r="A434" s="420"/>
    </row>
    <row r="435" spans="1:1" ht="15.75" customHeight="1">
      <c r="A435" s="420"/>
    </row>
    <row r="436" spans="1:1" ht="15.75" customHeight="1">
      <c r="A436" s="420"/>
    </row>
    <row r="437" spans="1:1" ht="15.75" customHeight="1">
      <c r="A437" s="420"/>
    </row>
    <row r="438" spans="1:1" ht="15.75" customHeight="1">
      <c r="A438" s="420"/>
    </row>
    <row r="439" spans="1:1" ht="15.75" customHeight="1">
      <c r="A439" s="420"/>
    </row>
    <row r="440" spans="1:1" ht="15.75" customHeight="1">
      <c r="A440" s="420"/>
    </row>
    <row r="441" spans="1:1" ht="15.75" customHeight="1">
      <c r="A441" s="420"/>
    </row>
    <row r="442" spans="1:1" ht="15.75" customHeight="1">
      <c r="A442" s="420"/>
    </row>
    <row r="443" spans="1:1" ht="15.75" customHeight="1">
      <c r="A443" s="420"/>
    </row>
    <row r="444" spans="1:1" ht="15.75" customHeight="1">
      <c r="A444" s="420"/>
    </row>
    <row r="445" spans="1:1" ht="15.75" customHeight="1">
      <c r="A445" s="420"/>
    </row>
    <row r="446" spans="1:1" ht="15.75" customHeight="1">
      <c r="A446" s="420"/>
    </row>
    <row r="447" spans="1:1" ht="15.75" customHeight="1">
      <c r="A447" s="420"/>
    </row>
    <row r="448" spans="1:1" ht="15.75" customHeight="1">
      <c r="A448" s="420"/>
    </row>
    <row r="449" spans="1:1" ht="15.75" customHeight="1">
      <c r="A449" s="420"/>
    </row>
    <row r="450" spans="1:1" ht="15.75" customHeight="1">
      <c r="A450" s="420"/>
    </row>
    <row r="451" spans="1:1" ht="15.75" customHeight="1">
      <c r="A451" s="420"/>
    </row>
    <row r="452" spans="1:1" ht="15.75" customHeight="1">
      <c r="A452" s="420"/>
    </row>
    <row r="453" spans="1:1" ht="15.75" customHeight="1">
      <c r="A453" s="420"/>
    </row>
    <row r="454" spans="1:1" ht="15.75" customHeight="1">
      <c r="A454" s="420"/>
    </row>
    <row r="455" spans="1:1" ht="15.75" customHeight="1">
      <c r="A455" s="420"/>
    </row>
    <row r="456" spans="1:1" ht="15.75" customHeight="1">
      <c r="A456" s="420"/>
    </row>
    <row r="457" spans="1:1" ht="15.75" customHeight="1">
      <c r="A457" s="420"/>
    </row>
    <row r="458" spans="1:1" ht="15.75" customHeight="1">
      <c r="A458" s="420"/>
    </row>
    <row r="459" spans="1:1" ht="15.75" customHeight="1">
      <c r="A459" s="420"/>
    </row>
    <row r="460" spans="1:1" ht="15.75" customHeight="1">
      <c r="A460" s="420"/>
    </row>
    <row r="461" spans="1:1" ht="15.75" customHeight="1">
      <c r="A461" s="420"/>
    </row>
    <row r="462" spans="1:1" ht="15.75" customHeight="1">
      <c r="A462" s="420"/>
    </row>
    <row r="463" spans="1:1" ht="15.75" customHeight="1">
      <c r="A463" s="420"/>
    </row>
    <row r="464" spans="1:1" ht="15.75" customHeight="1">
      <c r="A464" s="420"/>
    </row>
    <row r="465" spans="1:1" ht="15.75" customHeight="1">
      <c r="A465" s="420"/>
    </row>
    <row r="466" spans="1:1" ht="15.75" customHeight="1">
      <c r="A466" s="420"/>
    </row>
    <row r="467" spans="1:1" ht="15.75" customHeight="1">
      <c r="A467" s="420"/>
    </row>
    <row r="468" spans="1:1" ht="15.75" customHeight="1">
      <c r="A468" s="420"/>
    </row>
    <row r="469" spans="1:1" ht="15.75" customHeight="1">
      <c r="A469" s="420"/>
    </row>
    <row r="470" spans="1:1" ht="15.75" customHeight="1">
      <c r="A470" s="420"/>
    </row>
    <row r="471" spans="1:1" ht="15.75" customHeight="1">
      <c r="A471" s="420"/>
    </row>
    <row r="472" spans="1:1" ht="15.75" customHeight="1">
      <c r="A472" s="420"/>
    </row>
    <row r="473" spans="1:1" ht="15.75" customHeight="1">
      <c r="A473" s="420"/>
    </row>
    <row r="474" spans="1:1" ht="15.75" customHeight="1">
      <c r="A474" s="420"/>
    </row>
    <row r="475" spans="1:1" ht="15.75" customHeight="1">
      <c r="A475" s="420"/>
    </row>
    <row r="476" spans="1:1" ht="15.75" customHeight="1">
      <c r="A476" s="420"/>
    </row>
    <row r="477" spans="1:1" ht="15.75" customHeight="1">
      <c r="A477" s="420"/>
    </row>
    <row r="478" spans="1:1" ht="15.75" customHeight="1">
      <c r="A478" s="420"/>
    </row>
    <row r="479" spans="1:1" ht="15.75" customHeight="1">
      <c r="A479" s="420"/>
    </row>
    <row r="480" spans="1:1" ht="15.75" customHeight="1">
      <c r="A480" s="420"/>
    </row>
    <row r="481" spans="1:1" ht="15.75" customHeight="1">
      <c r="A481" s="420"/>
    </row>
    <row r="482" spans="1:1" ht="15.75" customHeight="1">
      <c r="A482" s="420"/>
    </row>
    <row r="483" spans="1:1" ht="15.75" customHeight="1">
      <c r="A483" s="420"/>
    </row>
    <row r="484" spans="1:1" ht="15.75" customHeight="1">
      <c r="A484" s="420"/>
    </row>
    <row r="485" spans="1:1" ht="15.75" customHeight="1">
      <c r="A485" s="420"/>
    </row>
    <row r="486" spans="1:1" ht="15.75" customHeight="1">
      <c r="A486" s="420"/>
    </row>
    <row r="487" spans="1:1" ht="15.75" customHeight="1">
      <c r="A487" s="420"/>
    </row>
    <row r="488" spans="1:1" ht="15.75" customHeight="1">
      <c r="A488" s="420"/>
    </row>
    <row r="489" spans="1:1" ht="15.75" customHeight="1">
      <c r="A489" s="420"/>
    </row>
    <row r="490" spans="1:1" ht="15.75" customHeight="1">
      <c r="A490" s="420"/>
    </row>
    <row r="491" spans="1:1" ht="15.75" customHeight="1">
      <c r="A491" s="420"/>
    </row>
    <row r="492" spans="1:1" ht="15.75" customHeight="1">
      <c r="A492" s="420"/>
    </row>
    <row r="493" spans="1:1" ht="15.75" customHeight="1">
      <c r="A493" s="420"/>
    </row>
    <row r="494" spans="1:1" ht="15.75" customHeight="1">
      <c r="A494" s="420"/>
    </row>
    <row r="495" spans="1:1" ht="15.75" customHeight="1">
      <c r="A495" s="420"/>
    </row>
    <row r="496" spans="1:1" ht="15.75" customHeight="1">
      <c r="A496" s="420"/>
    </row>
    <row r="497" spans="1:1" ht="15.75" customHeight="1">
      <c r="A497" s="420"/>
    </row>
    <row r="498" spans="1:1" ht="15.75" customHeight="1">
      <c r="A498" s="420"/>
    </row>
    <row r="499" spans="1:1" ht="15.75" customHeight="1">
      <c r="A499" s="420"/>
    </row>
    <row r="500" spans="1:1" ht="15.75" customHeight="1">
      <c r="A500" s="420"/>
    </row>
    <row r="501" spans="1:1" ht="15.75" customHeight="1">
      <c r="A501" s="420"/>
    </row>
    <row r="502" spans="1:1" ht="15.75" customHeight="1">
      <c r="A502" s="420"/>
    </row>
    <row r="503" spans="1:1" ht="15.75" customHeight="1">
      <c r="A503" s="420"/>
    </row>
    <row r="504" spans="1:1" ht="15.75" customHeight="1">
      <c r="A504" s="420"/>
    </row>
    <row r="505" spans="1:1" ht="15.75" customHeight="1">
      <c r="A505" s="420"/>
    </row>
    <row r="506" spans="1:1" ht="15.75" customHeight="1">
      <c r="A506" s="420"/>
    </row>
    <row r="507" spans="1:1" ht="15.75" customHeight="1">
      <c r="A507" s="420"/>
    </row>
    <row r="508" spans="1:1" ht="15.75" customHeight="1">
      <c r="A508" s="420"/>
    </row>
    <row r="509" spans="1:1" ht="15.75" customHeight="1">
      <c r="A509" s="420"/>
    </row>
    <row r="510" spans="1:1" ht="15.75" customHeight="1">
      <c r="A510" s="420"/>
    </row>
    <row r="511" spans="1:1" ht="15.75" customHeight="1">
      <c r="A511" s="420"/>
    </row>
    <row r="512" spans="1:1" ht="15.75" customHeight="1">
      <c r="A512" s="420"/>
    </row>
    <row r="513" spans="1:1" ht="15.75" customHeight="1">
      <c r="A513" s="420"/>
    </row>
    <row r="514" spans="1:1" ht="15.75" customHeight="1">
      <c r="A514" s="420"/>
    </row>
    <row r="515" spans="1:1" ht="15.75" customHeight="1">
      <c r="A515" s="420"/>
    </row>
    <row r="516" spans="1:1" ht="15.75" customHeight="1">
      <c r="A516" s="420"/>
    </row>
    <row r="517" spans="1:1" ht="15.75" customHeight="1">
      <c r="A517" s="420"/>
    </row>
    <row r="518" spans="1:1" ht="15.75" customHeight="1">
      <c r="A518" s="420"/>
    </row>
    <row r="519" spans="1:1" ht="15.75" customHeight="1">
      <c r="A519" s="420"/>
    </row>
    <row r="520" spans="1:1" ht="15.75" customHeight="1">
      <c r="A520" s="420"/>
    </row>
    <row r="521" spans="1:1" ht="15.75" customHeight="1">
      <c r="A521" s="420"/>
    </row>
    <row r="522" spans="1:1" ht="15.75" customHeight="1">
      <c r="A522" s="420"/>
    </row>
    <row r="523" spans="1:1" ht="15.75" customHeight="1">
      <c r="A523" s="420"/>
    </row>
    <row r="524" spans="1:1" ht="15.75" customHeight="1">
      <c r="A524" s="420"/>
    </row>
    <row r="525" spans="1:1" ht="15.75" customHeight="1">
      <c r="A525" s="420"/>
    </row>
    <row r="526" spans="1:1" ht="15.75" customHeight="1">
      <c r="A526" s="420"/>
    </row>
    <row r="527" spans="1:1" ht="15.75" customHeight="1">
      <c r="A527" s="420"/>
    </row>
    <row r="528" spans="1:1" ht="15.75" customHeight="1">
      <c r="A528" s="420"/>
    </row>
    <row r="529" spans="1:1" ht="15.75" customHeight="1">
      <c r="A529" s="420"/>
    </row>
    <row r="530" spans="1:1" ht="15.75" customHeight="1">
      <c r="A530" s="420"/>
    </row>
    <row r="531" spans="1:1" ht="15.75" customHeight="1">
      <c r="A531" s="420"/>
    </row>
    <row r="532" spans="1:1" ht="15.75" customHeight="1">
      <c r="A532" s="420"/>
    </row>
    <row r="533" spans="1:1" ht="15.75" customHeight="1">
      <c r="A533" s="420"/>
    </row>
    <row r="534" spans="1:1" ht="15.75" customHeight="1">
      <c r="A534" s="420"/>
    </row>
    <row r="535" spans="1:1" ht="15.75" customHeight="1">
      <c r="A535" s="420"/>
    </row>
    <row r="536" spans="1:1" ht="15.75" customHeight="1">
      <c r="A536" s="420"/>
    </row>
    <row r="537" spans="1:1" ht="15.75" customHeight="1">
      <c r="A537" s="420"/>
    </row>
    <row r="538" spans="1:1" ht="15.75" customHeight="1">
      <c r="A538" s="420"/>
    </row>
    <row r="539" spans="1:1" ht="15.75" customHeight="1">
      <c r="A539" s="420"/>
    </row>
    <row r="540" spans="1:1" ht="15.75" customHeight="1">
      <c r="A540" s="420"/>
    </row>
    <row r="541" spans="1:1" ht="15.75" customHeight="1">
      <c r="A541" s="420"/>
    </row>
    <row r="542" spans="1:1" ht="15.75" customHeight="1">
      <c r="A542" s="420"/>
    </row>
    <row r="543" spans="1:1" ht="15.75" customHeight="1">
      <c r="A543" s="420"/>
    </row>
    <row r="544" spans="1:1" ht="15.75" customHeight="1">
      <c r="A544" s="420"/>
    </row>
    <row r="545" spans="1:1" ht="15.75" customHeight="1">
      <c r="A545" s="420"/>
    </row>
    <row r="546" spans="1:1" ht="15.75" customHeight="1">
      <c r="A546" s="420"/>
    </row>
    <row r="547" spans="1:1" ht="15.75" customHeight="1">
      <c r="A547" s="420"/>
    </row>
    <row r="548" spans="1:1" ht="15.75" customHeight="1">
      <c r="A548" s="420"/>
    </row>
    <row r="549" spans="1:1" ht="15.75" customHeight="1">
      <c r="A549" s="420"/>
    </row>
    <row r="550" spans="1:1" ht="15.75" customHeight="1">
      <c r="A550" s="420"/>
    </row>
    <row r="551" spans="1:1" ht="15.75" customHeight="1">
      <c r="A551" s="420"/>
    </row>
    <row r="552" spans="1:1" ht="15.75" customHeight="1">
      <c r="A552" s="420"/>
    </row>
    <row r="553" spans="1:1" ht="15.75" customHeight="1">
      <c r="A553" s="420"/>
    </row>
    <row r="554" spans="1:1" ht="15.75" customHeight="1">
      <c r="A554" s="420"/>
    </row>
    <row r="555" spans="1:1" ht="15.75" customHeight="1">
      <c r="A555" s="420"/>
    </row>
    <row r="556" spans="1:1" ht="15.75" customHeight="1">
      <c r="A556" s="420"/>
    </row>
    <row r="557" spans="1:1" ht="15.75" customHeight="1">
      <c r="A557" s="420"/>
    </row>
    <row r="558" spans="1:1" ht="15.75" customHeight="1">
      <c r="A558" s="420"/>
    </row>
    <row r="559" spans="1:1" ht="15.75" customHeight="1">
      <c r="A559" s="420"/>
    </row>
    <row r="560" spans="1:1" ht="15.75" customHeight="1">
      <c r="A560" s="420"/>
    </row>
    <row r="561" spans="1:1" ht="15.75" customHeight="1">
      <c r="A561" s="420"/>
    </row>
    <row r="562" spans="1:1" ht="15.75" customHeight="1">
      <c r="A562" s="420"/>
    </row>
    <row r="563" spans="1:1" ht="15.75" customHeight="1">
      <c r="A563" s="420"/>
    </row>
    <row r="564" spans="1:1" ht="15.75" customHeight="1">
      <c r="A564" s="420"/>
    </row>
    <row r="565" spans="1:1" ht="15.75" customHeight="1">
      <c r="A565" s="420"/>
    </row>
    <row r="566" spans="1:1" ht="15.75" customHeight="1">
      <c r="A566" s="420"/>
    </row>
    <row r="567" spans="1:1" ht="15.75" customHeight="1">
      <c r="A567" s="420"/>
    </row>
    <row r="568" spans="1:1" ht="15.75" customHeight="1">
      <c r="A568" s="420"/>
    </row>
    <row r="569" spans="1:1" ht="15.75" customHeight="1">
      <c r="A569" s="420"/>
    </row>
    <row r="570" spans="1:1" ht="15.75" customHeight="1">
      <c r="A570" s="420"/>
    </row>
    <row r="571" spans="1:1" ht="15.75" customHeight="1">
      <c r="A571" s="420"/>
    </row>
    <row r="572" spans="1:1" ht="15.75" customHeight="1">
      <c r="A572" s="420"/>
    </row>
    <row r="573" spans="1:1" ht="15.75" customHeight="1">
      <c r="A573" s="420"/>
    </row>
    <row r="574" spans="1:1" ht="15.75" customHeight="1">
      <c r="A574" s="420"/>
    </row>
    <row r="575" spans="1:1" ht="15.75" customHeight="1">
      <c r="A575" s="420"/>
    </row>
    <row r="576" spans="1:1" ht="15.75" customHeight="1">
      <c r="A576" s="420"/>
    </row>
    <row r="577" spans="1:1" ht="15.75" customHeight="1">
      <c r="A577" s="420"/>
    </row>
    <row r="578" spans="1:1" ht="15.75" customHeight="1">
      <c r="A578" s="420"/>
    </row>
    <row r="579" spans="1:1" ht="15.75" customHeight="1">
      <c r="A579" s="420"/>
    </row>
    <row r="580" spans="1:1" ht="15.75" customHeight="1">
      <c r="A580" s="420"/>
    </row>
    <row r="581" spans="1:1" ht="15.75" customHeight="1">
      <c r="A581" s="420"/>
    </row>
    <row r="582" spans="1:1" ht="15.75" customHeight="1">
      <c r="A582" s="420"/>
    </row>
    <row r="583" spans="1:1" ht="15.75" customHeight="1">
      <c r="A583" s="420"/>
    </row>
    <row r="584" spans="1:1" ht="15.75" customHeight="1">
      <c r="A584" s="420"/>
    </row>
    <row r="585" spans="1:1" ht="15.75" customHeight="1">
      <c r="A585" s="420"/>
    </row>
    <row r="586" spans="1:1" ht="15.75" customHeight="1">
      <c r="A586" s="420"/>
    </row>
    <row r="587" spans="1:1" ht="15.75" customHeight="1">
      <c r="A587" s="420"/>
    </row>
    <row r="588" spans="1:1" ht="15.75" customHeight="1">
      <c r="A588" s="420"/>
    </row>
    <row r="589" spans="1:1" ht="15.75" customHeight="1">
      <c r="A589" s="420"/>
    </row>
    <row r="590" spans="1:1" ht="15.75" customHeight="1">
      <c r="A590" s="420"/>
    </row>
    <row r="591" spans="1:1" ht="15.75" customHeight="1">
      <c r="A591" s="420"/>
    </row>
    <row r="592" spans="1:1" ht="15.75" customHeight="1">
      <c r="A592" s="420"/>
    </row>
    <row r="593" spans="1:1" ht="15.75" customHeight="1">
      <c r="A593" s="420"/>
    </row>
    <row r="594" spans="1:1" ht="15.75" customHeight="1">
      <c r="A594" s="420"/>
    </row>
    <row r="595" spans="1:1" ht="15.75" customHeight="1">
      <c r="A595" s="420"/>
    </row>
    <row r="596" spans="1:1" ht="15.75" customHeight="1">
      <c r="A596" s="420"/>
    </row>
    <row r="597" spans="1:1" ht="15.75" customHeight="1">
      <c r="A597" s="420"/>
    </row>
    <row r="598" spans="1:1" ht="15.75" customHeight="1">
      <c r="A598" s="420"/>
    </row>
    <row r="599" spans="1:1" ht="15.75" customHeight="1">
      <c r="A599" s="420"/>
    </row>
    <row r="600" spans="1:1" ht="15.75" customHeight="1">
      <c r="A600" s="420"/>
    </row>
    <row r="601" spans="1:1" ht="15.75" customHeight="1">
      <c r="A601" s="420"/>
    </row>
    <row r="602" spans="1:1" ht="15.75" customHeight="1">
      <c r="A602" s="420"/>
    </row>
    <row r="603" spans="1:1" ht="15.75" customHeight="1">
      <c r="A603" s="420"/>
    </row>
    <row r="604" spans="1:1" ht="15.75" customHeight="1">
      <c r="A604" s="420"/>
    </row>
    <row r="605" spans="1:1" ht="15.75" customHeight="1">
      <c r="A605" s="420"/>
    </row>
    <row r="606" spans="1:1" ht="15.75" customHeight="1">
      <c r="A606" s="420"/>
    </row>
    <row r="607" spans="1:1" ht="15.75" customHeight="1">
      <c r="A607" s="420"/>
    </row>
    <row r="608" spans="1:1" ht="15.75" customHeight="1">
      <c r="A608" s="420"/>
    </row>
    <row r="609" spans="1:1" ht="15.75" customHeight="1">
      <c r="A609" s="420"/>
    </row>
    <row r="610" spans="1:1" ht="15.75" customHeight="1">
      <c r="A610" s="420"/>
    </row>
    <row r="611" spans="1:1" ht="15.75" customHeight="1">
      <c r="A611" s="420"/>
    </row>
    <row r="612" spans="1:1" ht="15.75" customHeight="1">
      <c r="A612" s="420"/>
    </row>
    <row r="613" spans="1:1" ht="15.75" customHeight="1">
      <c r="A613" s="420"/>
    </row>
    <row r="614" spans="1:1" ht="15.75" customHeight="1">
      <c r="A614" s="420"/>
    </row>
    <row r="615" spans="1:1" ht="15.75" customHeight="1">
      <c r="A615" s="420"/>
    </row>
    <row r="616" spans="1:1" ht="15.75" customHeight="1">
      <c r="A616" s="420"/>
    </row>
    <row r="617" spans="1:1" ht="15.75" customHeight="1">
      <c r="A617" s="420"/>
    </row>
    <row r="618" spans="1:1" ht="15.75" customHeight="1">
      <c r="A618" s="420"/>
    </row>
    <row r="619" spans="1:1" ht="15.75" customHeight="1">
      <c r="A619" s="420"/>
    </row>
    <row r="620" spans="1:1" ht="15.75" customHeight="1">
      <c r="A620" s="420"/>
    </row>
    <row r="621" spans="1:1" ht="15.75" customHeight="1">
      <c r="A621" s="420"/>
    </row>
    <row r="622" spans="1:1" ht="15.75" customHeight="1">
      <c r="A622" s="420"/>
    </row>
    <row r="623" spans="1:1" ht="15.75" customHeight="1">
      <c r="A623" s="420"/>
    </row>
    <row r="624" spans="1:1" ht="15.75" customHeight="1">
      <c r="A624" s="420"/>
    </row>
    <row r="625" spans="1:1" ht="15.75" customHeight="1">
      <c r="A625" s="420"/>
    </row>
    <row r="626" spans="1:1" ht="15.75" customHeight="1">
      <c r="A626" s="420"/>
    </row>
    <row r="627" spans="1:1" ht="15.75" customHeight="1">
      <c r="A627" s="420"/>
    </row>
    <row r="628" spans="1:1" ht="15.75" customHeight="1">
      <c r="A628" s="420"/>
    </row>
    <row r="629" spans="1:1" ht="15.75" customHeight="1">
      <c r="A629" s="420"/>
    </row>
    <row r="630" spans="1:1" ht="15.75" customHeight="1">
      <c r="A630" s="420"/>
    </row>
    <row r="631" spans="1:1" ht="15.75" customHeight="1">
      <c r="A631" s="420"/>
    </row>
    <row r="632" spans="1:1" ht="15.75" customHeight="1">
      <c r="A632" s="420"/>
    </row>
    <row r="633" spans="1:1" ht="15.75" customHeight="1">
      <c r="A633" s="420"/>
    </row>
    <row r="634" spans="1:1" ht="15.75" customHeight="1">
      <c r="A634" s="420"/>
    </row>
    <row r="635" spans="1:1" ht="15.75" customHeight="1">
      <c r="A635" s="420"/>
    </row>
    <row r="636" spans="1:1" ht="15.75" customHeight="1">
      <c r="A636" s="420"/>
    </row>
    <row r="637" spans="1:1" ht="15.75" customHeight="1">
      <c r="A637" s="420"/>
    </row>
    <row r="638" spans="1:1" ht="15.75" customHeight="1">
      <c r="A638" s="420"/>
    </row>
    <row r="639" spans="1:1" ht="15.75" customHeight="1">
      <c r="A639" s="420"/>
    </row>
    <row r="640" spans="1:1" ht="15.75" customHeight="1">
      <c r="A640" s="420"/>
    </row>
    <row r="641" spans="1:1" ht="15.75" customHeight="1">
      <c r="A641" s="420"/>
    </row>
    <row r="642" spans="1:1" ht="15.75" customHeight="1">
      <c r="A642" s="420"/>
    </row>
    <row r="643" spans="1:1" ht="15.75" customHeight="1">
      <c r="A643" s="420"/>
    </row>
    <row r="644" spans="1:1" ht="15.75" customHeight="1">
      <c r="A644" s="420"/>
    </row>
    <row r="645" spans="1:1" ht="15.75" customHeight="1">
      <c r="A645" s="420"/>
    </row>
    <row r="646" spans="1:1" ht="15.75" customHeight="1">
      <c r="A646" s="420"/>
    </row>
    <row r="647" spans="1:1" ht="15.75" customHeight="1">
      <c r="A647" s="420"/>
    </row>
    <row r="648" spans="1:1" ht="15.75" customHeight="1">
      <c r="A648" s="420"/>
    </row>
    <row r="649" spans="1:1" ht="15.75" customHeight="1">
      <c r="A649" s="420"/>
    </row>
    <row r="650" spans="1:1" ht="15.75" customHeight="1">
      <c r="A650" s="420"/>
    </row>
    <row r="651" spans="1:1" ht="15.75" customHeight="1">
      <c r="A651" s="420"/>
    </row>
    <row r="652" spans="1:1" ht="15.75" customHeight="1">
      <c r="A652" s="420"/>
    </row>
    <row r="653" spans="1:1" ht="15.75" customHeight="1">
      <c r="A653" s="420"/>
    </row>
    <row r="654" spans="1:1" ht="15.75" customHeight="1">
      <c r="A654" s="420"/>
    </row>
    <row r="655" spans="1:1" ht="15.75" customHeight="1">
      <c r="A655" s="420"/>
    </row>
    <row r="656" spans="1:1" ht="15.75" customHeight="1">
      <c r="A656" s="420"/>
    </row>
    <row r="657" spans="1:1" ht="15.75" customHeight="1">
      <c r="A657" s="420"/>
    </row>
    <row r="658" spans="1:1" ht="15.75" customHeight="1">
      <c r="A658" s="420"/>
    </row>
    <row r="659" spans="1:1" ht="15.75" customHeight="1">
      <c r="A659" s="420"/>
    </row>
    <row r="660" spans="1:1" ht="15.75" customHeight="1">
      <c r="A660" s="420"/>
    </row>
    <row r="661" spans="1:1" ht="15.75" customHeight="1">
      <c r="A661" s="420"/>
    </row>
    <row r="662" spans="1:1" ht="15.75" customHeight="1">
      <c r="A662" s="420"/>
    </row>
    <row r="663" spans="1:1" ht="15.75" customHeight="1">
      <c r="A663" s="420"/>
    </row>
    <row r="664" spans="1:1" ht="15.75" customHeight="1">
      <c r="A664" s="420"/>
    </row>
    <row r="665" spans="1:1" ht="15.75" customHeight="1">
      <c r="A665" s="420"/>
    </row>
    <row r="666" spans="1:1" ht="15.75" customHeight="1">
      <c r="A666" s="420"/>
    </row>
    <row r="667" spans="1:1" ht="15.75" customHeight="1">
      <c r="A667" s="420"/>
    </row>
    <row r="668" spans="1:1" ht="15.75" customHeight="1">
      <c r="A668" s="420"/>
    </row>
    <row r="669" spans="1:1" ht="15.75" customHeight="1">
      <c r="A669" s="420"/>
    </row>
    <row r="670" spans="1:1" ht="15.75" customHeight="1">
      <c r="A670" s="420"/>
    </row>
    <row r="671" spans="1:1" ht="15.75" customHeight="1">
      <c r="A671" s="420"/>
    </row>
    <row r="672" spans="1:1" ht="15.75" customHeight="1">
      <c r="A672" s="420"/>
    </row>
    <row r="673" spans="1:1" ht="15.75" customHeight="1">
      <c r="A673" s="420"/>
    </row>
    <row r="674" spans="1:1" ht="15.75" customHeight="1">
      <c r="A674" s="420"/>
    </row>
    <row r="675" spans="1:1" ht="15.75" customHeight="1">
      <c r="A675" s="420"/>
    </row>
    <row r="676" spans="1:1" ht="15.75" customHeight="1">
      <c r="A676" s="420"/>
    </row>
    <row r="677" spans="1:1" ht="15.75" customHeight="1">
      <c r="A677" s="420"/>
    </row>
    <row r="678" spans="1:1" ht="15.75" customHeight="1">
      <c r="A678" s="420"/>
    </row>
    <row r="679" spans="1:1" ht="15.75" customHeight="1">
      <c r="A679" s="420"/>
    </row>
    <row r="680" spans="1:1" ht="15.75" customHeight="1">
      <c r="A680" s="420"/>
    </row>
    <row r="681" spans="1:1" ht="15.75" customHeight="1">
      <c r="A681" s="420"/>
    </row>
    <row r="682" spans="1:1" ht="15.75" customHeight="1">
      <c r="A682" s="420"/>
    </row>
    <row r="683" spans="1:1" ht="15.75" customHeight="1">
      <c r="A683" s="420"/>
    </row>
    <row r="684" spans="1:1" ht="15.75" customHeight="1">
      <c r="A684" s="420"/>
    </row>
    <row r="685" spans="1:1" ht="15.75" customHeight="1">
      <c r="A685" s="420"/>
    </row>
    <row r="686" spans="1:1" ht="15.75" customHeight="1">
      <c r="A686" s="420"/>
    </row>
    <row r="687" spans="1:1" ht="15.75" customHeight="1">
      <c r="A687" s="420"/>
    </row>
    <row r="688" spans="1:1" ht="15.75" customHeight="1">
      <c r="A688" s="420"/>
    </row>
    <row r="689" spans="1:1" ht="15.75" customHeight="1">
      <c r="A689" s="420"/>
    </row>
    <row r="690" spans="1:1" ht="15.75" customHeight="1">
      <c r="A690" s="420"/>
    </row>
    <row r="691" spans="1:1" ht="15.75" customHeight="1">
      <c r="A691" s="420"/>
    </row>
    <row r="692" spans="1:1" ht="15.75" customHeight="1">
      <c r="A692" s="420"/>
    </row>
    <row r="693" spans="1:1" ht="15.75" customHeight="1">
      <c r="A693" s="420"/>
    </row>
    <row r="694" spans="1:1" ht="15.75" customHeight="1">
      <c r="A694" s="420"/>
    </row>
    <row r="695" spans="1:1" ht="15.75" customHeight="1">
      <c r="A695" s="420"/>
    </row>
    <row r="696" spans="1:1" ht="15.75" customHeight="1">
      <c r="A696" s="420"/>
    </row>
    <row r="697" spans="1:1" ht="15.75" customHeight="1">
      <c r="A697" s="420"/>
    </row>
    <row r="698" spans="1:1" ht="15.75" customHeight="1">
      <c r="A698" s="420"/>
    </row>
    <row r="699" spans="1:1" ht="15.75" customHeight="1">
      <c r="A699" s="420"/>
    </row>
    <row r="700" spans="1:1" ht="15.75" customHeight="1">
      <c r="A700" s="420"/>
    </row>
    <row r="701" spans="1:1" ht="15.75" customHeight="1">
      <c r="A701" s="420"/>
    </row>
    <row r="702" spans="1:1" ht="15.75" customHeight="1">
      <c r="A702" s="420"/>
    </row>
    <row r="703" spans="1:1" ht="15.75" customHeight="1">
      <c r="A703" s="420"/>
    </row>
    <row r="704" spans="1:1" ht="15.75" customHeight="1">
      <c r="A704" s="420"/>
    </row>
    <row r="705" spans="1:1" ht="15.75" customHeight="1">
      <c r="A705" s="420"/>
    </row>
    <row r="706" spans="1:1" ht="15.75" customHeight="1">
      <c r="A706" s="420"/>
    </row>
    <row r="707" spans="1:1" ht="15.75" customHeight="1">
      <c r="A707" s="420"/>
    </row>
    <row r="708" spans="1:1" ht="15.75" customHeight="1">
      <c r="A708" s="420"/>
    </row>
    <row r="709" spans="1:1" ht="15.75" customHeight="1">
      <c r="A709" s="420"/>
    </row>
    <row r="710" spans="1:1" ht="15.75" customHeight="1">
      <c r="A710" s="420"/>
    </row>
    <row r="711" spans="1:1" ht="15.75" customHeight="1">
      <c r="A711" s="420"/>
    </row>
    <row r="712" spans="1:1" ht="15.75" customHeight="1">
      <c r="A712" s="420"/>
    </row>
    <row r="713" spans="1:1" ht="15.75" customHeight="1">
      <c r="A713" s="420"/>
    </row>
    <row r="714" spans="1:1" ht="15.75" customHeight="1">
      <c r="A714" s="420"/>
    </row>
    <row r="715" spans="1:1" ht="15.75" customHeight="1">
      <c r="A715" s="420"/>
    </row>
    <row r="716" spans="1:1" ht="15.75" customHeight="1">
      <c r="A716" s="420"/>
    </row>
    <row r="717" spans="1:1" ht="15.75" customHeight="1">
      <c r="A717" s="420"/>
    </row>
    <row r="718" spans="1:1" ht="15.75" customHeight="1">
      <c r="A718" s="420"/>
    </row>
    <row r="719" spans="1:1" ht="15.75" customHeight="1">
      <c r="A719" s="420"/>
    </row>
    <row r="720" spans="1:1" ht="15.75" customHeight="1">
      <c r="A720" s="420"/>
    </row>
    <row r="721" spans="1:1" ht="15.75" customHeight="1">
      <c r="A721" s="420"/>
    </row>
    <row r="722" spans="1:1" ht="15.75" customHeight="1">
      <c r="A722" s="420"/>
    </row>
    <row r="723" spans="1:1" ht="15.75" customHeight="1">
      <c r="A723" s="420"/>
    </row>
    <row r="724" spans="1:1" ht="15.75" customHeight="1">
      <c r="A724" s="420"/>
    </row>
    <row r="725" spans="1:1" ht="15.75" customHeight="1">
      <c r="A725" s="420"/>
    </row>
    <row r="726" spans="1:1" ht="15.75" customHeight="1">
      <c r="A726" s="420"/>
    </row>
    <row r="727" spans="1:1" ht="15.75" customHeight="1">
      <c r="A727" s="420"/>
    </row>
    <row r="728" spans="1:1" ht="15.75" customHeight="1">
      <c r="A728" s="420"/>
    </row>
    <row r="729" spans="1:1" ht="15.75" customHeight="1">
      <c r="A729" s="420"/>
    </row>
    <row r="730" spans="1:1" ht="15.75" customHeight="1">
      <c r="A730" s="420"/>
    </row>
    <row r="731" spans="1:1" ht="15.75" customHeight="1">
      <c r="A731" s="420"/>
    </row>
    <row r="732" spans="1:1" ht="15.75" customHeight="1">
      <c r="A732" s="420"/>
    </row>
    <row r="733" spans="1:1" ht="15.75" customHeight="1">
      <c r="A733" s="420"/>
    </row>
    <row r="734" spans="1:1" ht="15.75" customHeight="1">
      <c r="A734" s="420"/>
    </row>
    <row r="735" spans="1:1" ht="15.75" customHeight="1">
      <c r="A735" s="420"/>
    </row>
    <row r="736" spans="1:1" ht="15.75" customHeight="1">
      <c r="A736" s="420"/>
    </row>
    <row r="737" spans="1:1" ht="15.75" customHeight="1">
      <c r="A737" s="420"/>
    </row>
    <row r="738" spans="1:1" ht="15.75" customHeight="1">
      <c r="A738" s="420"/>
    </row>
    <row r="739" spans="1:1" ht="15.75" customHeight="1">
      <c r="A739" s="420"/>
    </row>
    <row r="740" spans="1:1" ht="15.75" customHeight="1">
      <c r="A740" s="420"/>
    </row>
    <row r="741" spans="1:1" ht="15.75" customHeight="1">
      <c r="A741" s="420"/>
    </row>
    <row r="742" spans="1:1" ht="15.75" customHeight="1">
      <c r="A742" s="420"/>
    </row>
    <row r="743" spans="1:1" ht="15.75" customHeight="1">
      <c r="A743" s="420"/>
    </row>
    <row r="744" spans="1:1" ht="15.75" customHeight="1">
      <c r="A744" s="420"/>
    </row>
    <row r="745" spans="1:1" ht="15.75" customHeight="1">
      <c r="A745" s="420"/>
    </row>
    <row r="746" spans="1:1" ht="15.75" customHeight="1">
      <c r="A746" s="420"/>
    </row>
    <row r="747" spans="1:1" ht="15.75" customHeight="1">
      <c r="A747" s="420"/>
    </row>
    <row r="748" spans="1:1" ht="15.75" customHeight="1">
      <c r="A748" s="420"/>
    </row>
    <row r="749" spans="1:1" ht="15.75" customHeight="1">
      <c r="A749" s="420"/>
    </row>
    <row r="750" spans="1:1" ht="15.75" customHeight="1">
      <c r="A750" s="420"/>
    </row>
    <row r="751" spans="1:1" ht="15.75" customHeight="1">
      <c r="A751" s="420"/>
    </row>
    <row r="752" spans="1:1" ht="15.75" customHeight="1">
      <c r="A752" s="420"/>
    </row>
    <row r="753" spans="1:1" ht="15.75" customHeight="1">
      <c r="A753" s="420"/>
    </row>
    <row r="754" spans="1:1" ht="15.75" customHeight="1">
      <c r="A754" s="420"/>
    </row>
    <row r="755" spans="1:1" ht="15.75" customHeight="1">
      <c r="A755" s="420"/>
    </row>
    <row r="756" spans="1:1" ht="15.75" customHeight="1">
      <c r="A756" s="420"/>
    </row>
    <row r="757" spans="1:1" ht="15.75" customHeight="1">
      <c r="A757" s="420"/>
    </row>
    <row r="758" spans="1:1" ht="15.75" customHeight="1">
      <c r="A758" s="420"/>
    </row>
    <row r="759" spans="1:1" ht="15.75" customHeight="1">
      <c r="A759" s="420"/>
    </row>
    <row r="760" spans="1:1" ht="15.75" customHeight="1">
      <c r="A760" s="420"/>
    </row>
    <row r="761" spans="1:1" ht="15.75" customHeight="1">
      <c r="A761" s="420"/>
    </row>
    <row r="762" spans="1:1" ht="15.75" customHeight="1">
      <c r="A762" s="420"/>
    </row>
    <row r="763" spans="1:1" ht="15.75" customHeight="1">
      <c r="A763" s="420"/>
    </row>
    <row r="764" spans="1:1" ht="15.75" customHeight="1">
      <c r="A764" s="420"/>
    </row>
    <row r="765" spans="1:1" ht="15.75" customHeight="1">
      <c r="A765" s="420"/>
    </row>
    <row r="766" spans="1:1" ht="15.75" customHeight="1">
      <c r="A766" s="420"/>
    </row>
    <row r="767" spans="1:1" ht="15.75" customHeight="1">
      <c r="A767" s="420"/>
    </row>
    <row r="768" spans="1:1" ht="15.75" customHeight="1">
      <c r="A768" s="420"/>
    </row>
    <row r="769" spans="1:1" ht="15.75" customHeight="1">
      <c r="A769" s="420"/>
    </row>
    <row r="770" spans="1:1" ht="15.75" customHeight="1">
      <c r="A770" s="420"/>
    </row>
    <row r="771" spans="1:1" ht="15.75" customHeight="1">
      <c r="A771" s="420"/>
    </row>
    <row r="772" spans="1:1" ht="15.75" customHeight="1">
      <c r="A772" s="420"/>
    </row>
    <row r="773" spans="1:1" ht="15.75" customHeight="1">
      <c r="A773" s="420"/>
    </row>
    <row r="774" spans="1:1" ht="15.75" customHeight="1">
      <c r="A774" s="420"/>
    </row>
    <row r="775" spans="1:1" ht="15.75" customHeight="1">
      <c r="A775" s="420"/>
    </row>
    <row r="776" spans="1:1" ht="15.75" customHeight="1">
      <c r="A776" s="420"/>
    </row>
    <row r="777" spans="1:1" ht="15.75" customHeight="1">
      <c r="A777" s="420"/>
    </row>
    <row r="778" spans="1:1" ht="15.75" customHeight="1">
      <c r="A778" s="420"/>
    </row>
    <row r="779" spans="1:1" ht="15.75" customHeight="1">
      <c r="A779" s="420"/>
    </row>
    <row r="780" spans="1:1" ht="15.75" customHeight="1">
      <c r="A780" s="420"/>
    </row>
    <row r="781" spans="1:1" ht="15.75" customHeight="1">
      <c r="A781" s="420"/>
    </row>
    <row r="782" spans="1:1" ht="15.75" customHeight="1">
      <c r="A782" s="420"/>
    </row>
    <row r="783" spans="1:1" ht="15.75" customHeight="1">
      <c r="A783" s="420"/>
    </row>
    <row r="784" spans="1:1" ht="15.75" customHeight="1">
      <c r="A784" s="420"/>
    </row>
    <row r="785" spans="1:1" ht="15.75" customHeight="1">
      <c r="A785" s="420"/>
    </row>
    <row r="786" spans="1:1" ht="15.75" customHeight="1">
      <c r="A786" s="420"/>
    </row>
    <row r="787" spans="1:1" ht="15.75" customHeight="1">
      <c r="A787" s="420"/>
    </row>
    <row r="788" spans="1:1" ht="15.75" customHeight="1">
      <c r="A788" s="420"/>
    </row>
    <row r="789" spans="1:1" ht="15.75" customHeight="1">
      <c r="A789" s="420"/>
    </row>
    <row r="790" spans="1:1" ht="15.75" customHeight="1">
      <c r="A790" s="420"/>
    </row>
    <row r="791" spans="1:1" ht="15.75" customHeight="1">
      <c r="A791" s="420"/>
    </row>
    <row r="792" spans="1:1" ht="15.75" customHeight="1">
      <c r="A792" s="420"/>
    </row>
    <row r="793" spans="1:1" ht="15.75" customHeight="1">
      <c r="A793" s="420"/>
    </row>
    <row r="794" spans="1:1" ht="15.75" customHeight="1">
      <c r="A794" s="420"/>
    </row>
    <row r="795" spans="1:1" ht="15.75" customHeight="1">
      <c r="A795" s="420"/>
    </row>
    <row r="796" spans="1:1" ht="15.75" customHeight="1">
      <c r="A796" s="420"/>
    </row>
    <row r="797" spans="1:1" ht="15.75" customHeight="1">
      <c r="A797" s="420"/>
    </row>
    <row r="798" spans="1:1" ht="15.75" customHeight="1">
      <c r="A798" s="420"/>
    </row>
    <row r="799" spans="1:1" ht="15.75" customHeight="1">
      <c r="A799" s="420"/>
    </row>
    <row r="800" spans="1:1" ht="15.75" customHeight="1">
      <c r="A800" s="420"/>
    </row>
    <row r="801" spans="1:1" ht="15.75" customHeight="1">
      <c r="A801" s="420"/>
    </row>
    <row r="802" spans="1:1" ht="15.75" customHeight="1">
      <c r="A802" s="420"/>
    </row>
    <row r="803" spans="1:1" ht="15.75" customHeight="1">
      <c r="A803" s="420"/>
    </row>
    <row r="804" spans="1:1" ht="15.75" customHeight="1">
      <c r="A804" s="420"/>
    </row>
    <row r="805" spans="1:1" ht="15.75" customHeight="1">
      <c r="A805" s="420"/>
    </row>
    <row r="806" spans="1:1" ht="15.75" customHeight="1">
      <c r="A806" s="420"/>
    </row>
    <row r="807" spans="1:1" ht="15.75" customHeight="1">
      <c r="A807" s="420"/>
    </row>
    <row r="808" spans="1:1" ht="15.75" customHeight="1">
      <c r="A808" s="420"/>
    </row>
    <row r="809" spans="1:1" ht="15.75" customHeight="1">
      <c r="A809" s="420"/>
    </row>
    <row r="810" spans="1:1" ht="15.75" customHeight="1">
      <c r="A810" s="420"/>
    </row>
    <row r="811" spans="1:1" ht="15.75" customHeight="1">
      <c r="A811" s="420"/>
    </row>
    <row r="812" spans="1:1" ht="15.75" customHeight="1">
      <c r="A812" s="420"/>
    </row>
    <row r="813" spans="1:1" ht="15.75" customHeight="1">
      <c r="A813" s="420"/>
    </row>
    <row r="814" spans="1:1" ht="15.75" customHeight="1">
      <c r="A814" s="420"/>
    </row>
    <row r="815" spans="1:1" ht="15.75" customHeight="1">
      <c r="A815" s="420"/>
    </row>
    <row r="816" spans="1:1" ht="15.75" customHeight="1">
      <c r="A816" s="420"/>
    </row>
    <row r="817" spans="1:1" ht="15.75" customHeight="1">
      <c r="A817" s="420"/>
    </row>
    <row r="818" spans="1:1" ht="15.75" customHeight="1">
      <c r="A818" s="420"/>
    </row>
    <row r="819" spans="1:1" ht="15.75" customHeight="1">
      <c r="A819" s="420"/>
    </row>
    <row r="820" spans="1:1" ht="15.75" customHeight="1">
      <c r="A820" s="420"/>
    </row>
    <row r="821" spans="1:1" ht="15.75" customHeight="1">
      <c r="A821" s="420"/>
    </row>
    <row r="822" spans="1:1" ht="15.75" customHeight="1">
      <c r="A822" s="420"/>
    </row>
    <row r="823" spans="1:1" ht="15.75" customHeight="1">
      <c r="A823" s="420"/>
    </row>
    <row r="824" spans="1:1" ht="15.75" customHeight="1">
      <c r="A824" s="420"/>
    </row>
    <row r="825" spans="1:1" ht="15.75" customHeight="1">
      <c r="A825" s="420"/>
    </row>
    <row r="826" spans="1:1" ht="15.75" customHeight="1">
      <c r="A826" s="420"/>
    </row>
    <row r="827" spans="1:1" ht="15.75" customHeight="1">
      <c r="A827" s="420"/>
    </row>
    <row r="828" spans="1:1" ht="15.75" customHeight="1">
      <c r="A828" s="420"/>
    </row>
    <row r="829" spans="1:1" ht="15.75" customHeight="1">
      <c r="A829" s="420"/>
    </row>
    <row r="830" spans="1:1" ht="15.75" customHeight="1">
      <c r="A830" s="420"/>
    </row>
    <row r="831" spans="1:1" ht="15.75" customHeight="1">
      <c r="A831" s="420"/>
    </row>
    <row r="832" spans="1:1" ht="15.75" customHeight="1">
      <c r="A832" s="420"/>
    </row>
    <row r="833" spans="1:1" ht="15.75" customHeight="1">
      <c r="A833" s="420"/>
    </row>
    <row r="834" spans="1:1" ht="15.75" customHeight="1">
      <c r="A834" s="420"/>
    </row>
    <row r="835" spans="1:1" ht="15.75" customHeight="1">
      <c r="A835" s="420"/>
    </row>
    <row r="836" spans="1:1" ht="15.75" customHeight="1">
      <c r="A836" s="420"/>
    </row>
    <row r="837" spans="1:1" ht="15.75" customHeight="1">
      <c r="A837" s="420"/>
    </row>
    <row r="838" spans="1:1" ht="15.75" customHeight="1">
      <c r="A838" s="420"/>
    </row>
    <row r="839" spans="1:1" ht="15.75" customHeight="1">
      <c r="A839" s="420"/>
    </row>
    <row r="840" spans="1:1" ht="15.75" customHeight="1">
      <c r="A840" s="420"/>
    </row>
    <row r="841" spans="1:1" ht="15.75" customHeight="1">
      <c r="A841" s="420"/>
    </row>
    <row r="842" spans="1:1" ht="15.75" customHeight="1">
      <c r="A842" s="420"/>
    </row>
    <row r="843" spans="1:1" ht="15.75" customHeight="1">
      <c r="A843" s="420"/>
    </row>
    <row r="844" spans="1:1" ht="15.75" customHeight="1">
      <c r="A844" s="420"/>
    </row>
    <row r="845" spans="1:1" ht="15.75" customHeight="1">
      <c r="A845" s="420"/>
    </row>
    <row r="846" spans="1:1" ht="15.75" customHeight="1">
      <c r="A846" s="420"/>
    </row>
    <row r="847" spans="1:1" ht="15.75" customHeight="1">
      <c r="A847" s="420"/>
    </row>
    <row r="848" spans="1:1" ht="15.75" customHeight="1">
      <c r="A848" s="420"/>
    </row>
    <row r="849" spans="1:1" ht="15.75" customHeight="1">
      <c r="A849" s="420"/>
    </row>
    <row r="850" spans="1:1" ht="15.75" customHeight="1">
      <c r="A850" s="420"/>
    </row>
    <row r="851" spans="1:1" ht="15.75" customHeight="1">
      <c r="A851" s="420"/>
    </row>
    <row r="852" spans="1:1" ht="15.75" customHeight="1">
      <c r="A852" s="420"/>
    </row>
    <row r="853" spans="1:1" ht="15.75" customHeight="1">
      <c r="A853" s="420"/>
    </row>
    <row r="854" spans="1:1" ht="15.75" customHeight="1">
      <c r="A854" s="420"/>
    </row>
    <row r="855" spans="1:1" ht="15.75" customHeight="1">
      <c r="A855" s="420"/>
    </row>
    <row r="856" spans="1:1" ht="15.75" customHeight="1">
      <c r="A856" s="420"/>
    </row>
    <row r="857" spans="1:1" ht="15.75" customHeight="1">
      <c r="A857" s="420"/>
    </row>
    <row r="858" spans="1:1" ht="15.75" customHeight="1">
      <c r="A858" s="420"/>
    </row>
    <row r="859" spans="1:1" ht="15.75" customHeight="1">
      <c r="A859" s="420"/>
    </row>
    <row r="860" spans="1:1" ht="15.75" customHeight="1">
      <c r="A860" s="420"/>
    </row>
    <row r="861" spans="1:1" ht="15.75" customHeight="1">
      <c r="A861" s="420"/>
    </row>
    <row r="862" spans="1:1" ht="15.75" customHeight="1">
      <c r="A862" s="420"/>
    </row>
    <row r="863" spans="1:1" ht="15.75" customHeight="1">
      <c r="A863" s="420"/>
    </row>
    <row r="864" spans="1:1" ht="15.75" customHeight="1">
      <c r="A864" s="420"/>
    </row>
    <row r="865" spans="1:1" ht="15.75" customHeight="1">
      <c r="A865" s="420"/>
    </row>
    <row r="866" spans="1:1" ht="15.75" customHeight="1">
      <c r="A866" s="420"/>
    </row>
    <row r="867" spans="1:1" ht="15.75" customHeight="1">
      <c r="A867" s="420"/>
    </row>
    <row r="868" spans="1:1" ht="15.75" customHeight="1">
      <c r="A868" s="420"/>
    </row>
    <row r="869" spans="1:1" ht="15.75" customHeight="1">
      <c r="A869" s="420"/>
    </row>
    <row r="870" spans="1:1" ht="15.75" customHeight="1">
      <c r="A870" s="420"/>
    </row>
    <row r="871" spans="1:1" ht="15.75" customHeight="1">
      <c r="A871" s="420"/>
    </row>
    <row r="872" spans="1:1" ht="15.75" customHeight="1">
      <c r="A872" s="420"/>
    </row>
    <row r="873" spans="1:1" ht="15.75" customHeight="1">
      <c r="A873" s="420"/>
    </row>
    <row r="874" spans="1:1" ht="15.75" customHeight="1">
      <c r="A874" s="420"/>
    </row>
    <row r="875" spans="1:1" ht="15.75" customHeight="1">
      <c r="A875" s="420"/>
    </row>
    <row r="876" spans="1:1" ht="15.75" customHeight="1">
      <c r="A876" s="420"/>
    </row>
    <row r="877" spans="1:1" ht="15.75" customHeight="1">
      <c r="A877" s="420"/>
    </row>
    <row r="878" spans="1:1" ht="15.75" customHeight="1">
      <c r="A878" s="420"/>
    </row>
    <row r="879" spans="1:1" ht="15.75" customHeight="1">
      <c r="A879" s="420"/>
    </row>
    <row r="880" spans="1:1" ht="15.75" customHeight="1">
      <c r="A880" s="420"/>
    </row>
    <row r="881" spans="1:1" ht="15.75" customHeight="1">
      <c r="A881" s="420"/>
    </row>
    <row r="882" spans="1:1" ht="15.75" customHeight="1">
      <c r="A882" s="420"/>
    </row>
    <row r="883" spans="1:1" ht="15.75" customHeight="1">
      <c r="A883" s="420"/>
    </row>
    <row r="884" spans="1:1" ht="15.75" customHeight="1">
      <c r="A884" s="420"/>
    </row>
    <row r="885" spans="1:1" ht="15.75" customHeight="1">
      <c r="A885" s="420"/>
    </row>
    <row r="886" spans="1:1" ht="15.75" customHeight="1">
      <c r="A886" s="420"/>
    </row>
    <row r="887" spans="1:1" ht="15.75" customHeight="1">
      <c r="A887" s="420"/>
    </row>
    <row r="888" spans="1:1" ht="15.75" customHeight="1">
      <c r="A888" s="420"/>
    </row>
    <row r="889" spans="1:1" ht="15.75" customHeight="1">
      <c r="A889" s="420"/>
    </row>
    <row r="890" spans="1:1" ht="15.75" customHeight="1">
      <c r="A890" s="420"/>
    </row>
    <row r="891" spans="1:1" ht="15.75" customHeight="1">
      <c r="A891" s="420"/>
    </row>
    <row r="892" spans="1:1" ht="15.75" customHeight="1">
      <c r="A892" s="420"/>
    </row>
    <row r="893" spans="1:1" ht="15.75" customHeight="1">
      <c r="A893" s="420"/>
    </row>
    <row r="894" spans="1:1" ht="15.75" customHeight="1">
      <c r="A894" s="420"/>
    </row>
    <row r="895" spans="1:1" ht="15.75" customHeight="1">
      <c r="A895" s="420"/>
    </row>
    <row r="896" spans="1:1" ht="15.75" customHeight="1">
      <c r="A896" s="420"/>
    </row>
    <row r="897" spans="1:1" ht="15.75" customHeight="1">
      <c r="A897" s="420"/>
    </row>
    <row r="898" spans="1:1" ht="15.75" customHeight="1">
      <c r="A898" s="420"/>
    </row>
    <row r="899" spans="1:1" ht="15.75" customHeight="1">
      <c r="A899" s="420"/>
    </row>
    <row r="900" spans="1:1" ht="15.75" customHeight="1">
      <c r="A900" s="420"/>
    </row>
    <row r="901" spans="1:1" ht="15.75" customHeight="1">
      <c r="A901" s="420"/>
    </row>
    <row r="902" spans="1:1" ht="15.75" customHeight="1">
      <c r="A902" s="420"/>
    </row>
    <row r="903" spans="1:1" ht="15.75" customHeight="1">
      <c r="A903" s="420"/>
    </row>
    <row r="904" spans="1:1" ht="15.75" customHeight="1">
      <c r="A904" s="420"/>
    </row>
    <row r="905" spans="1:1" ht="15.75" customHeight="1">
      <c r="A905" s="420"/>
    </row>
    <row r="906" spans="1:1" ht="15.75" customHeight="1">
      <c r="A906" s="420"/>
    </row>
    <row r="907" spans="1:1" ht="15.75" customHeight="1">
      <c r="A907" s="420"/>
    </row>
    <row r="908" spans="1:1" ht="15.75" customHeight="1">
      <c r="A908" s="420"/>
    </row>
    <row r="909" spans="1:1" ht="15.75" customHeight="1">
      <c r="A909" s="420"/>
    </row>
    <row r="910" spans="1:1" ht="15.75" customHeight="1">
      <c r="A910" s="420"/>
    </row>
    <row r="911" spans="1:1" ht="15.75" customHeight="1">
      <c r="A911" s="420"/>
    </row>
    <row r="912" spans="1:1" ht="15.75" customHeight="1">
      <c r="A912" s="420"/>
    </row>
    <row r="913" spans="1:1" ht="15.75" customHeight="1">
      <c r="A913" s="420"/>
    </row>
    <row r="914" spans="1:1" ht="15.75" customHeight="1">
      <c r="A914" s="420"/>
    </row>
    <row r="915" spans="1:1" ht="15.75" customHeight="1">
      <c r="A915" s="420"/>
    </row>
    <row r="916" spans="1:1" ht="15.75" customHeight="1">
      <c r="A916" s="420"/>
    </row>
    <row r="917" spans="1:1" ht="15.75" customHeight="1">
      <c r="A917" s="420"/>
    </row>
    <row r="918" spans="1:1" ht="15.75" customHeight="1">
      <c r="A918" s="420"/>
    </row>
    <row r="919" spans="1:1" ht="15.75" customHeight="1">
      <c r="A919" s="420"/>
    </row>
    <row r="920" spans="1:1" ht="15.75" customHeight="1">
      <c r="A920" s="420"/>
    </row>
    <row r="921" spans="1:1" ht="15.75" customHeight="1">
      <c r="A921" s="420"/>
    </row>
    <row r="922" spans="1:1" ht="15.75" customHeight="1">
      <c r="A922" s="420"/>
    </row>
    <row r="923" spans="1:1" ht="15.75" customHeight="1">
      <c r="A923" s="420"/>
    </row>
    <row r="924" spans="1:1" ht="15.75" customHeight="1">
      <c r="A924" s="420"/>
    </row>
    <row r="925" spans="1:1" ht="15.75" customHeight="1">
      <c r="A925" s="420"/>
    </row>
    <row r="926" spans="1:1" ht="15.75" customHeight="1">
      <c r="A926" s="420"/>
    </row>
    <row r="927" spans="1:1" ht="15.75" customHeight="1">
      <c r="A927" s="420"/>
    </row>
    <row r="928" spans="1:1" ht="15.75" customHeight="1">
      <c r="A928" s="420"/>
    </row>
    <row r="929" spans="1:1" ht="15.75" customHeight="1">
      <c r="A929" s="420"/>
    </row>
    <row r="930" spans="1:1" ht="15.75" customHeight="1">
      <c r="A930" s="420"/>
    </row>
    <row r="931" spans="1:1" ht="15.75" customHeight="1">
      <c r="A931" s="420"/>
    </row>
    <row r="932" spans="1:1" ht="15.75" customHeight="1">
      <c r="A932" s="420"/>
    </row>
    <row r="933" spans="1:1" ht="15.75" customHeight="1">
      <c r="A933" s="420"/>
    </row>
    <row r="934" spans="1:1" ht="15.75" customHeight="1">
      <c r="A934" s="420"/>
    </row>
    <row r="935" spans="1:1" ht="15.75" customHeight="1">
      <c r="A935" s="420"/>
    </row>
    <row r="936" spans="1:1" ht="15.75" customHeight="1">
      <c r="A936" s="420"/>
    </row>
    <row r="937" spans="1:1" ht="15.75" customHeight="1">
      <c r="A937" s="420"/>
    </row>
    <row r="938" spans="1:1" ht="15.75" customHeight="1">
      <c r="A938" s="420"/>
    </row>
    <row r="939" spans="1:1" ht="15.75" customHeight="1">
      <c r="A939" s="420"/>
    </row>
    <row r="940" spans="1:1" ht="15.75" customHeight="1">
      <c r="A940" s="420"/>
    </row>
    <row r="941" spans="1:1" ht="15.75" customHeight="1">
      <c r="A941" s="420"/>
    </row>
    <row r="942" spans="1:1" ht="15.75" customHeight="1">
      <c r="A942" s="420"/>
    </row>
    <row r="943" spans="1:1" ht="15.75" customHeight="1">
      <c r="A943" s="420"/>
    </row>
    <row r="944" spans="1:1" ht="15.75" customHeight="1">
      <c r="A944" s="420"/>
    </row>
    <row r="945" spans="1:1" ht="15.75" customHeight="1">
      <c r="A945" s="420"/>
    </row>
    <row r="946" spans="1:1" ht="15.75" customHeight="1">
      <c r="A946" s="420"/>
    </row>
    <row r="947" spans="1:1" ht="15.75" customHeight="1">
      <c r="A947" s="420"/>
    </row>
    <row r="948" spans="1:1" ht="15.75" customHeight="1">
      <c r="A948" s="420"/>
    </row>
    <row r="949" spans="1:1" ht="15.75" customHeight="1">
      <c r="A949" s="420"/>
    </row>
    <row r="950" spans="1:1" ht="15.75" customHeight="1">
      <c r="A950" s="420"/>
    </row>
    <row r="951" spans="1:1" ht="15.75" customHeight="1">
      <c r="A951" s="420"/>
    </row>
    <row r="952" spans="1:1" ht="15.75" customHeight="1">
      <c r="A952" s="420"/>
    </row>
    <row r="953" spans="1:1" ht="15.75" customHeight="1">
      <c r="A953" s="420"/>
    </row>
    <row r="954" spans="1:1" ht="15.75" customHeight="1">
      <c r="A954" s="420"/>
    </row>
    <row r="955" spans="1:1" ht="15.75" customHeight="1">
      <c r="A955" s="420"/>
    </row>
    <row r="956" spans="1:1" ht="15.75" customHeight="1">
      <c r="A956" s="420"/>
    </row>
    <row r="957" spans="1:1" ht="15.75" customHeight="1">
      <c r="A957" s="420"/>
    </row>
    <row r="958" spans="1:1" ht="15.75" customHeight="1">
      <c r="A958" s="420"/>
    </row>
    <row r="959" spans="1:1" ht="15.75" customHeight="1">
      <c r="A959" s="420"/>
    </row>
    <row r="960" spans="1:1" ht="15.75" customHeight="1">
      <c r="A960" s="420"/>
    </row>
    <row r="961" spans="1:1" ht="15.75" customHeight="1">
      <c r="A961" s="420"/>
    </row>
    <row r="962" spans="1:1" ht="15.75" customHeight="1">
      <c r="A962" s="420"/>
    </row>
    <row r="963" spans="1:1" ht="15.75" customHeight="1">
      <c r="A963" s="420"/>
    </row>
    <row r="964" spans="1:1" ht="15.75" customHeight="1">
      <c r="A964" s="420"/>
    </row>
    <row r="965" spans="1:1" ht="15.75" customHeight="1">
      <c r="A965" s="420"/>
    </row>
    <row r="966" spans="1:1" ht="15.75" customHeight="1">
      <c r="A966" s="420"/>
    </row>
    <row r="967" spans="1:1" ht="15.75" customHeight="1">
      <c r="A967" s="420"/>
    </row>
    <row r="968" spans="1:1" ht="15.75" customHeight="1">
      <c r="A968" s="420"/>
    </row>
    <row r="969" spans="1:1" ht="15.75" customHeight="1">
      <c r="A969" s="420"/>
    </row>
    <row r="970" spans="1:1" ht="15.75" customHeight="1">
      <c r="A970" s="420"/>
    </row>
    <row r="971" spans="1:1" ht="15.75" customHeight="1">
      <c r="A971" s="420"/>
    </row>
    <row r="972" spans="1:1" ht="15.75" customHeight="1">
      <c r="A972" s="420"/>
    </row>
    <row r="973" spans="1:1" ht="15.75" customHeight="1">
      <c r="A973" s="420"/>
    </row>
    <row r="974" spans="1:1" ht="15.75" customHeight="1">
      <c r="A974" s="420"/>
    </row>
    <row r="975" spans="1:1" ht="15.75" customHeight="1">
      <c r="A975" s="420"/>
    </row>
    <row r="976" spans="1:1" ht="15.75" customHeight="1">
      <c r="A976" s="420"/>
    </row>
    <row r="977" spans="1:1" ht="15.75" customHeight="1">
      <c r="A977" s="420"/>
    </row>
    <row r="978" spans="1:1" ht="15.75" customHeight="1">
      <c r="A978" s="420"/>
    </row>
    <row r="979" spans="1:1" ht="15.75" customHeight="1">
      <c r="A979" s="420"/>
    </row>
    <row r="980" spans="1:1" ht="15.75" customHeight="1">
      <c r="A980" s="420"/>
    </row>
    <row r="981" spans="1:1" ht="15.75" customHeight="1">
      <c r="A981" s="420"/>
    </row>
    <row r="982" spans="1:1" ht="15.75" customHeight="1">
      <c r="A982" s="420"/>
    </row>
    <row r="983" spans="1:1" ht="15.75" customHeight="1">
      <c r="A983" s="420"/>
    </row>
    <row r="984" spans="1:1" ht="15.75" customHeight="1">
      <c r="A984" s="420"/>
    </row>
    <row r="985" spans="1:1" ht="15.75" customHeight="1">
      <c r="A985" s="420"/>
    </row>
    <row r="986" spans="1:1" ht="15.75" customHeight="1">
      <c r="A986" s="420"/>
    </row>
    <row r="987" spans="1:1" ht="15.75" customHeight="1">
      <c r="A987" s="420"/>
    </row>
    <row r="988" spans="1:1" ht="15.75" customHeight="1">
      <c r="A988" s="420"/>
    </row>
    <row r="989" spans="1:1" ht="15.75" customHeight="1">
      <c r="A989" s="420"/>
    </row>
    <row r="990" spans="1:1" ht="15.75" customHeight="1">
      <c r="A990" s="420"/>
    </row>
    <row r="991" spans="1:1" ht="15.75" customHeight="1">
      <c r="A991" s="420"/>
    </row>
    <row r="992" spans="1:1" ht="15.75" customHeight="1">
      <c r="A992" s="420"/>
    </row>
    <row r="993" spans="1:1" ht="15.75" customHeight="1">
      <c r="A993" s="420"/>
    </row>
    <row r="994" spans="1:1" ht="15.75" customHeight="1">
      <c r="A994" s="420"/>
    </row>
    <row r="995" spans="1:1" ht="15.75" customHeight="1">
      <c r="A995" s="420"/>
    </row>
    <row r="996" spans="1:1" ht="15.75" customHeight="1">
      <c r="A996" s="420"/>
    </row>
    <row r="997" spans="1:1" ht="15.75" customHeight="1">
      <c r="A997" s="420"/>
    </row>
    <row r="998" spans="1:1" ht="15.75" customHeight="1">
      <c r="A998" s="420"/>
    </row>
    <row r="999" spans="1:1" ht="15.75" customHeight="1">
      <c r="A999" s="420"/>
    </row>
  </sheetData>
  <pageMargins left="0.51180555555555596" right="0.51180555555555596" top="0.78749999999999998" bottom="0.7874999999999999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13"/>
  <sheetViews>
    <sheetView workbookViewId="0">
      <selection activeCell="F1" sqref="F1"/>
    </sheetView>
  </sheetViews>
  <sheetFormatPr defaultColWidth="14.42578125" defaultRowHeight="15" customHeight="1"/>
  <sheetData>
    <row r="1" spans="1:8">
      <c r="A1" s="492" t="s">
        <v>418</v>
      </c>
      <c r="B1" s="473"/>
      <c r="C1" s="473"/>
      <c r="D1" s="474"/>
      <c r="E1" s="143"/>
    </row>
    <row r="2" spans="1:8">
      <c r="A2" s="492" t="s">
        <v>419</v>
      </c>
      <c r="B2" s="473"/>
      <c r="C2" s="473"/>
      <c r="D2" s="474"/>
      <c r="E2" s="369"/>
      <c r="F2" s="355"/>
    </row>
    <row r="3" spans="1:8" ht="15.75">
      <c r="E3" s="428"/>
      <c r="H3" s="86"/>
    </row>
    <row r="4" spans="1:8">
      <c r="A4" s="493" t="s">
        <v>420</v>
      </c>
      <c r="B4" s="474"/>
      <c r="C4" s="494">
        <v>2018</v>
      </c>
      <c r="E4" s="369"/>
    </row>
    <row r="5" spans="1:8">
      <c r="A5" s="496" t="s">
        <v>421</v>
      </c>
      <c r="B5" s="474"/>
      <c r="C5" s="476"/>
      <c r="E5" s="428"/>
    </row>
    <row r="6" spans="1:8">
      <c r="A6" s="496" t="s">
        <v>422</v>
      </c>
      <c r="B6" s="474"/>
      <c r="C6" s="476"/>
      <c r="E6" s="429"/>
    </row>
    <row r="7" spans="1:8">
      <c r="A7" s="496" t="s">
        <v>423</v>
      </c>
      <c r="B7" s="474"/>
      <c r="C7" s="476"/>
      <c r="E7" s="429"/>
    </row>
    <row r="8" spans="1:8">
      <c r="A8" s="499" t="s">
        <v>424</v>
      </c>
      <c r="B8" s="474"/>
      <c r="C8" s="476"/>
      <c r="E8" s="369"/>
      <c r="F8" s="430"/>
    </row>
    <row r="9" spans="1:8">
      <c r="A9" s="499" t="s">
        <v>425</v>
      </c>
      <c r="B9" s="474"/>
      <c r="C9" s="476"/>
      <c r="E9" s="369"/>
      <c r="F9" s="355"/>
    </row>
    <row r="10" spans="1:8">
      <c r="A10" s="496" t="s">
        <v>426</v>
      </c>
      <c r="B10" s="474"/>
      <c r="C10" s="476"/>
    </row>
    <row r="11" spans="1:8">
      <c r="A11" s="496" t="s">
        <v>427</v>
      </c>
      <c r="B11" s="474"/>
      <c r="C11" s="495"/>
    </row>
    <row r="12" spans="1:8">
      <c r="A12" s="431"/>
    </row>
    <row r="13" spans="1:8">
      <c r="A13" s="432" t="s">
        <v>428</v>
      </c>
      <c r="B13" s="497">
        <v>2022</v>
      </c>
      <c r="D13" s="143"/>
      <c r="E13" s="143"/>
    </row>
    <row r="14" spans="1:8">
      <c r="A14" s="432" t="s">
        <v>429</v>
      </c>
      <c r="B14" s="476"/>
      <c r="D14" s="143"/>
      <c r="E14" s="143"/>
    </row>
    <row r="15" spans="1:8">
      <c r="A15" s="432" t="s">
        <v>430</v>
      </c>
      <c r="B15" s="476"/>
      <c r="D15" s="143"/>
      <c r="E15" s="143"/>
    </row>
    <row r="16" spans="1:8">
      <c r="A16" s="432" t="s">
        <v>431</v>
      </c>
      <c r="B16" s="476"/>
      <c r="D16" s="143"/>
      <c r="E16" s="143"/>
    </row>
    <row r="17" spans="1:21"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</row>
    <row r="18" spans="1:21">
      <c r="A18" s="433" t="s">
        <v>432</v>
      </c>
      <c r="B18" s="489">
        <v>2017</v>
      </c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</row>
    <row r="19" spans="1:21" ht="15.75">
      <c r="A19" s="498" t="s">
        <v>433</v>
      </c>
      <c r="B19" s="476"/>
      <c r="H19" s="143"/>
      <c r="I19" s="143"/>
      <c r="J19" s="488"/>
      <c r="K19" s="476"/>
      <c r="L19" s="488"/>
      <c r="M19" s="476"/>
      <c r="N19" s="488"/>
      <c r="O19" s="476"/>
      <c r="P19" s="488"/>
      <c r="Q19" s="476"/>
      <c r="R19" s="488"/>
      <c r="S19" s="476"/>
      <c r="T19" s="488"/>
      <c r="U19" s="476"/>
    </row>
    <row r="20" spans="1:21" ht="15.75">
      <c r="A20" s="478"/>
      <c r="B20" s="476"/>
      <c r="H20" s="143"/>
      <c r="I20" s="14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</row>
    <row r="21" spans="1:21">
      <c r="A21" s="491" t="s">
        <v>434</v>
      </c>
      <c r="B21" s="476"/>
      <c r="F21" s="228"/>
      <c r="H21" s="434"/>
      <c r="I21" s="434"/>
      <c r="J21" s="435"/>
      <c r="K21" s="436"/>
      <c r="L21" s="435"/>
      <c r="M21" s="435"/>
      <c r="N21" s="437"/>
      <c r="O21" s="436"/>
      <c r="P21" s="437"/>
      <c r="Q21" s="436"/>
      <c r="R21" s="437"/>
      <c r="S21" s="436"/>
      <c r="T21" s="437"/>
      <c r="U21" s="436"/>
    </row>
    <row r="22" spans="1:21">
      <c r="A22" s="478"/>
      <c r="B22" s="476"/>
      <c r="F22" s="228"/>
      <c r="H22" s="434"/>
      <c r="I22" s="434"/>
      <c r="J22" s="435"/>
      <c r="K22" s="436"/>
      <c r="L22" s="435"/>
      <c r="M22" s="435"/>
      <c r="N22" s="437"/>
      <c r="O22" s="436"/>
      <c r="P22" s="437"/>
      <c r="Q22" s="436"/>
      <c r="R22" s="437"/>
      <c r="S22" s="436"/>
      <c r="T22" s="437"/>
      <c r="U22" s="436"/>
    </row>
    <row r="23" spans="1:21">
      <c r="A23" s="491" t="s">
        <v>435</v>
      </c>
      <c r="B23" s="476"/>
      <c r="F23" s="228"/>
      <c r="H23" s="434"/>
      <c r="I23" s="434"/>
      <c r="J23" s="435"/>
      <c r="K23" s="436"/>
      <c r="L23" s="435"/>
      <c r="M23" s="435"/>
      <c r="N23" s="437"/>
      <c r="O23" s="436"/>
      <c r="P23" s="437"/>
      <c r="Q23" s="436"/>
      <c r="R23" s="437"/>
      <c r="S23" s="436"/>
      <c r="T23" s="437"/>
      <c r="U23" s="436"/>
    </row>
    <row r="24" spans="1:21">
      <c r="A24" s="478"/>
      <c r="B24" s="476"/>
      <c r="F24" s="228"/>
      <c r="H24" s="434"/>
      <c r="I24" s="434"/>
      <c r="J24" s="435"/>
      <c r="K24" s="436"/>
      <c r="L24" s="435"/>
      <c r="M24" s="435"/>
      <c r="N24" s="437"/>
      <c r="O24" s="436"/>
      <c r="P24" s="437"/>
      <c r="Q24" s="436"/>
      <c r="R24" s="437"/>
      <c r="S24" s="436"/>
      <c r="T24" s="437"/>
      <c r="U24" s="436"/>
    </row>
    <row r="25" spans="1:21">
      <c r="A25" s="491" t="s">
        <v>436</v>
      </c>
      <c r="B25" s="476"/>
      <c r="F25" s="228"/>
      <c r="H25" s="434"/>
      <c r="I25" s="434"/>
      <c r="J25" s="435"/>
      <c r="K25" s="436"/>
      <c r="L25" s="435"/>
      <c r="M25" s="435"/>
      <c r="N25" s="437"/>
      <c r="O25" s="436"/>
      <c r="P25" s="437"/>
      <c r="Q25" s="436"/>
      <c r="R25" s="437"/>
      <c r="S25" s="436"/>
      <c r="T25" s="437"/>
      <c r="U25" s="436"/>
    </row>
    <row r="26" spans="1:21">
      <c r="A26" s="478"/>
      <c r="B26" s="476"/>
      <c r="F26" s="228"/>
      <c r="H26" s="434"/>
      <c r="I26" s="434"/>
      <c r="J26" s="435"/>
      <c r="K26" s="436"/>
      <c r="L26" s="435"/>
      <c r="M26" s="435"/>
      <c r="N26" s="437"/>
      <c r="O26" s="436"/>
      <c r="P26" s="437"/>
      <c r="Q26" s="436"/>
      <c r="R26" s="437"/>
      <c r="S26" s="436"/>
      <c r="T26" s="437"/>
      <c r="U26" s="436"/>
    </row>
    <row r="27" spans="1:21">
      <c r="F27" s="228"/>
      <c r="H27" s="434"/>
      <c r="I27" s="434"/>
      <c r="J27" s="435"/>
      <c r="K27" s="436"/>
      <c r="L27" s="435"/>
      <c r="M27" s="435"/>
      <c r="N27" s="437"/>
      <c r="O27" s="436"/>
      <c r="P27" s="437"/>
      <c r="Q27" s="436"/>
      <c r="R27" s="437"/>
      <c r="S27" s="436"/>
      <c r="T27" s="437"/>
      <c r="U27" s="436"/>
    </row>
    <row r="28" spans="1:21">
      <c r="A28" s="438" t="s">
        <v>432</v>
      </c>
      <c r="B28" s="490">
        <v>2019</v>
      </c>
      <c r="F28" s="228"/>
      <c r="H28" s="434"/>
      <c r="I28" s="434"/>
      <c r="J28" s="439"/>
      <c r="K28" s="436"/>
      <c r="L28" s="439"/>
      <c r="M28" s="440"/>
      <c r="N28" s="439"/>
      <c r="O28" s="436"/>
      <c r="P28" s="439"/>
      <c r="Q28" s="436"/>
      <c r="R28" s="439"/>
      <c r="S28" s="436"/>
      <c r="T28" s="439"/>
      <c r="U28" s="436"/>
    </row>
    <row r="29" spans="1:21" ht="16.5">
      <c r="A29" s="438" t="s">
        <v>437</v>
      </c>
      <c r="B29" s="476"/>
      <c r="F29" s="228"/>
      <c r="H29" s="441"/>
      <c r="I29" s="441"/>
      <c r="J29" s="439"/>
      <c r="K29" s="436"/>
      <c r="L29" s="439"/>
      <c r="M29" s="435"/>
      <c r="N29" s="439"/>
      <c r="O29" s="436"/>
      <c r="P29" s="439"/>
      <c r="Q29" s="436"/>
      <c r="R29" s="439"/>
      <c r="S29" s="436"/>
      <c r="T29" s="439"/>
      <c r="U29" s="436"/>
    </row>
    <row r="30" spans="1:21">
      <c r="A30" s="438" t="s">
        <v>434</v>
      </c>
      <c r="B30" s="476"/>
    </row>
    <row r="31" spans="1:21">
      <c r="A31" s="438" t="s">
        <v>435</v>
      </c>
      <c r="B31" s="476"/>
    </row>
    <row r="32" spans="1:21">
      <c r="A32" s="438" t="s">
        <v>438</v>
      </c>
      <c r="B32" s="476"/>
    </row>
    <row r="33" spans="1:6">
      <c r="A33" s="438" t="s">
        <v>439</v>
      </c>
      <c r="B33" s="476"/>
    </row>
    <row r="35" spans="1:6">
      <c r="A35" s="434"/>
      <c r="F35" s="217"/>
    </row>
    <row r="36" spans="1:6">
      <c r="A36" s="434"/>
    </row>
    <row r="37" spans="1:6">
      <c r="A37" s="434"/>
    </row>
    <row r="38" spans="1:6">
      <c r="A38" s="434"/>
    </row>
    <row r="39" spans="1:6">
      <c r="A39" s="434"/>
    </row>
    <row r="40" spans="1:6" ht="15.75">
      <c r="A40" s="442"/>
    </row>
    <row r="61" spans="1:20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</row>
    <row r="62" spans="1:20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</row>
    <row r="63" spans="1:20" ht="15.75">
      <c r="A63" s="143"/>
      <c r="B63" s="143"/>
      <c r="C63" s="488"/>
      <c r="D63" s="476"/>
      <c r="E63" s="488"/>
      <c r="F63" s="476"/>
      <c r="G63" s="488"/>
      <c r="H63" s="476"/>
      <c r="I63" s="488"/>
      <c r="J63" s="476"/>
      <c r="K63" s="488"/>
      <c r="L63" s="476"/>
      <c r="M63" s="488"/>
      <c r="N63" s="476"/>
      <c r="O63" s="488"/>
      <c r="P63" s="476"/>
      <c r="Q63" s="488"/>
      <c r="R63" s="476"/>
      <c r="S63" s="488"/>
      <c r="T63" s="476"/>
    </row>
    <row r="64" spans="1:20" ht="15.75">
      <c r="A64" s="143"/>
      <c r="B64" s="143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</row>
    <row r="65" spans="1:26">
      <c r="A65" s="143"/>
      <c r="B65" s="443"/>
      <c r="C65" s="444"/>
      <c r="D65" s="445"/>
      <c r="E65" s="444"/>
      <c r="F65" s="445"/>
      <c r="G65" s="444"/>
      <c r="H65" s="445"/>
      <c r="I65" s="444"/>
      <c r="J65" s="445"/>
      <c r="K65" s="444"/>
      <c r="L65" s="445"/>
      <c r="M65" s="444"/>
      <c r="N65" s="445"/>
      <c r="O65" s="444"/>
      <c r="P65" s="445"/>
      <c r="Q65" s="444"/>
      <c r="R65" s="445"/>
      <c r="S65" s="444"/>
      <c r="T65" s="445"/>
    </row>
    <row r="66" spans="1:26">
      <c r="A66" s="143"/>
      <c r="B66" s="443"/>
      <c r="C66" s="444"/>
      <c r="D66" s="445"/>
      <c r="E66" s="444"/>
      <c r="F66" s="445"/>
      <c r="G66" s="444"/>
      <c r="H66" s="445"/>
      <c r="I66" s="444"/>
      <c r="J66" s="445"/>
      <c r="K66" s="444"/>
      <c r="L66" s="445"/>
      <c r="M66" s="444"/>
      <c r="N66" s="445"/>
      <c r="O66" s="444"/>
      <c r="P66" s="445"/>
      <c r="Q66" s="444"/>
      <c r="R66" s="445"/>
      <c r="S66" s="444"/>
      <c r="T66" s="445"/>
    </row>
    <row r="67" spans="1:26">
      <c r="A67" s="143"/>
      <c r="B67" s="443"/>
      <c r="C67" s="444"/>
      <c r="D67" s="445"/>
      <c r="E67" s="444"/>
      <c r="F67" s="445"/>
      <c r="G67" s="444"/>
      <c r="H67" s="445"/>
      <c r="I67" s="444"/>
      <c r="J67" s="445"/>
      <c r="K67" s="444"/>
      <c r="L67" s="445"/>
      <c r="M67" s="444"/>
      <c r="N67" s="445"/>
      <c r="O67" s="444"/>
      <c r="P67" s="445"/>
      <c r="Q67" s="444"/>
      <c r="R67" s="445"/>
      <c r="S67" s="444"/>
      <c r="T67" s="445"/>
    </row>
    <row r="68" spans="1:26">
      <c r="A68" s="143"/>
      <c r="B68" s="443"/>
      <c r="C68" s="444"/>
      <c r="D68" s="445"/>
      <c r="E68" s="444"/>
      <c r="F68" s="445"/>
      <c r="G68" s="444"/>
      <c r="H68" s="445"/>
      <c r="I68" s="444"/>
      <c r="J68" s="445"/>
      <c r="K68" s="444"/>
      <c r="L68" s="445"/>
      <c r="M68" s="444"/>
      <c r="N68" s="445"/>
      <c r="O68" s="444"/>
      <c r="P68" s="445"/>
      <c r="Q68" s="444"/>
      <c r="R68" s="445"/>
      <c r="S68" s="444"/>
      <c r="T68" s="445"/>
    </row>
    <row r="69" spans="1:26">
      <c r="A69" s="143"/>
      <c r="B69" s="443"/>
      <c r="C69" s="444"/>
      <c r="D69" s="445"/>
      <c r="E69" s="444"/>
      <c r="F69" s="445"/>
      <c r="G69" s="444"/>
      <c r="H69" s="445"/>
      <c r="I69" s="444"/>
      <c r="J69" s="445"/>
      <c r="K69" s="444"/>
      <c r="L69" s="445"/>
      <c r="M69" s="444"/>
      <c r="N69" s="445"/>
      <c r="O69" s="444"/>
      <c r="P69" s="445"/>
      <c r="Q69" s="444"/>
      <c r="R69" s="445"/>
      <c r="S69" s="444"/>
      <c r="T69" s="445"/>
    </row>
    <row r="70" spans="1:26">
      <c r="A70" s="143"/>
      <c r="B70" s="443"/>
      <c r="C70" s="444"/>
      <c r="D70" s="445"/>
      <c r="E70" s="444"/>
      <c r="F70" s="445"/>
      <c r="G70" s="444"/>
      <c r="H70" s="445"/>
      <c r="I70" s="444"/>
      <c r="J70" s="445"/>
      <c r="K70" s="444"/>
      <c r="L70" s="445"/>
      <c r="M70" s="444"/>
      <c r="N70" s="445"/>
      <c r="O70" s="444"/>
      <c r="P70" s="445"/>
      <c r="Q70" s="444"/>
      <c r="R70" s="445"/>
      <c r="S70" s="444"/>
      <c r="T70" s="445"/>
    </row>
    <row r="71" spans="1:26">
      <c r="A71" s="143"/>
      <c r="B71" s="443"/>
      <c r="C71" s="444"/>
      <c r="D71" s="445"/>
      <c r="E71" s="444"/>
      <c r="F71" s="445"/>
      <c r="G71" s="444"/>
      <c r="H71" s="445"/>
      <c r="I71" s="444"/>
      <c r="J71" s="445"/>
      <c r="K71" s="444"/>
      <c r="L71" s="445"/>
      <c r="M71" s="444"/>
      <c r="N71" s="445"/>
      <c r="O71" s="444"/>
      <c r="P71" s="445"/>
      <c r="Q71" s="444"/>
      <c r="R71" s="445"/>
      <c r="S71" s="444"/>
      <c r="T71" s="445"/>
    </row>
    <row r="72" spans="1:26">
      <c r="A72" s="143"/>
      <c r="B72" s="443"/>
      <c r="C72" s="444"/>
      <c r="D72" s="445"/>
      <c r="E72" s="444"/>
      <c r="F72" s="445"/>
      <c r="G72" s="444"/>
      <c r="H72" s="445"/>
      <c r="I72" s="444"/>
      <c r="J72" s="445"/>
      <c r="K72" s="444"/>
      <c r="L72" s="445"/>
      <c r="M72" s="444"/>
      <c r="N72" s="445"/>
      <c r="O72" s="444"/>
      <c r="P72" s="445"/>
      <c r="Q72" s="444"/>
      <c r="R72" s="445"/>
      <c r="S72" s="444"/>
      <c r="T72" s="445"/>
    </row>
    <row r="73" spans="1:26">
      <c r="A73" s="143"/>
      <c r="B73" s="443"/>
      <c r="C73" s="436"/>
      <c r="D73" s="445"/>
      <c r="E73" s="436"/>
      <c r="F73" s="445"/>
      <c r="G73" s="444"/>
      <c r="H73" s="445"/>
      <c r="I73" s="436"/>
      <c r="J73" s="445"/>
      <c r="K73" s="436"/>
      <c r="L73" s="445"/>
      <c r="M73" s="436"/>
      <c r="N73" s="445"/>
      <c r="O73" s="444"/>
      <c r="P73" s="445"/>
      <c r="Q73" s="436"/>
      <c r="R73" s="445"/>
      <c r="S73" s="436"/>
      <c r="T73" s="445"/>
    </row>
    <row r="74" spans="1:26">
      <c r="A74" s="444"/>
      <c r="B74" s="443"/>
      <c r="C74" s="444"/>
      <c r="D74" s="445"/>
      <c r="E74" s="444"/>
      <c r="F74" s="445"/>
      <c r="G74" s="444"/>
      <c r="H74" s="445"/>
      <c r="I74" s="444"/>
      <c r="J74" s="445"/>
      <c r="K74" s="444"/>
      <c r="L74" s="445"/>
      <c r="M74" s="444"/>
      <c r="N74" s="445"/>
      <c r="O74" s="444"/>
      <c r="P74" s="445"/>
      <c r="Q74" s="444"/>
      <c r="R74" s="445"/>
      <c r="S74" s="444"/>
      <c r="T74" s="445"/>
    </row>
    <row r="75" spans="1:26">
      <c r="A75" s="444"/>
      <c r="B75" s="443"/>
      <c r="C75" s="444"/>
      <c r="D75" s="445"/>
      <c r="E75" s="444"/>
      <c r="F75" s="445"/>
      <c r="G75" s="444"/>
      <c r="H75" s="445"/>
      <c r="I75" s="444"/>
      <c r="J75" s="445"/>
      <c r="K75" s="444"/>
      <c r="L75" s="445"/>
      <c r="M75" s="444"/>
      <c r="N75" s="445"/>
      <c r="O75" s="444"/>
      <c r="P75" s="445"/>
      <c r="Q75" s="444"/>
      <c r="R75" s="445"/>
      <c r="S75" s="444"/>
      <c r="T75" s="445"/>
    </row>
    <row r="76" spans="1:26">
      <c r="A76" s="444"/>
      <c r="B76" s="443"/>
      <c r="C76" s="444"/>
      <c r="D76" s="445"/>
      <c r="E76" s="444"/>
      <c r="F76" s="445"/>
      <c r="G76" s="440"/>
      <c r="H76" s="445"/>
      <c r="I76" s="444"/>
      <c r="J76" s="445"/>
      <c r="K76" s="444"/>
      <c r="L76" s="445"/>
      <c r="M76" s="444"/>
      <c r="N76" s="445"/>
      <c r="O76" s="444"/>
      <c r="P76" s="445"/>
      <c r="Q76" s="444"/>
      <c r="R76" s="445"/>
      <c r="S76" s="444"/>
      <c r="T76" s="445"/>
    </row>
    <row r="77" spans="1:26">
      <c r="A77" s="444"/>
      <c r="B77" s="443"/>
      <c r="C77" s="444"/>
      <c r="D77" s="445"/>
      <c r="E77" s="444"/>
      <c r="F77" s="445"/>
      <c r="G77" s="440"/>
      <c r="H77" s="445"/>
      <c r="I77" s="444"/>
      <c r="J77" s="445"/>
      <c r="K77" s="444"/>
      <c r="L77" s="445"/>
      <c r="M77" s="444"/>
      <c r="N77" s="445"/>
      <c r="O77" s="444"/>
      <c r="P77" s="445"/>
      <c r="Q77" s="444"/>
      <c r="R77" s="445"/>
      <c r="S77" s="444"/>
      <c r="T77" s="445"/>
    </row>
    <row r="78" spans="1:26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</row>
    <row r="79" spans="1:26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</row>
    <row r="80" spans="1:26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W80" s="143"/>
      <c r="X80" s="143"/>
      <c r="Y80" s="143"/>
      <c r="Z80" s="143"/>
    </row>
    <row r="81" spans="1:26" ht="15.75">
      <c r="A81" s="143"/>
      <c r="B81" s="143"/>
      <c r="C81" s="183"/>
      <c r="D81" s="183"/>
      <c r="E81" s="183"/>
      <c r="F81" s="183"/>
      <c r="G81" s="183"/>
      <c r="H81" s="183"/>
      <c r="I81" s="143"/>
      <c r="J81" s="14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W81" s="183"/>
      <c r="X81" s="143"/>
      <c r="Y81" s="143"/>
      <c r="Z81" s="183"/>
    </row>
    <row r="82" spans="1:26" ht="15.75">
      <c r="A82" s="143"/>
      <c r="B82" s="143"/>
      <c r="C82" s="446"/>
      <c r="D82" s="183"/>
      <c r="E82" s="446"/>
      <c r="F82" s="183"/>
      <c r="G82" s="446"/>
      <c r="H82" s="183"/>
      <c r="I82" s="143"/>
      <c r="J82" s="143"/>
      <c r="K82" s="446"/>
      <c r="L82" s="183"/>
      <c r="M82" s="183"/>
      <c r="N82" s="183"/>
      <c r="O82" s="183"/>
      <c r="P82" s="183"/>
      <c r="Q82" s="183"/>
      <c r="R82" s="183"/>
      <c r="S82" s="183"/>
      <c r="T82" s="183"/>
      <c r="W82" s="183"/>
      <c r="X82" s="143"/>
      <c r="Y82" s="143"/>
      <c r="Z82" s="183"/>
    </row>
    <row r="83" spans="1:26">
      <c r="A83" s="434"/>
      <c r="B83" s="443"/>
      <c r="C83" s="444"/>
      <c r="D83" s="447"/>
      <c r="E83" s="448"/>
      <c r="F83" s="448"/>
      <c r="G83" s="444"/>
      <c r="H83" s="448"/>
      <c r="I83" s="448"/>
      <c r="J83" s="448"/>
      <c r="K83" s="448"/>
      <c r="L83" s="447"/>
      <c r="M83" s="448"/>
      <c r="N83" s="447"/>
      <c r="O83" s="448"/>
      <c r="P83" s="447"/>
      <c r="Q83" s="448"/>
      <c r="R83" s="447"/>
      <c r="S83" s="448"/>
      <c r="T83" s="447"/>
      <c r="W83" s="448"/>
      <c r="X83" s="143"/>
      <c r="Y83" s="143"/>
      <c r="Z83" s="448"/>
    </row>
    <row r="84" spans="1:26">
      <c r="A84" s="434"/>
      <c r="B84" s="443"/>
      <c r="C84" s="448"/>
      <c r="D84" s="447"/>
      <c r="E84" s="448"/>
      <c r="F84" s="447"/>
      <c r="G84" s="444"/>
      <c r="H84" s="448"/>
      <c r="I84" s="448"/>
      <c r="J84" s="447"/>
      <c r="K84" s="448"/>
      <c r="L84" s="447"/>
      <c r="M84" s="448"/>
      <c r="N84" s="447"/>
      <c r="O84" s="448"/>
      <c r="P84" s="447"/>
      <c r="Q84" s="448"/>
      <c r="R84" s="447"/>
      <c r="S84" s="448"/>
      <c r="T84" s="447"/>
      <c r="W84" s="448"/>
      <c r="X84" s="143"/>
      <c r="Y84" s="143"/>
      <c r="Z84" s="448"/>
    </row>
    <row r="85" spans="1:26">
      <c r="A85" s="434"/>
      <c r="B85" s="443"/>
      <c r="C85" s="448"/>
      <c r="D85" s="447"/>
      <c r="E85" s="448"/>
      <c r="F85" s="447"/>
      <c r="G85" s="444"/>
      <c r="H85" s="448"/>
      <c r="I85" s="448"/>
      <c r="J85" s="447"/>
      <c r="K85" s="448"/>
      <c r="L85" s="447"/>
      <c r="M85" s="448"/>
      <c r="N85" s="447"/>
      <c r="O85" s="448"/>
      <c r="P85" s="447"/>
      <c r="Q85" s="448"/>
      <c r="R85" s="447"/>
      <c r="S85" s="448"/>
      <c r="T85" s="447"/>
      <c r="W85" s="448"/>
      <c r="X85" s="143"/>
      <c r="Y85" s="143"/>
      <c r="Z85" s="448"/>
    </row>
    <row r="86" spans="1:26">
      <c r="A86" s="434"/>
      <c r="B86" s="443"/>
      <c r="C86" s="448"/>
      <c r="D86" s="447"/>
      <c r="E86" s="448"/>
      <c r="F86" s="447"/>
      <c r="G86" s="444"/>
      <c r="H86" s="448"/>
      <c r="I86" s="448"/>
      <c r="J86" s="447"/>
      <c r="K86" s="448"/>
      <c r="L86" s="447"/>
      <c r="M86" s="448"/>
      <c r="N86" s="447"/>
      <c r="O86" s="448"/>
      <c r="P86" s="447"/>
      <c r="Q86" s="448"/>
      <c r="R86" s="447"/>
      <c r="S86" s="448"/>
      <c r="T86" s="447"/>
      <c r="W86" s="448"/>
      <c r="X86" s="143"/>
      <c r="Y86" s="143"/>
      <c r="Z86" s="448"/>
    </row>
    <row r="87" spans="1:26">
      <c r="A87" s="143"/>
      <c r="B87" s="443"/>
      <c r="C87" s="448"/>
      <c r="D87" s="444"/>
      <c r="E87" s="448"/>
      <c r="F87" s="444"/>
      <c r="G87" s="444"/>
      <c r="H87" s="444"/>
      <c r="I87" s="448"/>
      <c r="J87" s="444"/>
      <c r="K87" s="448"/>
      <c r="L87" s="444"/>
      <c r="M87" s="448"/>
      <c r="N87" s="444"/>
      <c r="O87" s="448"/>
      <c r="P87" s="444"/>
      <c r="Q87" s="448"/>
      <c r="R87" s="444"/>
      <c r="S87" s="448"/>
      <c r="T87" s="444"/>
      <c r="W87" s="444"/>
      <c r="X87" s="143"/>
      <c r="Y87" s="143"/>
      <c r="Z87" s="444"/>
    </row>
    <row r="88" spans="1:26">
      <c r="A88" s="143"/>
      <c r="B88" s="443"/>
      <c r="C88" s="448"/>
      <c r="D88" s="447"/>
      <c r="E88" s="448"/>
      <c r="F88" s="447"/>
      <c r="G88" s="444"/>
      <c r="H88" s="447"/>
      <c r="I88" s="448"/>
      <c r="J88" s="447"/>
      <c r="K88" s="448"/>
      <c r="L88" s="447"/>
      <c r="M88" s="448"/>
      <c r="N88" s="447"/>
      <c r="O88" s="448"/>
      <c r="P88" s="447"/>
      <c r="Q88" s="448"/>
      <c r="R88" s="447"/>
      <c r="S88" s="448"/>
      <c r="T88" s="447"/>
      <c r="W88" s="448"/>
      <c r="X88" s="143"/>
      <c r="Y88" s="143"/>
      <c r="Z88" s="448"/>
    </row>
    <row r="89" spans="1:26">
      <c r="A89" s="143"/>
      <c r="B89" s="443"/>
      <c r="C89" s="448"/>
      <c r="D89" s="447"/>
      <c r="E89" s="448"/>
      <c r="F89" s="447"/>
      <c r="G89" s="444"/>
      <c r="H89" s="447"/>
      <c r="I89" s="448"/>
      <c r="J89" s="447"/>
      <c r="K89" s="448"/>
      <c r="L89" s="447"/>
      <c r="M89" s="448"/>
      <c r="N89" s="447"/>
      <c r="O89" s="448"/>
      <c r="P89" s="447"/>
      <c r="Q89" s="448"/>
      <c r="R89" s="447"/>
      <c r="S89" s="448"/>
      <c r="T89" s="447"/>
      <c r="W89" s="448"/>
      <c r="X89" s="143"/>
      <c r="Y89" s="143"/>
      <c r="Z89" s="448"/>
    </row>
    <row r="90" spans="1:26">
      <c r="A90" s="143"/>
      <c r="B90" s="443"/>
      <c r="C90" s="448"/>
      <c r="D90" s="447"/>
      <c r="E90" s="448"/>
      <c r="F90" s="447"/>
      <c r="G90" s="444"/>
      <c r="H90" s="447"/>
      <c r="I90" s="448"/>
      <c r="J90" s="447"/>
      <c r="K90" s="448"/>
      <c r="L90" s="447"/>
      <c r="M90" s="448"/>
      <c r="N90" s="447"/>
      <c r="O90" s="448"/>
      <c r="P90" s="447"/>
      <c r="Q90" s="448"/>
      <c r="R90" s="447"/>
      <c r="S90" s="448"/>
      <c r="T90" s="447"/>
      <c r="W90" s="448"/>
      <c r="X90" s="143"/>
      <c r="Y90" s="143"/>
      <c r="Z90" s="448"/>
    </row>
    <row r="91" spans="1:26">
      <c r="A91" s="143"/>
      <c r="B91" s="443"/>
      <c r="C91" s="448"/>
      <c r="D91" s="447"/>
      <c r="E91" s="448"/>
      <c r="F91" s="447"/>
      <c r="G91" s="444"/>
      <c r="H91" s="447"/>
      <c r="I91" s="448"/>
      <c r="J91" s="447"/>
      <c r="K91" s="448"/>
      <c r="L91" s="447"/>
      <c r="M91" s="448"/>
      <c r="N91" s="447"/>
      <c r="O91" s="448"/>
      <c r="P91" s="447"/>
      <c r="Q91" s="448"/>
      <c r="R91" s="447"/>
      <c r="S91" s="448"/>
      <c r="T91" s="447"/>
      <c r="W91" s="448"/>
      <c r="X91" s="143"/>
      <c r="Y91" s="143"/>
      <c r="Z91" s="448"/>
    </row>
    <row r="92" spans="1:26">
      <c r="A92" s="143"/>
      <c r="B92" s="443"/>
      <c r="C92" s="448"/>
      <c r="D92" s="447"/>
      <c r="E92" s="448"/>
      <c r="F92" s="447"/>
      <c r="G92" s="444"/>
      <c r="H92" s="447"/>
      <c r="I92" s="448"/>
      <c r="J92" s="447"/>
      <c r="K92" s="448"/>
      <c r="L92" s="447"/>
      <c r="M92" s="448"/>
      <c r="N92" s="447"/>
      <c r="O92" s="448"/>
      <c r="P92" s="447"/>
      <c r="Q92" s="448"/>
      <c r="R92" s="447"/>
      <c r="S92" s="448"/>
      <c r="T92" s="447"/>
      <c r="W92" s="448"/>
      <c r="X92" s="143"/>
      <c r="Y92" s="143"/>
      <c r="Z92" s="448"/>
    </row>
    <row r="93" spans="1:26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W93" s="143"/>
      <c r="X93" s="143"/>
      <c r="Y93" s="143"/>
      <c r="Z93" s="143"/>
    </row>
    <row r="94" spans="1:26">
      <c r="A94" s="143"/>
      <c r="B94" s="434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W94" s="143"/>
      <c r="X94" s="143"/>
      <c r="Y94" s="143"/>
      <c r="Z94" s="143"/>
    </row>
    <row r="95" spans="1:26">
      <c r="A95" s="143"/>
      <c r="B95" s="434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W95" s="143"/>
      <c r="X95" s="143"/>
      <c r="Y95" s="143"/>
      <c r="Z95" s="143"/>
    </row>
    <row r="96" spans="1:26">
      <c r="A96" s="143"/>
      <c r="B96" s="434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W96" s="143"/>
      <c r="X96" s="143"/>
      <c r="Y96" s="143"/>
      <c r="Z96" s="143"/>
    </row>
    <row r="97" spans="1:26">
      <c r="A97" s="143"/>
      <c r="B97" s="434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W97" s="143"/>
      <c r="X97" s="143"/>
      <c r="Y97" s="143"/>
      <c r="Z97" s="143"/>
    </row>
    <row r="98" spans="1:26">
      <c r="A98" s="143"/>
      <c r="B98" s="434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W98" s="143"/>
      <c r="X98" s="143"/>
      <c r="Y98" s="143"/>
      <c r="Z98" s="143"/>
    </row>
    <row r="99" spans="1:26">
      <c r="A99" s="143"/>
      <c r="B99" s="434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W99" s="143"/>
      <c r="X99" s="143"/>
      <c r="Y99" s="143"/>
      <c r="Z99" s="143"/>
    </row>
    <row r="100" spans="1:26">
      <c r="A100" s="143"/>
      <c r="B100" s="434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W100" s="143"/>
      <c r="X100" s="143"/>
      <c r="Y100" s="143"/>
      <c r="Z100" s="143"/>
    </row>
    <row r="101" spans="1:26">
      <c r="A101" s="143"/>
      <c r="B101" s="434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</row>
    <row r="102" spans="1:26">
      <c r="A102" s="143"/>
      <c r="B102" s="434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</row>
    <row r="103" spans="1:26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</row>
    <row r="104" spans="1:26">
      <c r="A104" s="443"/>
      <c r="B104" s="448"/>
      <c r="C104" s="448"/>
      <c r="D104" s="448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</row>
    <row r="105" spans="1:26">
      <c r="A105" s="443"/>
      <c r="B105" s="448"/>
      <c r="C105" s="447"/>
      <c r="D105" s="448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</row>
    <row r="106" spans="1:26">
      <c r="A106" s="443"/>
      <c r="B106" s="448"/>
      <c r="C106" s="447"/>
      <c r="D106" s="448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</row>
    <row r="107" spans="1:26">
      <c r="A107" s="443"/>
      <c r="B107" s="448"/>
      <c r="C107" s="447"/>
      <c r="D107" s="448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</row>
    <row r="108" spans="1:26">
      <c r="A108" s="443"/>
      <c r="B108" s="448"/>
      <c r="C108" s="444"/>
      <c r="D108" s="444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</row>
    <row r="109" spans="1:26">
      <c r="A109" s="443"/>
      <c r="B109" s="448"/>
      <c r="C109" s="447"/>
      <c r="D109" s="448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</row>
    <row r="110" spans="1:26">
      <c r="A110" s="443"/>
      <c r="B110" s="448"/>
      <c r="C110" s="447"/>
      <c r="D110" s="448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</row>
    <row r="111" spans="1:26" ht="16.5" customHeight="1">
      <c r="A111" s="443"/>
      <c r="B111" s="448"/>
      <c r="C111" s="447"/>
      <c r="D111" s="448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</row>
    <row r="112" spans="1:26">
      <c r="A112" s="443"/>
      <c r="B112" s="448"/>
      <c r="C112" s="447"/>
      <c r="D112" s="448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</row>
    <row r="113" spans="1:4">
      <c r="A113" s="449">
        <v>3235</v>
      </c>
      <c r="B113" s="450">
        <v>7.14</v>
      </c>
      <c r="C113" s="451">
        <v>8.3800000000000008</v>
      </c>
      <c r="D113" s="452"/>
    </row>
  </sheetData>
  <mergeCells count="33">
    <mergeCell ref="B13:B16"/>
    <mergeCell ref="A19:A20"/>
    <mergeCell ref="A8:B8"/>
    <mergeCell ref="A9:B9"/>
    <mergeCell ref="J19:K19"/>
    <mergeCell ref="A1:D1"/>
    <mergeCell ref="A2:D2"/>
    <mergeCell ref="A4:B4"/>
    <mergeCell ref="C4:C11"/>
    <mergeCell ref="A5:B5"/>
    <mergeCell ref="A6:B6"/>
    <mergeCell ref="A7:B7"/>
    <mergeCell ref="A10:B10"/>
    <mergeCell ref="A11:B11"/>
    <mergeCell ref="A21:A22"/>
    <mergeCell ref="A23:A24"/>
    <mergeCell ref="A25:A26"/>
    <mergeCell ref="M63:N63"/>
    <mergeCell ref="O63:P63"/>
    <mergeCell ref="Q63:R63"/>
    <mergeCell ref="S63:T63"/>
    <mergeCell ref="B18:B26"/>
    <mergeCell ref="B28:B33"/>
    <mergeCell ref="C63:D63"/>
    <mergeCell ref="E63:F63"/>
    <mergeCell ref="G63:H63"/>
    <mergeCell ref="I63:J63"/>
    <mergeCell ref="K63:L63"/>
    <mergeCell ref="P19:Q19"/>
    <mergeCell ref="R19:S19"/>
    <mergeCell ref="T19:U19"/>
    <mergeCell ref="L19:M19"/>
    <mergeCell ref="N19:O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agrupados</vt:lpstr>
      <vt:lpstr>medidas momento zero(laboce)</vt:lpstr>
      <vt:lpstr>dados pré</vt:lpstr>
      <vt:lpstr>dados pós</vt:lpstr>
      <vt:lpstr>polimor.</vt:lpstr>
      <vt:lpstr>data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Venicius Rocha</cp:lastModifiedBy>
  <dcterms:created xsi:type="dcterms:W3CDTF">2023-01-31T18:06:50Z</dcterms:created>
  <dcterms:modified xsi:type="dcterms:W3CDTF">2024-07-26T00:38:15Z</dcterms:modified>
</cp:coreProperties>
</file>