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ST\"/>
    </mc:Choice>
  </mc:AlternateContent>
  <xr:revisionPtr revIDLastSave="0" documentId="13_ncr:1_{7357EE87-7C34-407A-8D5D-6498316193BA}" xr6:coauthVersionLast="47" xr6:coauthVersionMax="47" xr10:uidLastSave="{00000000-0000-0000-0000-000000000000}"/>
  <bookViews>
    <workbookView xWindow="-110" yWindow="-110" windowWidth="19420" windowHeight="10300" xr2:uid="{BD02A9FB-C98A-4AAD-87EB-42C6E5CB9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/>
  <c r="T3" i="1"/>
  <c r="T4" i="1"/>
  <c r="T5" i="1"/>
  <c r="T6" i="1"/>
  <c r="T7" i="1"/>
  <c r="T8" i="1"/>
  <c r="T9" i="1"/>
  <c r="T10" i="1"/>
  <c r="T11" i="1"/>
  <c r="T12" i="1"/>
  <c r="T2" i="1"/>
  <c r="S2" i="1"/>
  <c r="S3" i="1"/>
  <c r="S4" i="1"/>
  <c r="S5" i="1"/>
  <c r="S6" i="1"/>
  <c r="S7" i="1"/>
  <c r="S8" i="1"/>
  <c r="S9" i="1"/>
  <c r="S10" i="1"/>
  <c r="S11" i="1"/>
  <c r="S12" i="1"/>
  <c r="O3" i="1"/>
  <c r="O4" i="1"/>
  <c r="O5" i="1"/>
  <c r="O6" i="1"/>
  <c r="O7" i="1"/>
  <c r="O8" i="1"/>
  <c r="O9" i="1"/>
  <c r="O10" i="1"/>
  <c r="O11" i="1"/>
  <c r="O2" i="1"/>
  <c r="Q3" i="1"/>
  <c r="Q4" i="1"/>
  <c r="Q5" i="1"/>
  <c r="Q6" i="1"/>
  <c r="Q7" i="1"/>
  <c r="Q8" i="1"/>
  <c r="Q9" i="1"/>
  <c r="Q10" i="1"/>
  <c r="Q11" i="1"/>
  <c r="Q12" i="1"/>
  <c r="Q2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2" i="1" a="1"/>
  <c r="N2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2" i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<sst xmlns="http://schemas.openxmlformats.org/spreadsheetml/2006/main" count="64" uniqueCount="41">
  <si>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S. no.</t>
  </si>
  <si>
    <t>Student name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</si>
  <si>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</si>
  <si>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</si>
  <si>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</si>
  <si>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</si>
  <si>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</si>
  <si>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</si>
  <si>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</si>
  <si>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</si>
  <si>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Total</t>
  </si>
  <si>
    <t>Percentage</t>
  </si>
  <si>
    <t>ramesh</t>
  </si>
  <si>
    <t>sanjana</t>
  </si>
  <si>
    <t>mahesh</t>
  </si>
  <si>
    <t>kawal</t>
  </si>
  <si>
    <t>rohit</t>
  </si>
  <si>
    <t>namish</t>
  </si>
  <si>
    <t>geeta</t>
  </si>
  <si>
    <t>mahima</t>
  </si>
  <si>
    <t>radhiks</t>
  </si>
  <si>
    <t>jai</t>
  </si>
  <si>
    <t>curve</t>
  </si>
  <si>
    <t>Course</t>
  </si>
  <si>
    <t>Scholarship</t>
  </si>
  <si>
    <t>Transpot</t>
  </si>
  <si>
    <t>Transport fee</t>
  </si>
  <si>
    <t>Category</t>
  </si>
  <si>
    <t>Discount</t>
  </si>
  <si>
    <t>Total fee</t>
  </si>
  <si>
    <t>BCA</t>
  </si>
  <si>
    <t>Btech</t>
  </si>
  <si>
    <t>Y</t>
  </si>
  <si>
    <t>N</t>
  </si>
  <si>
    <t>MCA</t>
  </si>
  <si>
    <t>Mtech</t>
  </si>
  <si>
    <t>Course fee</t>
  </si>
  <si>
    <t>ST</t>
  </si>
  <si>
    <t>SC</t>
  </si>
  <si>
    <t>OBC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</si>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</sst>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A273-586A-4C88-B1BE-653D97E454DC}">
  <dimension ref="A1:T12"/>
  <sheetViews>
    <sheetView tabSelected="1" topLeftCell="E1" zoomScale="49" workbookViewId="0">
      <selection activeCell="X5" sqref="X5"/>
    </sheetView>
  </sheetViews>
  <sheetFormatPr defaultRowHeight="14.5" x14ac:dyDescent="0.35"/>
  <cols>
    <col min="2" max="2" width="16" bestFit="1" customWidth="1"/>
    <col min="12" max="12" width="12.90625" bestFit="1" customWidth="1"/>
    <col min="14" max="15" width="13.26953125" bestFit="1" customWidth="1"/>
    <col min="16" max="17" width="15.36328125" bestFit="1" customWidth="1"/>
    <col min="18" max="18" width="10.453125" bestFit="1" customWidth="1"/>
    <col min="19" max="20" width="10.36328125" bestFit="1" customWidth="1"/>
  </cols>
  <sheetData>
    <row r="1" spans="1:20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36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0" x14ac:dyDescent="0.35">
      <c r="A2" s="2">
        <v>1</v>
      </c>
      <c r="B2" s="2" t="s">
        <v>12</v>
      </c>
      <c r="C2" s="2">
        <v>85</v>
      </c>
      <c r="D2" s="2">
        <v>90</v>
      </c>
      <c r="E2" s="2">
        <v>80</v>
      </c>
      <c r="F2" s="2">
        <v>85</v>
      </c>
      <c r="G2" s="2">
        <v>88</v>
      </c>
      <c r="H2" s="2">
        <v>92</v>
      </c>
      <c r="I2" s="2">
        <v>87</v>
      </c>
      <c r="J2" s="2">
        <v>90</v>
      </c>
      <c r="K2" s="2">
        <f>SUM(C2:J2)</f>
        <v>697</v>
      </c>
      <c r="L2" s="3">
        <f>K2/800</f>
        <v>0.87124999999999997</v>
      </c>
      <c r="M2" s="2" t="s">
        <v>30</v>
      </c>
      <c r="N2" s="2" t="str" cm="1">
        <f t="array" ref="N2">_xlfn.IFS(M2="BCA","50000",M2="MCA","55000",M2="Btech","70000",M2="Mtech","80000")</f>
        <v>50000</v>
      </c>
      <c r="O2" s="2">
        <f>IF(L2&gt;=95%,N2*0.2,IF(L2&gt;=85%,N2*0.15,IF(L2&gt;=75%,N2*0.2,IF(L2&gt;=65%,N2*0.07,"NOT VALID"))))</f>
        <v>7500</v>
      </c>
      <c r="P2" s="2" t="s">
        <v>32</v>
      </c>
      <c r="Q2" s="2" t="str">
        <f>IF(P2="Y","2000","0")</f>
        <v>2000</v>
      </c>
      <c r="R2" s="2" t="s">
        <v>37</v>
      </c>
      <c r="S2" s="2">
        <f>IF(R2="ST",N2*0.4,IF(R2="SC",N2*0.5,IF(R2="OBC",N2*0.3,IF(R2="GENERAL",N2*0))))</f>
        <v>20000</v>
      </c>
      <c r="T2" s="2">
        <f>(N2+Q2)-(O2+S2)</f>
        <v>24500</v>
      </c>
    </row>
    <row r="3" spans="1:20" x14ac:dyDescent="0.35">
      <c r="A3" s="2">
        <v>2</v>
      </c>
      <c r="B3" s="2" t="s">
        <v>13</v>
      </c>
      <c r="C3" s="2">
        <v>70</v>
      </c>
      <c r="D3" s="2">
        <v>75</v>
      </c>
      <c r="E3" s="2">
        <v>65</v>
      </c>
      <c r="F3" s="2">
        <v>72</v>
      </c>
      <c r="G3" s="2">
        <v>78</v>
      </c>
      <c r="H3" s="2">
        <v>68</v>
      </c>
      <c r="I3" s="2">
        <v>70</v>
      </c>
      <c r="J3" s="2">
        <v>75</v>
      </c>
      <c r="K3" s="2">
        <f t="shared" ref="K3:K12" si="0">SUM(C3:J3)</f>
        <v>573</v>
      </c>
      <c r="L3" s="3">
        <f t="shared" ref="L3:L12" si="1">K3/800</f>
        <v>0.71625000000000005</v>
      </c>
      <c r="M3" s="2" t="s">
        <v>30</v>
      </c>
      <c r="N3" s="2" t="str" cm="1">
        <f t="array" ref="N3">_xlfn.IFS(M3="BCA","50000",M3="MCA","55000",M3="Btech","70000",M3="Mtech","80000")</f>
        <v>50000</v>
      </c>
      <c r="O3" s="2">
        <f t="shared" ref="O3:O11" si="2">IF(L3&gt;=95%,N3*0.2,IF(L3&gt;=85%,N3*0.15,IF(L3&gt;=75%,N3*0.2,IF(L3&gt;=65%,N3*0.07,"NOT VALID"))))</f>
        <v>3500.0000000000005</v>
      </c>
      <c r="P3" s="2" t="s">
        <v>33</v>
      </c>
      <c r="Q3" s="2" t="str">
        <f t="shared" ref="Q3:Q12" si="3">IF(P3="Y","2000","0")</f>
        <v>0</v>
      </c>
      <c r="R3" s="2" t="s">
        <v>38</v>
      </c>
      <c r="S3" s="2">
        <f t="shared" ref="S3:S12" si="4">IF(R3="ST",N3*0.4,IF(R3="SC",N3*0.5,IF(R3="OBC",N3*0.3,IF(R3="GENERAL",N3*0))))</f>
        <v>25000</v>
      </c>
      <c r="T3" s="2">
        <f t="shared" ref="T3:T12" si="5">(N3+Q3)-(O3+S3)</f>
        <v>21500</v>
      </c>
    </row>
    <row r="4" spans="1:20" x14ac:dyDescent="0.35">
      <c r="A4" s="2">
        <v>3</v>
      </c>
      <c r="B4" s="2" t="s">
        <v>14</v>
      </c>
      <c r="C4" s="2">
        <v>92</v>
      </c>
      <c r="D4" s="2">
        <v>88</v>
      </c>
      <c r="E4" s="2">
        <v>95</v>
      </c>
      <c r="F4" s="2">
        <v>90</v>
      </c>
      <c r="G4" s="2">
        <v>87</v>
      </c>
      <c r="H4" s="2">
        <v>93</v>
      </c>
      <c r="I4" s="2">
        <v>88</v>
      </c>
      <c r="J4" s="2">
        <v>92</v>
      </c>
      <c r="K4" s="2">
        <f t="shared" si="0"/>
        <v>725</v>
      </c>
      <c r="L4" s="3">
        <f t="shared" si="1"/>
        <v>0.90625</v>
      </c>
      <c r="M4" s="2" t="s">
        <v>34</v>
      </c>
      <c r="N4" s="2" t="str" cm="1">
        <f t="array" ref="N4">_xlfn.IFS(M4="BCA","50000",M4="MCA","55000",M4="Btech","70000",M4="Mtech","80000")</f>
        <v>55000</v>
      </c>
      <c r="O4" s="2">
        <f t="shared" si="2"/>
        <v>8250</v>
      </c>
      <c r="P4" s="2" t="s">
        <v>33</v>
      </c>
      <c r="Q4" s="2" t="str">
        <f t="shared" si="3"/>
        <v>0</v>
      </c>
      <c r="R4" s="2" t="s">
        <v>39</v>
      </c>
      <c r="S4" s="2">
        <f t="shared" si="4"/>
        <v>16500</v>
      </c>
      <c r="T4" s="2">
        <f t="shared" si="5"/>
        <v>30250</v>
      </c>
    </row>
    <row r="5" spans="1:20" x14ac:dyDescent="0.35">
      <c r="A5" s="2">
        <v>4</v>
      </c>
      <c r="B5" s="2" t="s">
        <v>15</v>
      </c>
      <c r="C5" s="2">
        <v>80</v>
      </c>
      <c r="D5" s="2">
        <v>82</v>
      </c>
      <c r="E5" s="2">
        <v>85</v>
      </c>
      <c r="F5" s="2">
        <v>88</v>
      </c>
      <c r="G5" s="2">
        <v>80</v>
      </c>
      <c r="H5" s="2">
        <v>85</v>
      </c>
      <c r="I5" s="2">
        <v>83</v>
      </c>
      <c r="J5" s="2">
        <v>86</v>
      </c>
      <c r="K5" s="2">
        <f t="shared" si="0"/>
        <v>669</v>
      </c>
      <c r="L5" s="3">
        <f t="shared" si="1"/>
        <v>0.83625000000000005</v>
      </c>
      <c r="M5" s="2" t="s">
        <v>31</v>
      </c>
      <c r="N5" s="2" t="str" cm="1">
        <f t="array" ref="N5">_xlfn.IFS(M5="BCA","50000",M5="MCA","55000",M5="Btech","70000",M5="Mtech","80000")</f>
        <v>70000</v>
      </c>
      <c r="O5" s="2">
        <f t="shared" si="2"/>
        <v>14000</v>
      </c>
      <c r="P5" s="2" t="s">
        <v>32</v>
      </c>
      <c r="Q5" s="2" t="str">
        <f t="shared" si="3"/>
        <v>2000</v>
      </c>
      <c r="R5" s="2" t="s">
        <v>39</v>
      </c>
      <c r="S5" s="2">
        <f t="shared" si="4"/>
        <v>21000</v>
      </c>
      <c r="T5" s="2">
        <f t="shared" si="5"/>
        <v>37000</v>
      </c>
    </row>
    <row r="6" spans="1:20" x14ac:dyDescent="0.35">
      <c r="A6" s="2">
        <v>5</v>
      </c>
      <c r="B6" s="2" t="s">
        <v>16</v>
      </c>
      <c r="C6" s="2">
        <v>75</v>
      </c>
      <c r="D6" s="2">
        <v>78</v>
      </c>
      <c r="E6" s="2">
        <v>80</v>
      </c>
      <c r="F6" s="2">
        <v>82</v>
      </c>
      <c r="G6" s="2">
        <v>76</v>
      </c>
      <c r="H6" s="2">
        <v>78</v>
      </c>
      <c r="I6" s="2">
        <v>80</v>
      </c>
      <c r="J6" s="2">
        <v>82</v>
      </c>
      <c r="K6" s="2">
        <f t="shared" si="0"/>
        <v>631</v>
      </c>
      <c r="L6" s="3">
        <f t="shared" si="1"/>
        <v>0.78874999999999995</v>
      </c>
      <c r="M6" s="2" t="s">
        <v>35</v>
      </c>
      <c r="N6" s="2" t="str" cm="1">
        <f t="array" ref="N6">_xlfn.IFS(M6="BCA","50000",M6="MCA","55000",M6="Btech","70000",M6="Mtech","80000")</f>
        <v>80000</v>
      </c>
      <c r="O6" s="2">
        <f t="shared" si="2"/>
        <v>16000</v>
      </c>
      <c r="P6" s="2" t="s">
        <v>33</v>
      </c>
      <c r="Q6" s="2" t="str">
        <f t="shared" si="3"/>
        <v>0</v>
      </c>
      <c r="R6" s="2" t="s">
        <v>40</v>
      </c>
      <c r="S6" s="2">
        <f t="shared" si="4"/>
        <v>0</v>
      </c>
      <c r="T6" s="2">
        <f t="shared" si="5"/>
        <v>64000</v>
      </c>
    </row>
    <row r="7" spans="1:20" x14ac:dyDescent="0.35">
      <c r="A7" s="2">
        <v>6</v>
      </c>
      <c r="B7" s="2" t="s">
        <v>17</v>
      </c>
      <c r="C7" s="2">
        <v>85</v>
      </c>
      <c r="D7" s="2">
        <v>86</v>
      </c>
      <c r="E7" s="2">
        <v>88</v>
      </c>
      <c r="F7" s="2">
        <v>90</v>
      </c>
      <c r="G7" s="2">
        <v>85</v>
      </c>
      <c r="H7" s="2">
        <v>88</v>
      </c>
      <c r="I7" s="2">
        <v>86</v>
      </c>
      <c r="J7" s="2">
        <v>89</v>
      </c>
      <c r="K7" s="2">
        <f t="shared" si="0"/>
        <v>697</v>
      </c>
      <c r="L7" s="3">
        <f t="shared" si="1"/>
        <v>0.87124999999999997</v>
      </c>
      <c r="M7" s="2" t="s">
        <v>35</v>
      </c>
      <c r="N7" s="2" t="str" cm="1">
        <f t="array" ref="N7">_xlfn.IFS(M7="BCA","50000",M7="MCA","55000",M7="Btech","70000",M7="Mtech","80000")</f>
        <v>80000</v>
      </c>
      <c r="O7" s="2">
        <f t="shared" si="2"/>
        <v>12000</v>
      </c>
      <c r="P7" s="2" t="s">
        <v>32</v>
      </c>
      <c r="Q7" s="2" t="str">
        <f t="shared" si="3"/>
        <v>2000</v>
      </c>
      <c r="R7" s="2" t="s">
        <v>38</v>
      </c>
      <c r="S7" s="2">
        <f t="shared" si="4"/>
        <v>40000</v>
      </c>
      <c r="T7" s="2">
        <f t="shared" si="5"/>
        <v>30000</v>
      </c>
    </row>
    <row r="8" spans="1:20" x14ac:dyDescent="0.35">
      <c r="A8" s="2">
        <v>7</v>
      </c>
      <c r="B8" s="2" t="s">
        <v>18</v>
      </c>
      <c r="C8" s="2">
        <v>90</v>
      </c>
      <c r="D8" s="2">
        <v>92</v>
      </c>
      <c r="E8" s="2">
        <v>95</v>
      </c>
      <c r="F8" s="2">
        <v>92</v>
      </c>
      <c r="G8" s="2">
        <v>90</v>
      </c>
      <c r="H8" s="2">
        <v>94</v>
      </c>
      <c r="I8" s="2">
        <v>92</v>
      </c>
      <c r="J8" s="2">
        <v>95</v>
      </c>
      <c r="K8" s="2">
        <f t="shared" si="0"/>
        <v>740</v>
      </c>
      <c r="L8" s="3">
        <f t="shared" si="1"/>
        <v>0.92500000000000004</v>
      </c>
      <c r="M8" s="2" t="s">
        <v>30</v>
      </c>
      <c r="N8" s="2" t="str" cm="1">
        <f t="array" ref="N8">_xlfn.IFS(M8="BCA","50000",M8="MCA","55000",M8="Btech","70000",M8="Mtech","80000")</f>
        <v>50000</v>
      </c>
      <c r="O8" s="2">
        <f t="shared" si="2"/>
        <v>7500</v>
      </c>
      <c r="P8" s="2" t="s">
        <v>32</v>
      </c>
      <c r="Q8" s="2" t="str">
        <f t="shared" si="3"/>
        <v>2000</v>
      </c>
      <c r="R8" s="2" t="s">
        <v>37</v>
      </c>
      <c r="S8" s="2">
        <f t="shared" si="4"/>
        <v>20000</v>
      </c>
      <c r="T8" s="2">
        <f t="shared" si="5"/>
        <v>24500</v>
      </c>
    </row>
    <row r="9" spans="1:20" x14ac:dyDescent="0.35">
      <c r="A9" s="2">
        <v>8</v>
      </c>
      <c r="B9" s="2" t="s">
        <v>19</v>
      </c>
      <c r="C9" s="2">
        <v>78</v>
      </c>
      <c r="D9" s="2">
        <v>80</v>
      </c>
      <c r="E9" s="2">
        <v>82</v>
      </c>
      <c r="F9" s="2">
        <v>85</v>
      </c>
      <c r="G9" s="2">
        <v>78</v>
      </c>
      <c r="H9" s="2">
        <v>80</v>
      </c>
      <c r="I9" s="2">
        <v>82</v>
      </c>
      <c r="J9" s="2">
        <v>85</v>
      </c>
      <c r="K9" s="2">
        <f t="shared" si="0"/>
        <v>650</v>
      </c>
      <c r="L9" s="3">
        <f t="shared" si="1"/>
        <v>0.8125</v>
      </c>
      <c r="M9" s="2" t="s">
        <v>31</v>
      </c>
      <c r="N9" s="2" t="str" cm="1">
        <f t="array" ref="N9">_xlfn.IFS(M9="BCA","50000",M9="MCA","55000",M9="Btech","70000",M9="Mtech","80000")</f>
        <v>70000</v>
      </c>
      <c r="O9" s="2">
        <f t="shared" si="2"/>
        <v>14000</v>
      </c>
      <c r="P9" s="2" t="s">
        <v>32</v>
      </c>
      <c r="Q9" s="2" t="str">
        <f t="shared" si="3"/>
        <v>2000</v>
      </c>
      <c r="R9" s="2" t="s">
        <v>40</v>
      </c>
      <c r="S9" s="2">
        <f t="shared" si="4"/>
        <v>0</v>
      </c>
      <c r="T9" s="2">
        <f t="shared" si="5"/>
        <v>58000</v>
      </c>
    </row>
    <row r="10" spans="1:20" x14ac:dyDescent="0.35">
      <c r="A10" s="2">
        <v>9</v>
      </c>
      <c r="B10" s="2" t="s">
        <v>20</v>
      </c>
      <c r="C10" s="2">
        <v>85</v>
      </c>
      <c r="D10" s="2">
        <v>88</v>
      </c>
      <c r="E10" s="2">
        <v>90</v>
      </c>
      <c r="F10" s="2">
        <v>92</v>
      </c>
      <c r="G10" s="2">
        <v>85</v>
      </c>
      <c r="H10" s="2">
        <v>88</v>
      </c>
      <c r="I10" s="2">
        <v>90</v>
      </c>
      <c r="J10" s="2">
        <v>92</v>
      </c>
      <c r="K10" s="2">
        <f t="shared" si="0"/>
        <v>710</v>
      </c>
      <c r="L10" s="3">
        <f t="shared" si="1"/>
        <v>0.88749999999999996</v>
      </c>
      <c r="M10" s="2" t="s">
        <v>31</v>
      </c>
      <c r="N10" s="2" t="str" cm="1">
        <f t="array" ref="N10">_xlfn.IFS(M10="BCA","50000",M10="MCA","55000",M10="Btech","70000",M10="Mtech","80000")</f>
        <v>70000</v>
      </c>
      <c r="O10" s="2">
        <f t="shared" si="2"/>
        <v>10500</v>
      </c>
      <c r="P10" s="2" t="s">
        <v>33</v>
      </c>
      <c r="Q10" s="2" t="str">
        <f t="shared" si="3"/>
        <v>0</v>
      </c>
      <c r="R10" s="2" t="s">
        <v>39</v>
      </c>
      <c r="S10" s="2">
        <f t="shared" si="4"/>
        <v>21000</v>
      </c>
      <c r="T10" s="2">
        <f t="shared" si="5"/>
        <v>38500</v>
      </c>
    </row>
    <row r="11" spans="1:20" x14ac:dyDescent="0.35">
      <c r="A11" s="2">
        <v>10</v>
      </c>
      <c r="B11" s="2" t="s">
        <v>21</v>
      </c>
      <c r="C11" s="2">
        <v>92</v>
      </c>
      <c r="D11" s="2">
        <v>95</v>
      </c>
      <c r="E11" s="2">
        <v>98</v>
      </c>
      <c r="F11" s="2">
        <v>92</v>
      </c>
      <c r="G11" s="2">
        <v>92</v>
      </c>
      <c r="H11" s="2">
        <v>95</v>
      </c>
      <c r="I11" s="2">
        <v>98</v>
      </c>
      <c r="J11" s="2">
        <v>92</v>
      </c>
      <c r="K11" s="2">
        <f t="shared" si="0"/>
        <v>754</v>
      </c>
      <c r="L11" s="3">
        <f t="shared" si="1"/>
        <v>0.9425</v>
      </c>
      <c r="M11" s="2" t="s">
        <v>31</v>
      </c>
      <c r="N11" s="2" t="str" cm="1">
        <f t="array" ref="N11">_xlfn.IFS(M11="BCA","50000",M11="MCA","55000",M11="Btech","70000",M11="Mtech","80000")</f>
        <v>70000</v>
      </c>
      <c r="O11" s="2">
        <f t="shared" si="2"/>
        <v>10500</v>
      </c>
      <c r="P11" s="2" t="s">
        <v>32</v>
      </c>
      <c r="Q11" s="2" t="str">
        <f t="shared" si="3"/>
        <v>2000</v>
      </c>
      <c r="R11" s="2" t="s">
        <v>40</v>
      </c>
      <c r="S11" s="2">
        <f t="shared" si="4"/>
        <v>0</v>
      </c>
      <c r="T11" s="2">
        <f t="shared" si="5"/>
        <v>61500</v>
      </c>
    </row>
    <row r="12" spans="1:20" x14ac:dyDescent="0.35">
      <c r="A12" s="2">
        <v>11</v>
      </c>
      <c r="B12" s="2" t="s">
        <v>22</v>
      </c>
      <c r="C12" s="2">
        <v>5</v>
      </c>
      <c r="D12" s="2">
        <v>10</v>
      </c>
      <c r="E12" s="2">
        <v>8</v>
      </c>
      <c r="F12" s="2">
        <v>6</v>
      </c>
      <c r="G12" s="2">
        <v>7</v>
      </c>
      <c r="H12" s="2">
        <v>5</v>
      </c>
      <c r="I12" s="2">
        <v>10</v>
      </c>
      <c r="J12" s="2">
        <v>8</v>
      </c>
      <c r="K12" s="2">
        <f t="shared" si="0"/>
        <v>59</v>
      </c>
      <c r="L12" s="3">
        <f t="shared" si="1"/>
        <v>7.3749999999999996E-2</v>
      </c>
      <c r="M12" s="2" t="s">
        <v>34</v>
      </c>
      <c r="N12" s="2" t="str" cm="1">
        <f t="array" ref="N12">_xlfn.IFS(M12="BCA","50000",M12="MCA","55000",M12="Btech","70000",M12="Mtech","80000")</f>
        <v>55000</v>
      </c>
      <c r="O12" s="2" t="str">
        <f>IF(L12&gt;=95%,N12*0.2,IF(L12&gt;=85%,N12*0.15,IF(L12&gt;=75%,N12*0.2,IF(L12&gt;=65%,N12*0.07,"0"))))</f>
        <v>0</v>
      </c>
      <c r="P12" s="2" t="s">
        <v>33</v>
      </c>
      <c r="Q12" s="2" t="str">
        <f t="shared" si="3"/>
        <v>0</v>
      </c>
      <c r="R12" s="2" t="s">
        <v>38</v>
      </c>
      <c r="S12" s="2">
        <f t="shared" si="4"/>
        <v>27500</v>
      </c>
      <c r="T12" s="2">
        <f t="shared" si="5"/>
        <v>27500</v>
      </c>
    </row>
  </sheetData>
  <phoneticPr fontId="3" type="noConversion"/>
  <dataValidations count="1">
    <dataValidation type="list" allowBlank="1" showInputMessage="1" showErrorMessage="1" errorTitle="invalid" sqref="M2:M12" xr:uid="{68EFB626-32D2-48AC-BE67-51FA27F8D391}">
      <formula1>"BCA,MCA,Mtech,Btech"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jit</dc:creator>
  <cp:lastModifiedBy>manish jit</cp:lastModifiedBy>
  <dcterms:created xsi:type="dcterms:W3CDTF">2024-03-05T09:56:22Z</dcterms:created>
  <dcterms:modified xsi:type="dcterms:W3CDTF">2024-03-06T13:06:25Z</dcterms:modified>
</cp:coreProperties>
</file>