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Ideathon\code\kulekhani\"/>
    </mc:Choice>
  </mc:AlternateContent>
  <xr:revisionPtr revIDLastSave="0" documentId="13_ncr:1_{76ECEEBF-BBCE-414C-ACA7-4769DAD118D0}" xr6:coauthVersionLast="47" xr6:coauthVersionMax="47" xr10:uidLastSave="{00000000-0000-0000-0000-000000000000}"/>
  <bookViews>
    <workbookView xWindow="-108" yWindow="-108" windowWidth="23256" windowHeight="12456" xr2:uid="{BF1969BC-EB26-4106-8D0D-831D441DCF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B15" i="1"/>
  <c r="D14" i="1"/>
  <c r="D13" i="1"/>
  <c r="D10" i="1"/>
  <c r="D9" i="1"/>
  <c r="D8" i="1"/>
  <c r="D7" i="1"/>
  <c r="D6" i="1"/>
  <c r="D3" i="1"/>
  <c r="D4" i="1"/>
  <c r="F3" i="1"/>
  <c r="F5" i="1"/>
  <c r="F6" i="1"/>
  <c r="F7" i="1"/>
  <c r="F8" i="1"/>
  <c r="F9" i="1"/>
  <c r="F10" i="1"/>
  <c r="F13" i="1"/>
  <c r="F14" i="1"/>
  <c r="F4" i="1"/>
  <c r="F15" i="1" l="1"/>
  <c r="D15" i="1"/>
</calcChain>
</file>

<file path=xl/sharedStrings.xml><?xml version="1.0" encoding="utf-8"?>
<sst xmlns="http://schemas.openxmlformats.org/spreadsheetml/2006/main" count="28" uniqueCount="21">
  <si>
    <t>Uttar Ganga</t>
  </si>
  <si>
    <t>Storage Projects</t>
  </si>
  <si>
    <t>Tanahu Seti</t>
  </si>
  <si>
    <t>Dudh koshi</t>
  </si>
  <si>
    <t>BudiGandaki</t>
  </si>
  <si>
    <t>West Seti</t>
  </si>
  <si>
    <t>Tamor</t>
  </si>
  <si>
    <t>Sunkoshi 3</t>
  </si>
  <si>
    <t>Langtang</t>
  </si>
  <si>
    <t>Naumure</t>
  </si>
  <si>
    <t>Khimti Those Siwalaya Storage Hydroelectric Project</t>
  </si>
  <si>
    <t>Nalseu Gad</t>
  </si>
  <si>
    <t>-</t>
  </si>
  <si>
    <t>Total</t>
  </si>
  <si>
    <t>Estimated volume of water prevented from evaporation(m3/year)</t>
  </si>
  <si>
    <t>Kulekhani</t>
  </si>
  <si>
    <r>
      <t>Surface area of reservoir(km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</si>
  <si>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s</t>
  </si>
  <si>
    <t>Capacity of Projects (MWp)</t>
  </si>
  <si>
    <t xml:space="preserve">Potential capacity(MWp) based on 40% implementation surface area </t>
  </si>
  <si>
    <t>Annual energy generation of FPV (in 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</si>
</sst>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3F3F3F"/>
      <name val="Arial"/>
      <family val="2"/>
    </font>
    <font>
      <u/>
      <sz val="7"/>
      <color rgb="FF1A73E8"/>
      <name val="Arial"/>
      <family val="2"/>
    </font>
    <font>
      <sz val="9"/>
      <color rgb="FF222222"/>
      <name val="Segoe UI"/>
      <family val="2"/>
    </font>
    <font>
      <b/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F4F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4" fillId="6" borderId="0" xfId="0" applyFont="1" applyFill="1" applyAlignment="1">
      <alignment vertical="center" wrapText="1"/>
    </xf>
    <xf numFmtId="0" fontId="5" fillId="0" borderId="0" xfId="0" applyFont="1"/>
    <xf numFmtId="0" fontId="6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22</xdr:col>
      <xdr:colOff>290166</xdr:colOff>
      <xdr:row>22</xdr:row>
      <xdr:rowOff>61251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4C3120-B1E1-61DF-4339-F4F99DBF5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6280" y="1097280"/>
          <a:ext cx="6995766" cy="33607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C314-EB8D-49AE-B78B-8665F75380DE}">
  <dimension ref="A1:G23"/>
  <sheetViews>
    <sheetView tabSelected="1" workbookViewId="0">
      <selection activeCell="C9" sqref="C9"/>
    </sheetView>
  </sheetViews>
  <sheetFormatPr defaultRowHeight="14.4" x14ac:dyDescent="0.3"/>
  <cols>
    <col min="1" max="1" width="20.88671875" customWidth="1"/>
    <col min="2" max="2" width="11.33203125" customWidth="1"/>
    <col min="3" max="3" width="19.21875" customWidth="1"/>
    <col min="4" max="4" width="15.44140625" customWidth="1"/>
    <col min="5" max="5" width="25.21875" customWidth="1"/>
    <col min="6" max="6" width="24.44140625" customWidth="1"/>
    <col min="7" max="7" width="46.33203125" customWidth="1"/>
  </cols>
  <sheetData>
    <row r="1" spans="1:7" ht="41.4" customHeight="1" x14ac:dyDescent="0.3">
      <c r="A1" s="10" t="s">
        <v>1</v>
      </c>
      <c r="B1" s="2" t="s">
        <v>18</v>
      </c>
      <c r="C1" s="9" t="s">
        <v>16</v>
      </c>
      <c r="D1" s="9" t="s">
        <v>19</v>
      </c>
      <c r="E1" s="9" t="s">
        <v>20</v>
      </c>
      <c r="F1" s="11" t="s">
        <v>14</v>
      </c>
      <c r="G1" s="1"/>
    </row>
    <row r="2" spans="1:7" x14ac:dyDescent="0.3">
      <c r="A2" s="17"/>
      <c r="B2" s="17"/>
      <c r="C2" s="17"/>
      <c r="D2" s="17"/>
      <c r="E2" s="17"/>
      <c r="F2" s="17"/>
    </row>
    <row r="3" spans="1:7" x14ac:dyDescent="0.3">
      <c r="A3" s="18" t="s">
        <v>15</v>
      </c>
      <c r="B3" s="6">
        <v>60</v>
      </c>
      <c r="C3" s="12">
        <v>2.2000000000000002</v>
      </c>
      <c r="D3" s="13">
        <f>ROUND(176.871489067362,2)</f>
        <v>176.87</v>
      </c>
      <c r="E3" s="13">
        <v>398</v>
      </c>
      <c r="F3" s="13">
        <f>0.7*C3*10^6</f>
        <v>1540000</v>
      </c>
      <c r="G3" t="s">
        <v>17</v>
      </c>
    </row>
    <row r="4" spans="1:7" x14ac:dyDescent="0.3">
      <c r="A4" s="19" t="s">
        <v>0</v>
      </c>
      <c r="B4" s="6">
        <v>300</v>
      </c>
      <c r="C4" s="13">
        <v>12.46</v>
      </c>
      <c r="D4" s="13">
        <f>ROUND(1041.23,2)</f>
        <v>1041.23</v>
      </c>
      <c r="E4" s="13">
        <v>2384</v>
      </c>
      <c r="F4" s="13">
        <f>0.72*C4*10^6</f>
        <v>8971200</v>
      </c>
    </row>
    <row r="5" spans="1:7" x14ac:dyDescent="0.3">
      <c r="A5" s="19" t="s">
        <v>2</v>
      </c>
      <c r="B5" s="6">
        <v>140</v>
      </c>
      <c r="C5" s="13">
        <v>7.26</v>
      </c>
      <c r="D5" s="13">
        <v>577.11699999999996</v>
      </c>
      <c r="E5" s="13">
        <v>1292</v>
      </c>
      <c r="F5" s="13">
        <f t="shared" ref="F5:F14" si="0">0.72*C5*10^6</f>
        <v>5227200</v>
      </c>
    </row>
    <row r="6" spans="1:7" x14ac:dyDescent="0.3">
      <c r="A6" s="19" t="s">
        <v>3</v>
      </c>
      <c r="B6" s="6">
        <v>300</v>
      </c>
      <c r="C6" s="13">
        <v>11.1</v>
      </c>
      <c r="D6" s="13">
        <f>ROUND(923.845907379494,2)</f>
        <v>923.85</v>
      </c>
      <c r="E6" s="13">
        <v>2088</v>
      </c>
      <c r="F6" s="13">
        <f t="shared" si="0"/>
        <v>7991999.9999999991</v>
      </c>
    </row>
    <row r="7" spans="1:7" x14ac:dyDescent="0.3">
      <c r="A7" s="19" t="s">
        <v>4</v>
      </c>
      <c r="B7" s="6">
        <v>1200</v>
      </c>
      <c r="C7" s="13">
        <v>49.8</v>
      </c>
      <c r="D7" s="13">
        <f>ROUND(4908.718,2)</f>
        <v>4908.72</v>
      </c>
      <c r="E7" s="13">
        <v>9333</v>
      </c>
      <c r="F7" s="13">
        <f t="shared" si="0"/>
        <v>35855999.999999993</v>
      </c>
    </row>
    <row r="8" spans="1:7" x14ac:dyDescent="0.3">
      <c r="A8" s="19" t="s">
        <v>5</v>
      </c>
      <c r="B8" s="6">
        <v>750</v>
      </c>
      <c r="C8" s="13">
        <v>20.6</v>
      </c>
      <c r="D8" s="13">
        <f>ROUND(1645.915,2)</f>
        <v>1645.92</v>
      </c>
      <c r="E8" s="13">
        <v>3720</v>
      </c>
      <c r="F8" s="13">
        <f t="shared" si="0"/>
        <v>14832000</v>
      </c>
    </row>
    <row r="9" spans="1:7" x14ac:dyDescent="0.3">
      <c r="A9" s="19" t="s">
        <v>6</v>
      </c>
      <c r="B9" s="6">
        <v>692</v>
      </c>
      <c r="C9" s="13">
        <v>40.659999999999997</v>
      </c>
      <c r="D9" s="13">
        <f>ROUND(3287.338,2)</f>
        <v>3287.34</v>
      </c>
      <c r="E9" s="13">
        <v>7417</v>
      </c>
      <c r="F9" s="13">
        <f t="shared" si="0"/>
        <v>29275199.999999996</v>
      </c>
    </row>
    <row r="10" spans="1:7" ht="29.4" customHeight="1" x14ac:dyDescent="0.3">
      <c r="A10" s="19" t="s">
        <v>7</v>
      </c>
      <c r="B10" s="6">
        <v>536</v>
      </c>
      <c r="C10" s="13">
        <v>30.1</v>
      </c>
      <c r="D10" s="13">
        <f>ROUND(2423.22735245121,2)</f>
        <v>2423.23</v>
      </c>
      <c r="E10" s="13">
        <v>5476</v>
      </c>
      <c r="F10" s="13">
        <f t="shared" si="0"/>
        <v>21672000</v>
      </c>
    </row>
    <row r="11" spans="1:7" ht="43.2" x14ac:dyDescent="0.3">
      <c r="A11" s="20" t="s">
        <v>10</v>
      </c>
      <c r="B11" s="7">
        <v>500</v>
      </c>
      <c r="C11" s="14" t="s">
        <v>12</v>
      </c>
      <c r="D11" s="13" t="s">
        <v>12</v>
      </c>
      <c r="E11" s="13" t="s">
        <v>12</v>
      </c>
      <c r="F11" s="13" t="s">
        <v>12</v>
      </c>
    </row>
    <row r="12" spans="1:7" x14ac:dyDescent="0.3">
      <c r="A12" s="19" t="s">
        <v>8</v>
      </c>
      <c r="B12" s="6">
        <v>300</v>
      </c>
      <c r="C12" s="14" t="s">
        <v>12</v>
      </c>
      <c r="D12" s="13" t="s">
        <v>12</v>
      </c>
      <c r="E12" s="13" t="s">
        <v>12</v>
      </c>
      <c r="F12" s="13" t="s">
        <v>12</v>
      </c>
    </row>
    <row r="13" spans="1:7" x14ac:dyDescent="0.3">
      <c r="A13" s="19" t="s">
        <v>9</v>
      </c>
      <c r="B13" s="6">
        <v>245</v>
      </c>
      <c r="C13" s="13">
        <v>19.8</v>
      </c>
      <c r="D13" s="13">
        <f>ROUND(1565.46131690257,2)</f>
        <v>1565.46</v>
      </c>
      <c r="E13" s="13">
        <v>3446</v>
      </c>
      <c r="F13" s="13">
        <f t="shared" si="0"/>
        <v>14256000</v>
      </c>
    </row>
    <row r="14" spans="1:7" x14ac:dyDescent="0.3">
      <c r="A14" s="19" t="s">
        <v>11</v>
      </c>
      <c r="B14" s="6">
        <v>410</v>
      </c>
      <c r="C14" s="13">
        <v>6.3</v>
      </c>
      <c r="D14" s="13">
        <f>ROUND(521.277648883532,2)</f>
        <v>521.28</v>
      </c>
      <c r="E14" s="13">
        <v>1179</v>
      </c>
      <c r="F14" s="13">
        <f t="shared" si="0"/>
        <v>4536000</v>
      </c>
    </row>
    <row r="15" spans="1:7" x14ac:dyDescent="0.3">
      <c r="A15" s="16" t="s">
        <v>13</v>
      </c>
      <c r="B15" s="8">
        <f>SUM(B3:B14)</f>
        <v>5433</v>
      </c>
      <c r="C15" s="15"/>
      <c r="D15" s="16">
        <f>ROUND(SUM(D3:D10)+SUM((D13:D14)),2)</f>
        <v>17071.02</v>
      </c>
      <c r="E15" s="16">
        <f>SUM(E3:E14)</f>
        <v>36733</v>
      </c>
      <c r="F15" s="16">
        <f>SUM(F3:F10)+SUM((F13:F14))</f>
        <v>144157600</v>
      </c>
    </row>
    <row r="17" spans="1:3" x14ac:dyDescent="0.3">
      <c r="A17" s="4"/>
      <c r="B17" s="4"/>
      <c r="C17" s="3"/>
    </row>
    <row r="23" spans="1:3" x14ac:dyDescent="0.3">
      <c r="A23" s="5"/>
      <c r="B23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Awasthi</dc:creator>
  <cp:lastModifiedBy>Manish Awasthi</cp:lastModifiedBy>
  <dcterms:created xsi:type="dcterms:W3CDTF">2024-01-24T13:41:00Z</dcterms:created>
  <dcterms:modified xsi:type="dcterms:W3CDTF">2024-01-28T16:29:55Z</dcterms:modified>
</cp:coreProperties>
</file>