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v\Downloads\"/>
    </mc:Choice>
  </mc:AlternateContent>
  <xr:revisionPtr revIDLastSave="0" documentId="13_ncr:1_{E75222FA-CC90-41D7-A94C-21164BFB0EE0}" xr6:coauthVersionLast="47" xr6:coauthVersionMax="47" xr10:uidLastSave="{00000000-0000-0000-0000-000000000000}"/>
  <bookViews>
    <workbookView xWindow="-108" yWindow="-108" windowWidth="23256" windowHeight="12576" xr2:uid="{BD2BD16F-7F1C-4E59-9D75-234283E7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8" i="1" l="1"/>
  <c r="K157" i="1"/>
  <c r="K156" i="1"/>
  <c r="K155" i="1"/>
  <c r="K154" i="1"/>
  <c r="K153" i="1"/>
  <c r="K147" i="1"/>
  <c r="K146" i="1"/>
  <c r="K128" i="1"/>
  <c r="K107" i="1"/>
  <c r="K89" i="1"/>
  <c r="K82" i="1"/>
  <c r="K81" i="1"/>
  <c r="K80" i="1"/>
  <c r="K79" i="1"/>
  <c r="K78" i="1"/>
</calcChain>
</file>

<file path=xl/sharedStrings.xml><?xml version="1.0" encoding="utf-8"?>
<sst xmlns="http://schemas.openxmlformats.org/spreadsheetml/2006/main" count="320" uniqueCount="106">
  <si>
    <t>DATE</t>
  </si>
  <si>
    <t>OPTION</t>
  </si>
  <si>
    <t>ENTRY TIME</t>
  </si>
  <si>
    <t>ENTRY PRISE</t>
  </si>
  <si>
    <t xml:space="preserve">EXIT TIME </t>
  </si>
  <si>
    <t>EXIT PRISE</t>
  </si>
  <si>
    <t>PROFIT/LOSS</t>
  </si>
  <si>
    <r>
      <rPr>
        <b/>
        <sz val="16"/>
        <color theme="1"/>
        <rFont val="Calibri"/>
        <family val="2"/>
        <scheme val="minor"/>
      </rPr>
      <t>CAPITAL USED</t>
    </r>
    <r>
      <rPr>
        <sz val="16"/>
        <color theme="1"/>
        <rFont val="Calibri"/>
        <family val="2"/>
        <scheme val="minor"/>
      </rPr>
      <t xml:space="preserve"> </t>
    </r>
  </si>
  <si>
    <t>DAY</t>
  </si>
  <si>
    <t>FRIDAY</t>
  </si>
  <si>
    <t>PUT</t>
  </si>
  <si>
    <t>MONDAY</t>
  </si>
  <si>
    <t>WED</t>
  </si>
  <si>
    <t>THU</t>
  </si>
  <si>
    <t>TRADING JOURNAL</t>
  </si>
  <si>
    <t>NO.</t>
  </si>
  <si>
    <t>TUESDAY</t>
  </si>
  <si>
    <t>CALL</t>
  </si>
  <si>
    <t xml:space="preserve">                91.9*2</t>
  </si>
  <si>
    <t xml:space="preserve">   JUNE</t>
  </si>
  <si>
    <t>JUNE MONTH TOTAL PROFIT/LOSS</t>
  </si>
  <si>
    <t>JULY</t>
  </si>
  <si>
    <t>TUE</t>
  </si>
  <si>
    <t xml:space="preserve">            </t>
  </si>
  <si>
    <t xml:space="preserve">             22.95*2</t>
  </si>
  <si>
    <t xml:space="preserve">THU </t>
  </si>
  <si>
    <t xml:space="preserve">PUT </t>
  </si>
  <si>
    <t>MON</t>
  </si>
  <si>
    <t xml:space="preserve">TUE </t>
  </si>
  <si>
    <t>JULY MONTH TOTAL PROFIT/LOSS</t>
  </si>
  <si>
    <t>BAL-12492</t>
  </si>
  <si>
    <t>BAL-11011</t>
  </si>
  <si>
    <t>AUGUST MONTH TOTAL PROFIT/LOSS</t>
  </si>
  <si>
    <t>BAL-4651.35</t>
  </si>
  <si>
    <r>
      <t>RETUR=</t>
    </r>
    <r>
      <rPr>
        <b/>
        <sz val="14"/>
        <color rgb="FF00B050"/>
        <rFont val="Calibri"/>
        <family val="2"/>
        <scheme val="minor"/>
      </rPr>
      <t>7.37%</t>
    </r>
  </si>
  <si>
    <r>
      <t xml:space="preserve">RETURN=OVER JUNE= </t>
    </r>
    <r>
      <rPr>
        <b/>
        <sz val="14"/>
        <color rgb="FFFF0000"/>
        <rFont val="Calibri"/>
        <family val="2"/>
        <scheme val="minor"/>
      </rPr>
      <t>-15.72%</t>
    </r>
  </si>
  <si>
    <r>
      <t>RETURN=OVER INVESTMENT ON 11K=</t>
    </r>
    <r>
      <rPr>
        <b/>
        <sz val="14"/>
        <color rgb="FF00B050"/>
        <rFont val="Calibri"/>
        <family val="2"/>
        <scheme val="minor"/>
      </rPr>
      <t>ALMOST BREAKEVEN</t>
    </r>
  </si>
  <si>
    <t>AUGUST</t>
  </si>
  <si>
    <r>
      <t>RETURN=</t>
    </r>
    <r>
      <rPr>
        <b/>
        <sz val="14"/>
        <color rgb="FF00B050"/>
        <rFont val="Calibri"/>
        <family val="2"/>
        <scheme val="minor"/>
      </rPr>
      <t>21.21%</t>
    </r>
  </si>
  <si>
    <r>
      <rPr>
        <b/>
        <sz val="14"/>
        <color theme="1"/>
        <rFont val="Calibri"/>
        <family val="2"/>
        <scheme val="minor"/>
      </rPr>
      <t>PROFIT(</t>
    </r>
    <r>
      <rPr>
        <b/>
        <sz val="14"/>
        <color rgb="FF00B050"/>
        <rFont val="Calibri"/>
        <family val="2"/>
        <scheme val="minor"/>
      </rPr>
      <t>3187.50</t>
    </r>
    <r>
      <rPr>
        <b/>
        <sz val="14"/>
        <color theme="1"/>
        <rFont val="Calibri"/>
        <family val="2"/>
        <scheme val="minor"/>
      </rPr>
      <t>)-LOSS(</t>
    </r>
    <r>
      <rPr>
        <b/>
        <sz val="14"/>
        <color rgb="FFFF0000"/>
        <rFont val="Calibri"/>
        <family val="2"/>
        <scheme val="minor"/>
      </rPr>
      <t>1694.50</t>
    </r>
    <r>
      <rPr>
        <b/>
        <sz val="14"/>
        <color theme="1"/>
        <rFont val="Calibri"/>
        <family val="2"/>
        <scheme val="minor"/>
      </rPr>
      <t>)=</t>
    </r>
    <r>
      <rPr>
        <b/>
        <sz val="18"/>
        <color rgb="FF00B050"/>
        <rFont val="Calibri"/>
        <family val="2"/>
        <scheme val="minor"/>
      </rPr>
      <t>1492</t>
    </r>
  </si>
  <si>
    <r>
      <t>PROFIT(</t>
    </r>
    <r>
      <rPr>
        <b/>
        <sz val="14"/>
        <color rgb="FF00B050"/>
        <rFont val="Calibri"/>
        <family val="2"/>
        <scheme val="minor"/>
      </rPr>
      <t>712.50</t>
    </r>
    <r>
      <rPr>
        <b/>
        <sz val="14"/>
        <color theme="1"/>
        <rFont val="Calibri"/>
        <family val="2"/>
        <scheme val="minor"/>
      </rPr>
      <t>)-LOSS(</t>
    </r>
    <r>
      <rPr>
        <b/>
        <sz val="14"/>
        <color rgb="FFFF0000"/>
        <rFont val="Calibri"/>
        <family val="2"/>
        <scheme val="minor"/>
      </rPr>
      <t>1507</t>
    </r>
    <r>
      <rPr>
        <b/>
        <sz val="14"/>
        <color theme="1"/>
        <rFont val="Calibri"/>
        <family val="2"/>
        <scheme val="minor"/>
      </rPr>
      <t>)=TOTAL -</t>
    </r>
    <r>
      <rPr>
        <b/>
        <sz val="16"/>
        <color rgb="FFFF0000"/>
        <rFont val="Calibri"/>
        <family val="2"/>
        <scheme val="minor"/>
      </rPr>
      <t>794.50</t>
    </r>
  </si>
  <si>
    <r>
      <t>PROFIT(</t>
    </r>
    <r>
      <rPr>
        <b/>
        <sz val="14"/>
        <color rgb="FF00B050"/>
        <rFont val="Calibri"/>
        <family val="2"/>
        <scheme val="minor"/>
      </rPr>
      <t>1795</t>
    </r>
    <r>
      <rPr>
        <b/>
        <sz val="14"/>
        <color theme="1"/>
        <rFont val="Calibri"/>
        <family val="2"/>
        <scheme val="minor"/>
      </rPr>
      <t>)-LOSS(</t>
    </r>
    <r>
      <rPr>
        <b/>
        <sz val="14"/>
        <color rgb="FFFF0000"/>
        <rFont val="Calibri"/>
        <family val="2"/>
        <scheme val="minor"/>
      </rPr>
      <t>310</t>
    </r>
    <r>
      <rPr>
        <b/>
        <sz val="14"/>
        <color theme="1"/>
        <rFont val="Calibri"/>
        <family val="2"/>
        <scheme val="minor"/>
      </rPr>
      <t xml:space="preserve">)=TOTAL </t>
    </r>
    <r>
      <rPr>
        <b/>
        <sz val="16"/>
        <color rgb="FF00B050"/>
        <rFont val="Calibri"/>
        <family val="2"/>
        <scheme val="minor"/>
      </rPr>
      <t>1485</t>
    </r>
  </si>
  <si>
    <t>SEPTEMBER</t>
  </si>
  <si>
    <t xml:space="preserve">TUE   </t>
  </si>
  <si>
    <r>
      <t>PROFIT(</t>
    </r>
    <r>
      <rPr>
        <b/>
        <sz val="14"/>
        <color rgb="FF00B050"/>
        <rFont val="Calibri"/>
        <family val="2"/>
        <scheme val="minor"/>
      </rPr>
      <t>1412.5</t>
    </r>
    <r>
      <rPr>
        <b/>
        <sz val="14"/>
        <color theme="1"/>
        <rFont val="Calibri"/>
        <family val="2"/>
        <scheme val="minor"/>
      </rPr>
      <t>)-LOSS(</t>
    </r>
    <r>
      <rPr>
        <b/>
        <sz val="14"/>
        <color rgb="FFFF0000"/>
        <rFont val="Calibri"/>
        <family val="2"/>
        <scheme val="minor"/>
      </rPr>
      <t>1737.43</t>
    </r>
    <r>
      <rPr>
        <b/>
        <sz val="14"/>
        <color theme="1"/>
        <rFont val="Calibri"/>
        <family val="2"/>
        <scheme val="minor"/>
      </rPr>
      <t xml:space="preserve">)=TOTAL </t>
    </r>
    <r>
      <rPr>
        <b/>
        <sz val="14"/>
        <color rgb="FFFF0000"/>
        <rFont val="Calibri"/>
        <family val="2"/>
        <scheme val="minor"/>
      </rPr>
      <t>324.93</t>
    </r>
  </si>
  <si>
    <t>SEPTEMBER MONTH TOTAL PROFIT/LOSS</t>
  </si>
  <si>
    <r>
      <t>RETURN=</t>
    </r>
    <r>
      <rPr>
        <b/>
        <sz val="14"/>
        <color rgb="FFFF0000"/>
        <rFont val="Calibri"/>
        <family val="2"/>
        <scheme val="minor"/>
      </rPr>
      <t>-12%</t>
    </r>
  </si>
  <si>
    <t>NOVEMBER</t>
  </si>
  <si>
    <t xml:space="preserve">          16-08-22  </t>
  </si>
  <si>
    <t xml:space="preserve">          26-09-22</t>
  </si>
  <si>
    <t xml:space="preserve">          21-09-22</t>
  </si>
  <si>
    <t xml:space="preserve">          22-09-22  </t>
  </si>
  <si>
    <t xml:space="preserve">          13-10-22</t>
  </si>
  <si>
    <t xml:space="preserve">          19-10-22 </t>
  </si>
  <si>
    <r>
      <t>BAL-</t>
    </r>
    <r>
      <rPr>
        <b/>
        <sz val="14"/>
        <color rgb="FFFF0000"/>
        <rFont val="Calibri"/>
        <family val="2"/>
        <scheme val="minor"/>
      </rPr>
      <t>3539</t>
    </r>
  </si>
  <si>
    <r>
      <t>BAL-</t>
    </r>
    <r>
      <rPr>
        <b/>
        <sz val="14"/>
        <color rgb="FF00B050"/>
        <rFont val="Calibri"/>
        <family val="2"/>
        <scheme val="minor"/>
      </rPr>
      <t>4224.74</t>
    </r>
  </si>
  <si>
    <r>
      <t>PROFIT(</t>
    </r>
    <r>
      <rPr>
        <b/>
        <sz val="14"/>
        <color rgb="FF00B050"/>
        <rFont val="Calibri"/>
        <family val="2"/>
        <scheme val="minor"/>
      </rPr>
      <t>1136.71</t>
    </r>
    <r>
      <rPr>
        <b/>
        <sz val="14"/>
        <color theme="1"/>
        <rFont val="Calibri"/>
        <family val="2"/>
        <scheme val="minor"/>
      </rPr>
      <t>)-LOSS(</t>
    </r>
    <r>
      <rPr>
        <b/>
        <sz val="14"/>
        <color rgb="FFFF0000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>)=TOTAL 1136.71</t>
    </r>
  </si>
  <si>
    <t>OCTOBER</t>
  </si>
  <si>
    <t>OCTOBER MONTH TOTAL PROFIT/LOSS</t>
  </si>
  <si>
    <t>WITHDRAW FOR PRAJYOT BDAY</t>
  </si>
  <si>
    <t xml:space="preserve">     432.50/274</t>
  </si>
  <si>
    <t xml:space="preserve">       500+200=700</t>
  </si>
  <si>
    <t xml:space="preserve">          10-11-22</t>
  </si>
  <si>
    <t xml:space="preserve">          12-10-22</t>
  </si>
  <si>
    <t xml:space="preserve">          20-09-22</t>
  </si>
  <si>
    <t xml:space="preserve">    287.50/182.50</t>
  </si>
  <si>
    <t xml:space="preserve"> </t>
  </si>
  <si>
    <t>NOVEMBER MONTH TOTAL PROFIT/LOSS</t>
  </si>
  <si>
    <r>
      <t>PROFIT(</t>
    </r>
    <r>
      <rPr>
        <b/>
        <sz val="14"/>
        <color rgb="FF00B050"/>
        <rFont val="Calibri"/>
        <family val="2"/>
        <scheme val="minor"/>
      </rPr>
      <t>897.33</t>
    </r>
    <r>
      <rPr>
        <b/>
        <sz val="14"/>
        <color theme="1"/>
        <rFont val="Calibri"/>
        <family val="2"/>
        <scheme val="minor"/>
      </rPr>
      <t>)-LOSS(</t>
    </r>
    <r>
      <rPr>
        <b/>
        <sz val="14"/>
        <color rgb="FFFF0000"/>
        <rFont val="Calibri"/>
        <family val="2"/>
        <scheme val="minor"/>
      </rPr>
      <t>598</t>
    </r>
    <r>
      <rPr>
        <b/>
        <sz val="14"/>
        <color theme="1"/>
        <rFont val="Calibri"/>
        <family val="2"/>
        <scheme val="minor"/>
      </rPr>
      <t xml:space="preserve">)=TOTAL </t>
    </r>
    <r>
      <rPr>
        <b/>
        <sz val="14"/>
        <color rgb="FF00B050"/>
        <rFont val="Calibri"/>
        <family val="2"/>
        <scheme val="minor"/>
      </rPr>
      <t>309.33</t>
    </r>
  </si>
  <si>
    <r>
      <t>BAL-</t>
    </r>
    <r>
      <rPr>
        <b/>
        <sz val="14"/>
        <color rgb="FF00B050"/>
        <rFont val="Calibri"/>
        <family val="2"/>
        <scheme val="minor"/>
      </rPr>
      <t>3281</t>
    </r>
  </si>
  <si>
    <r>
      <t>RETURN=</t>
    </r>
    <r>
      <rPr>
        <b/>
        <sz val="14"/>
        <color rgb="FF00B050"/>
        <rFont val="Calibri"/>
        <family val="2"/>
        <scheme val="minor"/>
      </rPr>
      <t>32%</t>
    </r>
  </si>
  <si>
    <t>INSTRUMENT</t>
  </si>
  <si>
    <t>NIFTY</t>
  </si>
  <si>
    <t>DECEMBER</t>
  </si>
  <si>
    <t>MY PREVIOUS BAL. 3281 + ADD 3719 =7000 / FAIZALS 7000 = 14000</t>
  </si>
  <si>
    <t>TRADING BALANCE AS OF NOW</t>
  </si>
  <si>
    <t>B.NIFTY</t>
  </si>
  <si>
    <t>FRI</t>
  </si>
  <si>
    <t xml:space="preserve">            23-06-22</t>
  </si>
  <si>
    <t>DECEMBER MONTH TOTAL PROFIT/LOSS</t>
  </si>
  <si>
    <r>
      <t>PROFIT(</t>
    </r>
    <r>
      <rPr>
        <b/>
        <sz val="14"/>
        <color rgb="FF00B050"/>
        <rFont val="Calibri"/>
        <family val="2"/>
        <scheme val="minor"/>
      </rPr>
      <t>972</t>
    </r>
    <r>
      <rPr>
        <b/>
        <sz val="14"/>
        <color theme="1"/>
        <rFont val="Calibri"/>
        <family val="2"/>
        <scheme val="minor"/>
      </rPr>
      <t>)-LOSS(</t>
    </r>
    <r>
      <rPr>
        <b/>
        <sz val="14"/>
        <color rgb="FFFF0000"/>
        <rFont val="Calibri"/>
        <family val="2"/>
        <scheme val="minor"/>
      </rPr>
      <t>2966</t>
    </r>
    <r>
      <rPr>
        <b/>
        <sz val="14"/>
        <color theme="1"/>
        <rFont val="Calibri"/>
        <family val="2"/>
        <scheme val="minor"/>
      </rPr>
      <t>)=TOTAL</t>
    </r>
    <r>
      <rPr>
        <b/>
        <sz val="14"/>
        <color rgb="FFFF0000"/>
        <rFont val="Calibri"/>
        <family val="2"/>
        <scheme val="minor"/>
      </rPr>
      <t>1994</t>
    </r>
  </si>
  <si>
    <r>
      <t>BAL-</t>
    </r>
    <r>
      <rPr>
        <b/>
        <sz val="14"/>
        <color rgb="FFFF0000"/>
        <rFont val="Calibri"/>
        <family val="2"/>
        <scheme val="minor"/>
      </rPr>
      <t>9425</t>
    </r>
  </si>
  <si>
    <r>
      <t>RETURN=</t>
    </r>
    <r>
      <rPr>
        <b/>
        <sz val="14"/>
        <color rgb="FF00B050"/>
        <rFont val="Calibri"/>
        <family val="2"/>
        <scheme val="minor"/>
      </rPr>
      <t>7%</t>
    </r>
  </si>
  <si>
    <t>JANUARY</t>
  </si>
  <si>
    <t xml:space="preserve"> 829.03(835.60)</t>
  </si>
  <si>
    <r>
      <t>RETURN=</t>
    </r>
    <r>
      <rPr>
        <b/>
        <sz val="14"/>
        <color rgb="FFFF0000"/>
        <rFont val="Calibri"/>
        <family val="2"/>
        <scheme val="minor"/>
      </rPr>
      <t>-17%</t>
    </r>
  </si>
  <si>
    <t>JANUARY MONTH TOTAL PROFIT/LOSS</t>
  </si>
  <si>
    <r>
      <t>PROFIT(</t>
    </r>
    <r>
      <rPr>
        <b/>
        <sz val="14"/>
        <color rgb="FF00B050"/>
        <rFont val="Calibri"/>
        <family val="2"/>
        <scheme val="minor"/>
      </rPr>
      <t>3457.03</t>
    </r>
    <r>
      <rPr>
        <b/>
        <sz val="14"/>
        <color theme="1"/>
        <rFont val="Calibri"/>
        <family val="2"/>
        <scheme val="minor"/>
      </rPr>
      <t>)-LOSS(</t>
    </r>
    <r>
      <rPr>
        <b/>
        <sz val="14"/>
        <color rgb="FFFF0000"/>
        <rFont val="Calibri"/>
        <family val="2"/>
        <scheme val="minor"/>
      </rPr>
      <t>3550.97</t>
    </r>
    <r>
      <rPr>
        <b/>
        <sz val="14"/>
        <color theme="1"/>
        <rFont val="Calibri"/>
        <family val="2"/>
        <scheme val="minor"/>
      </rPr>
      <t>)=TOTAL</t>
    </r>
    <r>
      <rPr>
        <b/>
        <sz val="14"/>
        <color rgb="FFFF0000"/>
        <rFont val="Calibri"/>
        <family val="2"/>
        <scheme val="minor"/>
      </rPr>
      <t>-93.94</t>
    </r>
  </si>
  <si>
    <r>
      <t>BAL-</t>
    </r>
    <r>
      <rPr>
        <b/>
        <sz val="14"/>
        <color rgb="FFFF0000"/>
        <rFont val="Calibri"/>
        <family val="2"/>
        <scheme val="minor"/>
      </rPr>
      <t>9833.39</t>
    </r>
  </si>
  <si>
    <r>
      <t>RETURN=</t>
    </r>
    <r>
      <rPr>
        <b/>
        <sz val="14"/>
        <color rgb="FF00B050"/>
        <rFont val="Calibri"/>
        <family val="2"/>
        <scheme val="minor"/>
      </rPr>
      <t>4.34% 408.39</t>
    </r>
  </si>
  <si>
    <t>FEBRUARY</t>
  </si>
  <si>
    <t xml:space="preserve">     1123.73(894.52)</t>
  </si>
  <si>
    <r>
      <t xml:space="preserve">    </t>
    </r>
    <r>
      <rPr>
        <b/>
        <sz val="14"/>
        <color rgb="FF00B050"/>
        <rFont val="Calibri"/>
        <family val="2"/>
        <scheme val="minor"/>
      </rPr>
      <t>1376.28</t>
    </r>
    <r>
      <rPr>
        <b/>
        <sz val="14"/>
        <color rgb="FFFF0000"/>
        <rFont val="Calibri"/>
        <family val="2"/>
        <scheme val="minor"/>
      </rPr>
      <t>(100.43)</t>
    </r>
  </si>
  <si>
    <r>
      <t xml:space="preserve">        </t>
    </r>
    <r>
      <rPr>
        <b/>
        <sz val="14"/>
        <color rgb="FF00B050"/>
        <rFont val="Calibri"/>
        <family val="2"/>
        <scheme val="minor"/>
      </rPr>
      <t>30</t>
    </r>
    <r>
      <rPr>
        <b/>
        <sz val="14"/>
        <color theme="1"/>
        <rFont val="Calibri"/>
        <family val="2"/>
        <scheme val="minor"/>
      </rPr>
      <t>(</t>
    </r>
    <r>
      <rPr>
        <b/>
        <sz val="14"/>
        <color rgb="FFFF0000"/>
        <rFont val="Calibri"/>
        <family val="2"/>
        <scheme val="minor"/>
      </rPr>
      <t>1023.75</t>
    </r>
    <r>
      <rPr>
        <b/>
        <sz val="14"/>
        <color theme="1"/>
        <rFont val="Calibri"/>
        <family val="2"/>
        <scheme val="minor"/>
      </rPr>
      <t>)</t>
    </r>
  </si>
  <si>
    <t xml:space="preserve">       28.87(1142.31)</t>
  </si>
  <si>
    <t>FEBRUARY MONTH TOTAL PROFIT/LOSS</t>
  </si>
  <si>
    <r>
      <t>PROFIT(</t>
    </r>
    <r>
      <rPr>
        <b/>
        <sz val="14"/>
        <color rgb="FF00B050"/>
        <rFont val="Calibri"/>
        <family val="2"/>
        <scheme val="minor"/>
      </rPr>
      <t>5424.86</t>
    </r>
    <r>
      <rPr>
        <b/>
        <sz val="14"/>
        <color theme="1"/>
        <rFont val="Calibri"/>
        <family val="2"/>
        <scheme val="minor"/>
      </rPr>
      <t>)-LOSS(</t>
    </r>
    <r>
      <rPr>
        <b/>
        <sz val="14"/>
        <color rgb="FFFF0000"/>
        <rFont val="Calibri"/>
        <family val="2"/>
        <scheme val="minor"/>
      </rPr>
      <t>2509.02</t>
    </r>
    <r>
      <rPr>
        <b/>
        <sz val="14"/>
        <color theme="1"/>
        <rFont val="Calibri"/>
        <family val="2"/>
        <scheme val="minor"/>
      </rPr>
      <t xml:space="preserve">)=TOTAL </t>
    </r>
    <r>
      <rPr>
        <b/>
        <sz val="14"/>
        <color rgb="FF00B050"/>
        <rFont val="Calibri"/>
        <family val="2"/>
        <scheme val="minor"/>
      </rPr>
      <t>2850</t>
    </r>
  </si>
  <si>
    <r>
      <t xml:space="preserve">RETURN= </t>
    </r>
    <r>
      <rPr>
        <b/>
        <sz val="14"/>
        <color rgb="FF00B050"/>
        <rFont val="Calibri"/>
        <family val="2"/>
        <scheme val="minor"/>
      </rPr>
      <t>29%</t>
    </r>
  </si>
  <si>
    <t>MARCH</t>
  </si>
  <si>
    <r>
      <t xml:space="preserve">       240(</t>
    </r>
    <r>
      <rPr>
        <b/>
        <sz val="14"/>
        <color rgb="FFFF0000"/>
        <rFont val="Calibri"/>
        <family val="2"/>
        <scheme val="minor"/>
      </rPr>
      <t>1241.25)</t>
    </r>
  </si>
  <si>
    <t>MARCH MONTH TOTAL PROFIT/LOSS</t>
  </si>
  <si>
    <t xml:space="preserve">             315(434.95)</t>
  </si>
  <si>
    <r>
      <t>PROFIT(</t>
    </r>
    <r>
      <rPr>
        <b/>
        <sz val="14"/>
        <color rgb="FF00B050"/>
        <rFont val="Calibri"/>
        <family val="2"/>
        <scheme val="minor"/>
      </rPr>
      <t>3650.20</t>
    </r>
    <r>
      <rPr>
        <b/>
        <sz val="14"/>
        <color theme="1"/>
        <rFont val="Calibri"/>
        <family val="2"/>
        <scheme val="minor"/>
      </rPr>
      <t>)-LOSS(</t>
    </r>
    <r>
      <rPr>
        <b/>
        <sz val="14"/>
        <color rgb="FFFF0000"/>
        <rFont val="Calibri"/>
        <family val="2"/>
        <scheme val="minor"/>
      </rPr>
      <t>2582.36</t>
    </r>
    <r>
      <rPr>
        <b/>
        <sz val="14"/>
        <color theme="1"/>
        <rFont val="Calibri"/>
        <family val="2"/>
        <scheme val="minor"/>
      </rPr>
      <t xml:space="preserve">)=TOTAL </t>
    </r>
    <r>
      <rPr>
        <b/>
        <sz val="14"/>
        <color rgb="FF00B050"/>
        <rFont val="Calibri"/>
        <family val="2"/>
        <scheme val="minor"/>
      </rPr>
      <t>1067.84</t>
    </r>
  </si>
  <si>
    <t xml:space="preserve">     746.25(1096.53)</t>
  </si>
  <si>
    <r>
      <t xml:space="preserve">RETURN= </t>
    </r>
    <r>
      <rPr>
        <b/>
        <sz val="14"/>
        <color rgb="FF00B050"/>
        <rFont val="Calibri"/>
        <family val="2"/>
        <scheme val="minor"/>
      </rPr>
      <t>22%</t>
    </r>
  </si>
  <si>
    <t xml:space="preserve">              970(790.12)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</si>
</sst>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\-mm\-yy;@"/>
    <numFmt numFmtId="165" formatCode="[$-24009]m/d/yy;@"/>
    <numFmt numFmtId="166" formatCode="m/d/yy;@"/>
  </numFmts>
  <fonts count="35" x14ac:knownFonts="1">
    <font>
      <sz val="11"/>
      <color theme="1"/>
      <name val="Calibri"/>
      <family val="2"/>
      <scheme val="minor"/>
    </font>
    <font>
      <b/>
      <sz val="36"/>
      <color theme="9"/>
      <name val="Arial Black"/>
      <family val="2"/>
    </font>
    <font>
      <b/>
      <sz val="28"/>
      <color theme="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9"/>
      <name val="Arial Black"/>
      <family val="2"/>
    </font>
    <font>
      <sz val="8"/>
      <name val="Calibri"/>
      <family val="2"/>
      <scheme val="minor"/>
    </font>
    <font>
      <b/>
      <sz val="15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14" fontId="6" fillId="0" borderId="0" xfId="0" applyNumberFormat="1" applyFont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18" fillId="0" borderId="0" xfId="0" applyFont="1"/>
    <xf numFmtId="0" fontId="25" fillId="0" borderId="0" xfId="0" applyFont="1"/>
    <xf numFmtId="0" fontId="26" fillId="0" borderId="0" xfId="0" applyFont="1"/>
    <xf numFmtId="0" fontId="21" fillId="0" borderId="0" xfId="0" applyFont="1"/>
    <xf numFmtId="10" fontId="12" fillId="0" borderId="0" xfId="0" applyNumberFormat="1" applyFont="1"/>
    <xf numFmtId="10" fontId="8" fillId="0" borderId="0" xfId="0" applyNumberFormat="1" applyFont="1"/>
    <xf numFmtId="2" fontId="12" fillId="0" borderId="0" xfId="0" applyNumberFormat="1" applyFont="1"/>
    <xf numFmtId="2" fontId="6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2" fontId="11" fillId="0" borderId="0" xfId="0" applyNumberFormat="1" applyFont="1"/>
    <xf numFmtId="2" fontId="5" fillId="0" borderId="0" xfId="0" applyNumberFormat="1" applyFont="1"/>
    <xf numFmtId="2" fontId="8" fillId="0" borderId="0" xfId="0" applyNumberFormat="1" applyFont="1"/>
    <xf numFmtId="2" fontId="14" fillId="0" borderId="0" xfId="0" applyNumberFormat="1" applyFont="1"/>
    <xf numFmtId="2" fontId="27" fillId="0" borderId="0" xfId="0" applyNumberFormat="1" applyFont="1"/>
    <xf numFmtId="2" fontId="20" fillId="0" borderId="0" xfId="0" applyNumberFormat="1" applyFont="1"/>
    <xf numFmtId="2" fontId="16" fillId="0" borderId="0" xfId="0" applyNumberFormat="1" applyFont="1"/>
    <xf numFmtId="2" fontId="28" fillId="0" borderId="0" xfId="0" applyNumberFormat="1" applyFont="1"/>
    <xf numFmtId="2" fontId="29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164" fontId="6" fillId="0" borderId="0" xfId="0" applyNumberFormat="1" applyFont="1"/>
    <xf numFmtId="2" fontId="9" fillId="0" borderId="0" xfId="0" applyNumberFormat="1" applyFont="1"/>
    <xf numFmtId="2" fontId="2" fillId="0" borderId="0" xfId="0" applyNumberFormat="1" applyFont="1"/>
    <xf numFmtId="2" fontId="22" fillId="0" borderId="0" xfId="0" applyNumberFormat="1" applyFont="1"/>
    <xf numFmtId="0" fontId="30" fillId="0" borderId="0" xfId="0" applyFont="1"/>
    <xf numFmtId="0" fontId="22" fillId="0" borderId="0" xfId="0" applyFont="1"/>
    <xf numFmtId="9" fontId="12" fillId="0" borderId="0" xfId="0" applyNumberFormat="1" applyFont="1"/>
    <xf numFmtId="0" fontId="31" fillId="0" borderId="0" xfId="0" applyFont="1"/>
    <xf numFmtId="165" fontId="6" fillId="0" borderId="0" xfId="0" applyNumberFormat="1" applyFont="1"/>
    <xf numFmtId="166" fontId="6" fillId="0" borderId="0" xfId="0" applyNumberFormat="1" applyFont="1"/>
    <xf numFmtId="49" fontId="6" fillId="0" borderId="0" xfId="0" applyNumberFormat="1" applyFont="1"/>
    <xf numFmtId="164" fontId="32" fillId="0" borderId="0" xfId="0" applyNumberFormat="1" applyFont="1"/>
    <xf numFmtId="0" fontId="32" fillId="0" borderId="0" xfId="0" applyFont="1"/>
    <xf numFmtId="2" fontId="32" fillId="0" borderId="0" xfId="0" applyNumberFormat="1" applyFont="1"/>
    <xf numFmtId="2" fontId="33" fillId="0" borderId="0" xfId="0" applyNumberFormat="1" applyFont="1"/>
    <xf numFmtId="20" fontId="6" fillId="0" borderId="0" xfId="0" applyNumberFormat="1" applyFont="1"/>
    <xf numFmtId="2" fontId="34" fillId="0" borderId="0" xfId="0" applyNumberFormat="1" applyFont="1"/>
    <xf numFmtId="0" fontId="34" fillId="0" borderId="0" xfId="0" applyFont="1"/>
    <xf numFmtId="0" fontId="29" fillId="0" borderId="0" xfId="0" applyFont="1"/>
    <xf numFmtId="2" fontId="12" fillId="2" borderId="0" xfId="0" applyNumberFormat="1" applyFont="1" applyFill="1"/>
    <xf numFmtId="2" fontId="8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D73D-BEB3-46A4-AAD7-E55D3CAE6A37}">
  <dimension ref="A3:AG216"/>
  <sheetViews>
    <sheetView tabSelected="1" topLeftCell="F153" zoomScaleNormal="100" workbookViewId="0">
      <selection activeCell="P162" sqref="P162"/>
    </sheetView>
  </sheetViews>
  <sheetFormatPr defaultRowHeight="14.4" x14ac:dyDescent="0.3"/>
  <cols>
    <col min="2" max="2" width="11.44140625" customWidth="1"/>
    <col min="3" max="4" width="17.21875" style="34" customWidth="1"/>
    <col min="5" max="6" width="13.6640625" customWidth="1"/>
    <col min="7" max="7" width="16.44140625" style="24" bestFit="1" customWidth="1"/>
    <col min="8" max="8" width="18.109375" style="24" customWidth="1"/>
    <col min="9" max="9" width="16.77734375" style="24" customWidth="1"/>
    <col min="10" max="10" width="18.21875" style="24" customWidth="1"/>
    <col min="11" max="11" width="18.44140625" customWidth="1"/>
    <col min="12" max="12" width="19.21875" customWidth="1"/>
    <col min="13" max="13" width="21.5546875" customWidth="1"/>
    <col min="14" max="14" width="14.88671875" customWidth="1"/>
    <col min="15" max="16" width="13.33203125" customWidth="1"/>
    <col min="17" max="17" width="20.21875" customWidth="1"/>
  </cols>
  <sheetData>
    <row r="3" spans="1:17" ht="55.2" x14ac:dyDescent="1.3">
      <c r="H3" s="37" t="s">
        <v>14</v>
      </c>
      <c r="J3" s="38"/>
      <c r="Q3" s="1"/>
    </row>
    <row r="4" spans="1:17" ht="25.8" x14ac:dyDescent="0.5">
      <c r="H4" s="28" t="s">
        <v>19</v>
      </c>
    </row>
    <row r="5" spans="1:17" x14ac:dyDescent="0.3">
      <c r="O5" s="34"/>
      <c r="P5" s="34"/>
    </row>
    <row r="6" spans="1:17" ht="21" x14ac:dyDescent="0.4">
      <c r="A6" s="6" t="s">
        <v>15</v>
      </c>
      <c r="B6" s="2" t="s">
        <v>8</v>
      </c>
      <c r="C6" s="35" t="s">
        <v>0</v>
      </c>
      <c r="D6" s="35" t="s">
        <v>71</v>
      </c>
      <c r="E6" s="2" t="s">
        <v>1</v>
      </c>
      <c r="F6" s="2" t="s">
        <v>1</v>
      </c>
      <c r="G6" s="23" t="s">
        <v>2</v>
      </c>
      <c r="H6" s="23" t="s">
        <v>3</v>
      </c>
      <c r="I6" s="23" t="s">
        <v>4</v>
      </c>
      <c r="J6" s="23" t="s">
        <v>5</v>
      </c>
      <c r="K6" s="3" t="s">
        <v>7</v>
      </c>
      <c r="L6" s="2" t="s">
        <v>6</v>
      </c>
      <c r="M6" s="6" t="s">
        <v>15</v>
      </c>
      <c r="N6" s="2" t="s">
        <v>8</v>
      </c>
      <c r="O6" s="35" t="s">
        <v>0</v>
      </c>
      <c r="P6" s="35" t="s">
        <v>71</v>
      </c>
      <c r="Q6" s="2" t="s">
        <v>1</v>
      </c>
    </row>
    <row r="7" spans="1:17" ht="23.4" x14ac:dyDescent="0.45">
      <c r="L7" s="24"/>
      <c r="M7" s="24"/>
      <c r="N7" s="24"/>
      <c r="O7" s="24"/>
      <c r="P7" s="24"/>
      <c r="Q7" s="4"/>
    </row>
    <row r="8" spans="1:17" ht="23.4" x14ac:dyDescent="0.45">
      <c r="A8" s="6">
        <v>1</v>
      </c>
      <c r="B8" s="7" t="s">
        <v>9</v>
      </c>
      <c r="C8" s="36">
        <v>44729</v>
      </c>
      <c r="D8" s="36" t="s">
        <v>72</v>
      </c>
      <c r="E8" s="6" t="s">
        <v>10</v>
      </c>
      <c r="F8" s="6">
        <v>15350</v>
      </c>
      <c r="G8" s="22">
        <v>9.1</v>
      </c>
      <c r="H8" s="22">
        <v>210.1</v>
      </c>
      <c r="I8" s="22">
        <v>9.15</v>
      </c>
      <c r="J8" s="22">
        <v>250.35</v>
      </c>
      <c r="K8" s="6">
        <v>10505</v>
      </c>
      <c r="L8" s="25">
        <v>2012.5</v>
      </c>
      <c r="M8" s="21">
        <v>1921</v>
      </c>
      <c r="N8" s="22">
        <v>12921.27</v>
      </c>
      <c r="O8" s="22">
        <v>12921.27</v>
      </c>
      <c r="P8" s="22"/>
      <c r="Q8" s="4"/>
    </row>
    <row r="9" spans="1:17" ht="23.4" x14ac:dyDescent="0.45">
      <c r="A9" s="6">
        <v>2</v>
      </c>
      <c r="B9" s="6" t="s">
        <v>11</v>
      </c>
      <c r="C9" s="36">
        <v>44732</v>
      </c>
      <c r="D9" s="36" t="s">
        <v>72</v>
      </c>
      <c r="E9" s="6" t="s">
        <v>10</v>
      </c>
      <c r="F9" s="6">
        <v>15350</v>
      </c>
      <c r="G9" s="22">
        <v>9.1</v>
      </c>
      <c r="H9" s="22">
        <v>172.55</v>
      </c>
      <c r="I9" s="22">
        <v>9.15</v>
      </c>
      <c r="J9" s="22">
        <v>181.2</v>
      </c>
      <c r="K9" s="6">
        <v>88627.5</v>
      </c>
      <c r="L9" s="25">
        <v>432.5</v>
      </c>
      <c r="M9" s="21">
        <v>360</v>
      </c>
      <c r="N9" s="22">
        <v>13353.77</v>
      </c>
      <c r="O9" s="26"/>
      <c r="P9" s="26"/>
      <c r="Q9" s="4"/>
    </row>
    <row r="10" spans="1:17" ht="23.4" x14ac:dyDescent="0.45">
      <c r="A10" s="6">
        <v>3</v>
      </c>
      <c r="B10" s="6" t="s">
        <v>12</v>
      </c>
      <c r="C10" s="36">
        <v>44734</v>
      </c>
      <c r="D10" s="36" t="s">
        <v>72</v>
      </c>
      <c r="E10" s="6" t="s">
        <v>10</v>
      </c>
      <c r="F10" s="6">
        <v>15450</v>
      </c>
      <c r="G10" s="22">
        <v>9.1999999999999993</v>
      </c>
      <c r="H10" s="22">
        <v>67.150000000000006</v>
      </c>
      <c r="I10" s="22">
        <v>9.25</v>
      </c>
      <c r="J10" s="22">
        <v>64.650000000000006</v>
      </c>
      <c r="K10" s="6">
        <v>3357.5</v>
      </c>
      <c r="L10" s="27">
        <v>125</v>
      </c>
      <c r="M10" s="27">
        <v>178.03</v>
      </c>
      <c r="N10" s="22"/>
      <c r="O10" s="22"/>
      <c r="P10" s="22"/>
      <c r="Q10" s="4"/>
    </row>
    <row r="11" spans="1:17" ht="23.4" x14ac:dyDescent="0.45">
      <c r="A11" s="6">
        <v>4</v>
      </c>
      <c r="B11" s="6"/>
      <c r="C11" s="36">
        <v>44734</v>
      </c>
      <c r="D11" s="36" t="s">
        <v>72</v>
      </c>
      <c r="E11" s="6" t="s">
        <v>10</v>
      </c>
      <c r="F11" s="6">
        <v>15400</v>
      </c>
      <c r="G11" s="22">
        <v>9.3000000000000007</v>
      </c>
      <c r="H11" s="22">
        <v>73</v>
      </c>
      <c r="I11" s="22">
        <v>9.4</v>
      </c>
      <c r="J11" s="22">
        <v>51.95</v>
      </c>
      <c r="K11" s="6">
        <v>3650</v>
      </c>
      <c r="L11" s="27">
        <v>1052</v>
      </c>
      <c r="M11" s="27">
        <v>1104.9100000000001</v>
      </c>
      <c r="N11" s="22">
        <v>12112.99</v>
      </c>
      <c r="O11" s="22"/>
      <c r="P11" s="22"/>
      <c r="Q11" s="4"/>
    </row>
    <row r="12" spans="1:17" ht="23.4" x14ac:dyDescent="0.45">
      <c r="A12" s="6">
        <v>5</v>
      </c>
      <c r="B12" s="6" t="s">
        <v>13</v>
      </c>
      <c r="C12" s="36" t="s">
        <v>78</v>
      </c>
      <c r="D12" s="36" t="s">
        <v>72</v>
      </c>
      <c r="E12" s="6" t="s">
        <v>10</v>
      </c>
      <c r="F12" s="6">
        <v>15000</v>
      </c>
      <c r="G12" s="22">
        <v>9.1999999999999993</v>
      </c>
      <c r="H12" s="22">
        <v>2.2000000000000002</v>
      </c>
      <c r="I12" s="22">
        <v>9.2200000000000006</v>
      </c>
      <c r="J12" s="22">
        <v>1.55</v>
      </c>
      <c r="K12" s="6"/>
      <c r="L12" s="27">
        <v>32.5</v>
      </c>
      <c r="M12" s="22"/>
      <c r="N12" s="22">
        <v>11975.05</v>
      </c>
      <c r="O12" s="22"/>
      <c r="P12" s="22"/>
      <c r="Q12" s="4"/>
    </row>
    <row r="13" spans="1:17" ht="23.4" x14ac:dyDescent="0.45">
      <c r="A13" s="6">
        <v>6</v>
      </c>
      <c r="B13" s="6" t="s">
        <v>11</v>
      </c>
      <c r="C13" s="36">
        <v>44739</v>
      </c>
      <c r="D13" s="36" t="s">
        <v>72</v>
      </c>
      <c r="E13" s="6" t="s">
        <v>10</v>
      </c>
      <c r="F13" s="6">
        <v>15850</v>
      </c>
      <c r="G13" s="22">
        <v>11.3</v>
      </c>
      <c r="H13" s="22">
        <v>135.19999999999999</v>
      </c>
      <c r="I13" s="22">
        <v>12.32</v>
      </c>
      <c r="J13" s="22">
        <v>137.75</v>
      </c>
      <c r="K13" s="6">
        <v>6750</v>
      </c>
      <c r="L13" s="21">
        <v>127.5</v>
      </c>
      <c r="M13" s="21">
        <v>58.52</v>
      </c>
      <c r="N13" s="22">
        <v>12055</v>
      </c>
      <c r="O13" s="22">
        <v>11996.48</v>
      </c>
      <c r="P13" s="22"/>
      <c r="Q13" s="4"/>
    </row>
    <row r="14" spans="1:17" ht="23.4" x14ac:dyDescent="0.45">
      <c r="A14" s="6">
        <v>7</v>
      </c>
      <c r="B14" s="6" t="s">
        <v>16</v>
      </c>
      <c r="C14" s="36">
        <v>44740</v>
      </c>
      <c r="D14" s="36" t="s">
        <v>72</v>
      </c>
      <c r="E14" s="6" t="s">
        <v>10</v>
      </c>
      <c r="F14" s="6">
        <v>15800</v>
      </c>
      <c r="G14" s="22">
        <v>9.4</v>
      </c>
      <c r="H14" s="22">
        <v>135.15</v>
      </c>
      <c r="I14" s="22">
        <v>9.16</v>
      </c>
      <c r="J14" s="22">
        <v>139.44999999999999</v>
      </c>
      <c r="K14" s="6">
        <v>6757.5</v>
      </c>
      <c r="L14" s="21">
        <v>215</v>
      </c>
      <c r="M14" s="22"/>
      <c r="N14" s="22">
        <v>12211.48</v>
      </c>
      <c r="O14" s="22"/>
      <c r="P14" s="22"/>
      <c r="Q14" s="4"/>
    </row>
    <row r="15" spans="1:17" ht="23.4" x14ac:dyDescent="0.45">
      <c r="A15" s="6">
        <v>8</v>
      </c>
      <c r="B15" s="6" t="s">
        <v>12</v>
      </c>
      <c r="C15" s="36">
        <v>44741</v>
      </c>
      <c r="D15" s="36" t="s">
        <v>72</v>
      </c>
      <c r="E15" s="6" t="s">
        <v>17</v>
      </c>
      <c r="F15" s="6">
        <v>15850</v>
      </c>
      <c r="G15" s="22">
        <v>9.4</v>
      </c>
      <c r="H15" s="22">
        <v>188.05</v>
      </c>
      <c r="I15" s="22">
        <v>9.16</v>
      </c>
      <c r="J15" s="22">
        <v>188.3</v>
      </c>
      <c r="K15" s="6">
        <v>9402.5</v>
      </c>
      <c r="L15" s="21">
        <v>12.5</v>
      </c>
      <c r="M15" s="22"/>
      <c r="N15" s="22">
        <v>12152</v>
      </c>
      <c r="O15" s="22"/>
      <c r="P15" s="22"/>
      <c r="Q15" s="4"/>
    </row>
    <row r="16" spans="1:17" ht="23.4" x14ac:dyDescent="0.45">
      <c r="A16" s="6">
        <v>9</v>
      </c>
      <c r="B16" s="6"/>
      <c r="C16" s="36"/>
      <c r="D16" s="36" t="s">
        <v>72</v>
      </c>
      <c r="E16" s="6" t="s">
        <v>17</v>
      </c>
      <c r="F16" s="6">
        <v>15750</v>
      </c>
      <c r="G16" s="22">
        <v>11</v>
      </c>
      <c r="H16" s="22" t="s">
        <v>18</v>
      </c>
      <c r="I16" s="22">
        <v>11.3</v>
      </c>
      <c r="J16" s="22">
        <v>87.05</v>
      </c>
      <c r="K16" s="6">
        <v>9190</v>
      </c>
      <c r="L16" s="27">
        <v>485</v>
      </c>
      <c r="M16" s="27">
        <v>647</v>
      </c>
      <c r="N16" s="22">
        <v>11680.18</v>
      </c>
      <c r="O16" s="22">
        <v>11655</v>
      </c>
      <c r="P16" s="22"/>
      <c r="Q16" s="4"/>
    </row>
    <row r="17" spans="1:17" ht="23.4" x14ac:dyDescent="0.45">
      <c r="A17" s="6">
        <v>10</v>
      </c>
      <c r="B17" s="6" t="s">
        <v>13</v>
      </c>
      <c r="C17" s="36">
        <v>44742</v>
      </c>
      <c r="D17" s="36" t="s">
        <v>72</v>
      </c>
      <c r="E17" s="6" t="s">
        <v>10</v>
      </c>
      <c r="F17" s="6">
        <v>15800</v>
      </c>
      <c r="G17" s="22">
        <v>9.4</v>
      </c>
      <c r="H17" s="22">
        <v>76.25</v>
      </c>
      <c r="I17" s="22">
        <v>11.34</v>
      </c>
      <c r="J17" s="22">
        <v>84</v>
      </c>
      <c r="K17" s="6">
        <v>3812.5</v>
      </c>
      <c r="L17" s="21">
        <v>387.5</v>
      </c>
      <c r="M17" s="22"/>
      <c r="N17" s="22">
        <v>12043</v>
      </c>
      <c r="O17" s="22"/>
      <c r="P17" s="22"/>
      <c r="Q17" s="4"/>
    </row>
    <row r="18" spans="1:17" ht="23.4" x14ac:dyDescent="0.45">
      <c r="A18" s="6"/>
      <c r="B18" s="6"/>
      <c r="C18" s="36"/>
      <c r="D18" s="36"/>
      <c r="E18" s="6"/>
      <c r="F18" s="6"/>
      <c r="G18" s="22"/>
      <c r="H18" s="22"/>
      <c r="I18" s="22"/>
      <c r="J18" s="22"/>
      <c r="K18" s="6"/>
      <c r="L18" s="5"/>
      <c r="M18" s="6"/>
      <c r="N18" s="6"/>
      <c r="O18" s="6"/>
      <c r="P18" s="6"/>
      <c r="Q18" s="4"/>
    </row>
    <row r="19" spans="1:17" ht="23.4" x14ac:dyDescent="0.45">
      <c r="A19" s="6"/>
      <c r="B19" s="6"/>
      <c r="C19" s="36"/>
      <c r="D19" s="36"/>
      <c r="E19" s="10" t="s">
        <v>20</v>
      </c>
      <c r="F19" s="6"/>
      <c r="G19" s="22"/>
      <c r="H19" s="39" t="s">
        <v>39</v>
      </c>
      <c r="I19" s="22"/>
      <c r="J19" s="22"/>
      <c r="K19" s="6"/>
      <c r="L19" s="15" t="s">
        <v>30</v>
      </c>
      <c r="M19" s="6" t="s">
        <v>34</v>
      </c>
      <c r="N19" s="6"/>
      <c r="O19" s="6"/>
      <c r="P19" s="6"/>
      <c r="Q19" s="4"/>
    </row>
    <row r="20" spans="1:17" ht="23.4" x14ac:dyDescent="0.45">
      <c r="A20" s="6"/>
      <c r="B20" s="6"/>
      <c r="C20" s="36"/>
      <c r="D20" s="36"/>
      <c r="E20" s="6"/>
      <c r="F20" s="6"/>
      <c r="G20" s="22"/>
      <c r="H20" s="22"/>
      <c r="I20" s="22"/>
      <c r="J20" s="22"/>
      <c r="K20" s="6"/>
      <c r="L20" s="6"/>
      <c r="M20" s="6"/>
      <c r="N20" s="6"/>
      <c r="O20" s="6"/>
      <c r="P20" s="6"/>
      <c r="Q20" s="4"/>
    </row>
    <row r="21" spans="1:17" ht="23.4" x14ac:dyDescent="0.45">
      <c r="A21" s="6"/>
      <c r="B21" s="6"/>
      <c r="C21" s="36"/>
      <c r="D21" s="36"/>
      <c r="E21" s="6"/>
      <c r="F21" s="6"/>
      <c r="G21" s="22"/>
      <c r="H21" s="22"/>
      <c r="I21" s="22" t="s">
        <v>23</v>
      </c>
      <c r="J21" s="22"/>
      <c r="K21" s="6"/>
      <c r="L21" s="6"/>
      <c r="M21" s="6"/>
      <c r="N21" s="6"/>
      <c r="O21" s="6"/>
      <c r="P21" s="6"/>
      <c r="Q21" s="4"/>
    </row>
    <row r="22" spans="1:17" ht="25.8" x14ac:dyDescent="0.5">
      <c r="A22" s="6"/>
      <c r="B22" s="6"/>
      <c r="C22" s="36"/>
      <c r="D22" s="36"/>
      <c r="E22" s="6"/>
      <c r="F22" s="6"/>
      <c r="G22" s="22"/>
      <c r="H22" s="28" t="s">
        <v>21</v>
      </c>
      <c r="I22" s="22"/>
      <c r="J22" s="22"/>
      <c r="K22" s="6"/>
      <c r="L22" s="6"/>
      <c r="M22" s="6"/>
      <c r="N22" s="6"/>
      <c r="O22" s="6"/>
      <c r="P22" s="6"/>
      <c r="Q22" s="4"/>
    </row>
    <row r="23" spans="1:17" ht="23.4" x14ac:dyDescent="0.45">
      <c r="A23" s="6"/>
      <c r="B23" s="6"/>
      <c r="C23" s="36"/>
      <c r="D23" s="36"/>
      <c r="E23" s="6"/>
      <c r="F23" s="6"/>
      <c r="G23" s="22"/>
      <c r="H23" s="22"/>
      <c r="I23" s="22"/>
      <c r="J23" s="22"/>
      <c r="K23" s="6"/>
      <c r="L23" s="22"/>
      <c r="M23" s="22"/>
      <c r="N23" s="22"/>
      <c r="O23" s="22"/>
      <c r="P23" s="6"/>
      <c r="Q23" s="4"/>
    </row>
    <row r="24" spans="1:17" ht="18" x14ac:dyDescent="0.35">
      <c r="A24" s="6">
        <v>11</v>
      </c>
      <c r="B24" s="6" t="s">
        <v>22</v>
      </c>
      <c r="C24" s="36">
        <v>44754</v>
      </c>
      <c r="D24" s="36" t="s">
        <v>72</v>
      </c>
      <c r="E24" s="6" t="s">
        <v>10</v>
      </c>
      <c r="F24" s="6">
        <v>16100</v>
      </c>
      <c r="G24" s="22">
        <v>12.2</v>
      </c>
      <c r="H24" s="22">
        <v>99</v>
      </c>
      <c r="I24" s="22">
        <v>12.35</v>
      </c>
      <c r="J24" s="22">
        <v>103.25</v>
      </c>
      <c r="K24" s="6">
        <v>4950</v>
      </c>
      <c r="L24" s="21">
        <v>212.5</v>
      </c>
      <c r="M24" s="21">
        <v>155.96</v>
      </c>
      <c r="N24" s="22">
        <v>12144.82</v>
      </c>
      <c r="O24" s="22">
        <v>12144.82</v>
      </c>
      <c r="P24" s="6"/>
      <c r="Q24" s="6"/>
    </row>
    <row r="25" spans="1:17" ht="18" x14ac:dyDescent="0.35">
      <c r="A25" s="6">
        <v>12</v>
      </c>
      <c r="B25" s="6" t="s">
        <v>12</v>
      </c>
      <c r="C25" s="36">
        <v>44755</v>
      </c>
      <c r="D25" s="36" t="s">
        <v>72</v>
      </c>
      <c r="E25" s="6" t="s">
        <v>10</v>
      </c>
      <c r="F25" s="6">
        <v>16050</v>
      </c>
      <c r="G25" s="22">
        <v>11.3</v>
      </c>
      <c r="H25" s="22">
        <v>60</v>
      </c>
      <c r="I25" s="22">
        <v>11.4</v>
      </c>
      <c r="J25" s="22">
        <v>70</v>
      </c>
      <c r="K25" s="6">
        <v>3000</v>
      </c>
      <c r="L25" s="21">
        <v>500</v>
      </c>
      <c r="M25" s="21">
        <v>423.87</v>
      </c>
      <c r="N25" s="22">
        <v>12644.82</v>
      </c>
      <c r="O25" s="22">
        <v>12567.95</v>
      </c>
      <c r="P25" s="6"/>
      <c r="Q25" s="6"/>
    </row>
    <row r="26" spans="1:17" ht="18" x14ac:dyDescent="0.35">
      <c r="A26" s="6">
        <v>13</v>
      </c>
      <c r="B26" s="6" t="s">
        <v>13</v>
      </c>
      <c r="C26" s="36">
        <v>44756</v>
      </c>
      <c r="D26" s="36" t="s">
        <v>72</v>
      </c>
      <c r="E26" s="6" t="s">
        <v>10</v>
      </c>
      <c r="F26" s="6">
        <v>15900</v>
      </c>
      <c r="G26" s="22">
        <v>11.32</v>
      </c>
      <c r="H26" s="22" t="s">
        <v>24</v>
      </c>
      <c r="I26" s="22">
        <v>11.56</v>
      </c>
      <c r="J26" s="22">
        <v>7.88</v>
      </c>
      <c r="K26" s="6">
        <v>2295</v>
      </c>
      <c r="L26" s="27">
        <v>1507</v>
      </c>
      <c r="M26" s="27">
        <v>1556</v>
      </c>
      <c r="N26" s="22">
        <v>11011.32</v>
      </c>
      <c r="O26" s="22">
        <v>11011.32</v>
      </c>
      <c r="P26" s="6"/>
      <c r="Q26" s="6"/>
    </row>
    <row r="27" spans="1:17" ht="18" x14ac:dyDescent="0.35">
      <c r="A27" s="6"/>
      <c r="B27" s="6"/>
      <c r="C27" s="36"/>
      <c r="D27" s="36"/>
      <c r="E27" s="6"/>
      <c r="F27" s="6"/>
      <c r="G27" s="22"/>
      <c r="H27" s="22"/>
      <c r="I27" s="22"/>
      <c r="J27" s="22"/>
      <c r="K27" s="6"/>
      <c r="L27" s="5"/>
      <c r="M27" s="5"/>
      <c r="N27" s="6"/>
      <c r="O27" s="6"/>
      <c r="P27" s="6"/>
      <c r="Q27" s="6"/>
    </row>
    <row r="28" spans="1:17" ht="21" x14ac:dyDescent="0.4">
      <c r="A28" s="6"/>
      <c r="B28" s="6"/>
      <c r="C28" s="36"/>
      <c r="D28" s="36"/>
      <c r="E28" s="13" t="s">
        <v>29</v>
      </c>
      <c r="F28" s="6"/>
      <c r="G28" s="22"/>
      <c r="H28" s="22" t="s">
        <v>40</v>
      </c>
      <c r="I28" s="22"/>
      <c r="J28" s="22"/>
      <c r="K28" s="6"/>
      <c r="L28" s="15" t="s">
        <v>31</v>
      </c>
      <c r="M28" s="11" t="s">
        <v>35</v>
      </c>
      <c r="N28" s="6"/>
      <c r="O28" s="6"/>
      <c r="P28" s="6"/>
      <c r="Q28" s="6"/>
    </row>
    <row r="29" spans="1:17" ht="18" x14ac:dyDescent="0.35">
      <c r="A29" s="6"/>
      <c r="B29" s="6"/>
      <c r="C29" s="36"/>
      <c r="D29" s="36"/>
      <c r="E29" s="6"/>
      <c r="F29" s="6"/>
      <c r="G29" s="22"/>
      <c r="H29" s="22"/>
      <c r="I29" s="22"/>
      <c r="J29" s="22"/>
      <c r="K29" s="6"/>
      <c r="L29" s="5"/>
      <c r="M29" s="11" t="s">
        <v>36</v>
      </c>
      <c r="N29" s="6"/>
      <c r="O29" s="6"/>
      <c r="P29" s="6"/>
      <c r="Q29" s="6"/>
    </row>
    <row r="30" spans="1:17" ht="18" x14ac:dyDescent="0.35">
      <c r="A30" s="6"/>
      <c r="B30" s="6"/>
      <c r="C30" s="36"/>
      <c r="D30" s="36"/>
      <c r="E30" s="6"/>
      <c r="F30" s="6"/>
      <c r="G30" s="22"/>
      <c r="H30" s="22"/>
      <c r="I30" s="22"/>
      <c r="J30" s="22"/>
      <c r="K30" s="6"/>
      <c r="L30" s="5"/>
      <c r="M30" s="5"/>
      <c r="N30" s="6"/>
      <c r="O30" s="6"/>
      <c r="P30" s="6"/>
      <c r="Q30" s="6"/>
    </row>
    <row r="31" spans="1:17" ht="23.4" x14ac:dyDescent="0.45">
      <c r="A31" s="6"/>
      <c r="B31" s="6"/>
      <c r="C31" s="36"/>
      <c r="D31" s="36"/>
      <c r="E31" s="6"/>
      <c r="F31" s="6"/>
      <c r="G31" s="22"/>
      <c r="H31" s="29" t="s">
        <v>37</v>
      </c>
      <c r="I31" s="22"/>
      <c r="J31" s="22"/>
      <c r="K31" s="6"/>
      <c r="L31" s="5"/>
      <c r="M31" s="5"/>
      <c r="N31" s="6"/>
      <c r="O31" s="6"/>
      <c r="P31" s="6"/>
      <c r="Q31" s="6"/>
    </row>
    <row r="32" spans="1:17" ht="18" x14ac:dyDescent="0.35">
      <c r="A32" s="6"/>
      <c r="B32" s="6"/>
      <c r="C32" s="36"/>
      <c r="D32" s="36"/>
      <c r="E32" s="6"/>
      <c r="F32" s="6"/>
      <c r="G32" s="22"/>
      <c r="H32" s="22"/>
      <c r="I32" s="22"/>
      <c r="J32" s="22"/>
      <c r="K32" s="6"/>
      <c r="L32" s="27"/>
      <c r="M32" s="27"/>
      <c r="N32" s="22"/>
      <c r="O32" s="22"/>
      <c r="P32" s="6"/>
      <c r="Q32" s="6"/>
    </row>
    <row r="33" spans="1:33" ht="18" x14ac:dyDescent="0.35">
      <c r="A33" s="6">
        <v>14</v>
      </c>
      <c r="B33" s="6" t="s">
        <v>22</v>
      </c>
      <c r="C33" s="36">
        <v>44775</v>
      </c>
      <c r="D33" s="36" t="s">
        <v>72</v>
      </c>
      <c r="E33" s="6" t="s">
        <v>10</v>
      </c>
      <c r="F33" s="6">
        <v>17300</v>
      </c>
      <c r="G33" s="22">
        <v>10.02</v>
      </c>
      <c r="H33" s="22">
        <v>140</v>
      </c>
      <c r="I33" s="22">
        <v>10.199999999999999</v>
      </c>
      <c r="J33" s="22">
        <v>137.75</v>
      </c>
      <c r="K33" s="6">
        <v>7000</v>
      </c>
      <c r="L33" s="27">
        <v>112.5</v>
      </c>
      <c r="M33" s="27">
        <v>172</v>
      </c>
      <c r="N33" s="22">
        <v>10839.6</v>
      </c>
      <c r="O33" s="22">
        <v>10839</v>
      </c>
      <c r="P33" s="6"/>
      <c r="Q33" s="5"/>
      <c r="AG33" s="6"/>
    </row>
    <row r="34" spans="1:33" ht="18" x14ac:dyDescent="0.35">
      <c r="A34" s="6">
        <v>15</v>
      </c>
      <c r="B34" s="6" t="s">
        <v>12</v>
      </c>
      <c r="C34" s="36">
        <v>44776</v>
      </c>
      <c r="D34" s="36" t="s">
        <v>72</v>
      </c>
      <c r="E34" s="6" t="s">
        <v>10</v>
      </c>
      <c r="F34" s="6">
        <v>17250</v>
      </c>
      <c r="G34" s="22">
        <v>10.33</v>
      </c>
      <c r="H34" s="22">
        <v>93.5</v>
      </c>
      <c r="I34" s="22">
        <v>11.09</v>
      </c>
      <c r="J34" s="22">
        <v>92.85</v>
      </c>
      <c r="K34" s="6">
        <v>4675</v>
      </c>
      <c r="L34" s="27">
        <v>32.549999999999997</v>
      </c>
      <c r="M34" s="27">
        <v>70.55</v>
      </c>
      <c r="N34" s="22">
        <v>10807.1</v>
      </c>
      <c r="O34" s="30">
        <v>4486.46</v>
      </c>
      <c r="P34" s="14"/>
      <c r="Q34" s="5">
        <v>6244</v>
      </c>
      <c r="AG34" s="6"/>
    </row>
    <row r="35" spans="1:33" ht="18" x14ac:dyDescent="0.35">
      <c r="A35" s="11">
        <v>16</v>
      </c>
      <c r="B35" s="6" t="s">
        <v>25</v>
      </c>
      <c r="C35" s="36">
        <v>44777</v>
      </c>
      <c r="D35" s="36" t="s">
        <v>72</v>
      </c>
      <c r="E35" s="6" t="s">
        <v>26</v>
      </c>
      <c r="F35" s="6">
        <v>17300</v>
      </c>
      <c r="G35" s="22">
        <v>12.13</v>
      </c>
      <c r="H35" s="22">
        <v>50.45</v>
      </c>
      <c r="I35" s="22">
        <v>12.2</v>
      </c>
      <c r="J35" s="22">
        <v>71.95</v>
      </c>
      <c r="K35" s="6">
        <v>2522</v>
      </c>
      <c r="L35" s="21">
        <v>1075</v>
      </c>
      <c r="M35" s="21">
        <v>1000</v>
      </c>
      <c r="N35" s="22">
        <v>5506.43</v>
      </c>
      <c r="O35" s="30">
        <v>4506</v>
      </c>
      <c r="P35" s="14"/>
      <c r="Q35" s="5">
        <v>1000</v>
      </c>
      <c r="AG35" s="6"/>
    </row>
    <row r="36" spans="1:33" ht="18" x14ac:dyDescent="0.35">
      <c r="A36" s="11">
        <v>17</v>
      </c>
      <c r="B36" s="6" t="s">
        <v>27</v>
      </c>
      <c r="C36" s="36">
        <v>44781</v>
      </c>
      <c r="D36" s="36" t="s">
        <v>72</v>
      </c>
      <c r="E36" s="6" t="s">
        <v>17</v>
      </c>
      <c r="F36" s="6">
        <v>17550</v>
      </c>
      <c r="G36" s="22">
        <v>10.55</v>
      </c>
      <c r="H36" s="22">
        <v>85</v>
      </c>
      <c r="I36" s="22">
        <v>11.11</v>
      </c>
      <c r="J36" s="22">
        <v>81.7</v>
      </c>
      <c r="K36" s="6">
        <v>4250</v>
      </c>
      <c r="L36" s="27">
        <v>165</v>
      </c>
      <c r="M36" s="27">
        <v>219.42</v>
      </c>
      <c r="N36" s="22">
        <v>4341.43</v>
      </c>
      <c r="O36" s="22">
        <v>4287</v>
      </c>
      <c r="P36" s="6"/>
      <c r="Q36" s="6"/>
    </row>
    <row r="37" spans="1:33" ht="18" x14ac:dyDescent="0.35">
      <c r="A37" s="11">
        <v>18</v>
      </c>
      <c r="B37" s="6" t="s">
        <v>28</v>
      </c>
      <c r="C37" s="36" t="s">
        <v>48</v>
      </c>
      <c r="D37" s="36" t="s">
        <v>72</v>
      </c>
      <c r="E37" s="6" t="s">
        <v>10</v>
      </c>
      <c r="F37" s="6">
        <v>17700</v>
      </c>
      <c r="G37" s="22">
        <v>12.4</v>
      </c>
      <c r="H37" s="22">
        <v>42.7</v>
      </c>
      <c r="I37" s="22">
        <v>1.0900000000000001</v>
      </c>
      <c r="J37" s="22">
        <v>45.2</v>
      </c>
      <c r="K37" s="6">
        <v>2135</v>
      </c>
      <c r="L37" s="21">
        <v>125</v>
      </c>
      <c r="M37" s="21">
        <v>74.05</v>
      </c>
      <c r="N37" s="22">
        <v>4361</v>
      </c>
      <c r="O37" s="22">
        <v>4361</v>
      </c>
      <c r="P37" s="6"/>
      <c r="Q37" s="6"/>
    </row>
    <row r="38" spans="1:33" ht="18" x14ac:dyDescent="0.35">
      <c r="A38" s="11">
        <v>19</v>
      </c>
      <c r="B38" s="6" t="s">
        <v>13</v>
      </c>
      <c r="C38" s="36">
        <v>44791</v>
      </c>
      <c r="D38" s="36" t="s">
        <v>72</v>
      </c>
      <c r="E38" s="6" t="s">
        <v>10</v>
      </c>
      <c r="F38" s="6">
        <v>17850</v>
      </c>
      <c r="G38" s="22">
        <v>11.31</v>
      </c>
      <c r="H38" s="22">
        <v>27.75</v>
      </c>
      <c r="I38" s="22">
        <v>12.01</v>
      </c>
      <c r="J38" s="22">
        <v>33.700000000000003</v>
      </c>
      <c r="K38" s="6">
        <v>1387</v>
      </c>
      <c r="L38" s="21">
        <v>297.5</v>
      </c>
      <c r="M38" s="21">
        <v>247.39</v>
      </c>
      <c r="N38" s="22">
        <v>4658</v>
      </c>
      <c r="O38" s="30">
        <v>4408.43</v>
      </c>
      <c r="P38" s="14"/>
      <c r="Q38" s="5">
        <v>200</v>
      </c>
    </row>
    <row r="39" spans="1:33" ht="18" x14ac:dyDescent="0.35">
      <c r="A39" s="11">
        <v>20</v>
      </c>
      <c r="B39" s="6" t="s">
        <v>27</v>
      </c>
      <c r="C39" s="36">
        <v>44802</v>
      </c>
      <c r="D39" s="36" t="s">
        <v>72</v>
      </c>
      <c r="E39" s="6" t="s">
        <v>10</v>
      </c>
      <c r="F39" s="6">
        <v>17200</v>
      </c>
      <c r="G39" s="22">
        <v>10.52</v>
      </c>
      <c r="H39" s="22">
        <v>82.95</v>
      </c>
      <c r="I39" s="22">
        <v>11.11</v>
      </c>
      <c r="J39" s="22">
        <v>88.9</v>
      </c>
      <c r="K39" s="6">
        <v>4147.5</v>
      </c>
      <c r="L39" s="21">
        <v>297.5</v>
      </c>
      <c r="M39" s="21">
        <v>242.93</v>
      </c>
      <c r="N39" s="22">
        <v>4705.93</v>
      </c>
      <c r="O39" s="22">
        <v>4651.3500000000004</v>
      </c>
      <c r="P39" s="6"/>
      <c r="Q39" s="6"/>
    </row>
    <row r="40" spans="1:33" ht="18" x14ac:dyDescent="0.35">
      <c r="A40" s="11"/>
      <c r="B40" s="6"/>
      <c r="C40" s="36"/>
      <c r="D40" s="36"/>
      <c r="E40" s="6"/>
      <c r="F40" s="6"/>
      <c r="G40" s="22"/>
      <c r="H40" s="22"/>
      <c r="I40" s="22"/>
      <c r="J40" s="22"/>
      <c r="K40" s="6"/>
      <c r="L40" s="8"/>
      <c r="M40" s="6"/>
      <c r="N40" s="6"/>
      <c r="O40" s="6"/>
      <c r="P40" s="6"/>
      <c r="Q40" s="6"/>
    </row>
    <row r="41" spans="1:33" ht="21" x14ac:dyDescent="0.4">
      <c r="A41" s="11"/>
      <c r="B41" s="6"/>
      <c r="C41" s="36"/>
      <c r="D41" s="36"/>
      <c r="E41" s="16" t="s">
        <v>32</v>
      </c>
      <c r="F41" s="6"/>
      <c r="G41" s="22"/>
      <c r="H41" s="22"/>
      <c r="I41" s="22" t="s">
        <v>41</v>
      </c>
      <c r="J41" s="22"/>
      <c r="K41" s="17">
        <v>1485</v>
      </c>
      <c r="L41" s="18" t="s">
        <v>33</v>
      </c>
      <c r="M41" s="6" t="s">
        <v>38</v>
      </c>
      <c r="N41" s="6"/>
      <c r="O41" s="6"/>
      <c r="P41" s="6"/>
      <c r="Q41" s="6"/>
    </row>
    <row r="42" spans="1:33" ht="18" x14ac:dyDescent="0.35">
      <c r="A42" s="11"/>
      <c r="B42" s="6"/>
      <c r="C42" s="36"/>
      <c r="D42" s="36"/>
      <c r="E42" s="6"/>
      <c r="F42" s="6"/>
      <c r="G42" s="22"/>
      <c r="H42" s="22"/>
      <c r="I42" s="22"/>
      <c r="J42" s="22"/>
      <c r="K42" s="6"/>
      <c r="L42" s="8"/>
      <c r="M42" s="6"/>
      <c r="N42" s="6"/>
      <c r="O42" s="6"/>
      <c r="P42" s="6"/>
      <c r="Q42" s="6"/>
    </row>
    <row r="43" spans="1:33" ht="18" x14ac:dyDescent="0.35">
      <c r="A43" s="11"/>
      <c r="B43" s="6"/>
      <c r="C43" s="36"/>
      <c r="D43" s="36"/>
      <c r="E43" s="6"/>
      <c r="F43" s="6"/>
      <c r="G43" s="22"/>
      <c r="H43" s="22"/>
      <c r="I43" s="22"/>
      <c r="J43" s="22"/>
      <c r="K43" s="6"/>
      <c r="L43" s="8"/>
      <c r="M43" s="6"/>
      <c r="N43" s="6"/>
      <c r="O43" s="6"/>
      <c r="P43" s="6"/>
      <c r="Q43" s="6"/>
    </row>
    <row r="44" spans="1:33" ht="23.4" x14ac:dyDescent="0.45">
      <c r="A44" s="11"/>
      <c r="B44" s="6"/>
      <c r="C44" s="36"/>
      <c r="D44" s="36"/>
      <c r="E44" s="6"/>
      <c r="F44" s="6"/>
      <c r="G44" s="22"/>
      <c r="H44" s="32" t="s">
        <v>42</v>
      </c>
      <c r="I44" s="22"/>
      <c r="J44" s="22"/>
      <c r="K44" s="6"/>
      <c r="L44" s="8"/>
      <c r="M44" s="6"/>
      <c r="N44" s="6"/>
      <c r="O44" s="6"/>
      <c r="P44" s="6"/>
      <c r="Q44" s="6"/>
    </row>
    <row r="45" spans="1:33" ht="18" x14ac:dyDescent="0.35">
      <c r="A45" s="11"/>
      <c r="B45" s="6"/>
      <c r="C45" s="36"/>
      <c r="D45" s="36"/>
      <c r="E45" s="6"/>
      <c r="F45" s="6"/>
      <c r="G45" s="22"/>
      <c r="H45" s="22"/>
      <c r="I45" s="22"/>
      <c r="J45" s="22"/>
      <c r="K45" s="6"/>
      <c r="L45" s="21"/>
      <c r="M45" s="22"/>
      <c r="N45" s="22"/>
      <c r="O45" s="22"/>
      <c r="P45" s="6"/>
      <c r="Q45" s="6"/>
    </row>
    <row r="46" spans="1:33" ht="18" x14ac:dyDescent="0.35">
      <c r="A46" s="11">
        <v>21</v>
      </c>
      <c r="B46" s="6" t="s">
        <v>13</v>
      </c>
      <c r="C46" s="36">
        <v>44805</v>
      </c>
      <c r="D46" s="36" t="s">
        <v>72</v>
      </c>
      <c r="E46" s="6" t="s">
        <v>10</v>
      </c>
      <c r="F46" s="6">
        <v>17550</v>
      </c>
      <c r="G46" s="22">
        <v>1.48</v>
      </c>
      <c r="H46" s="22">
        <v>49.15</v>
      </c>
      <c r="I46" s="22">
        <v>1.51</v>
      </c>
      <c r="J46" s="22">
        <v>56.05</v>
      </c>
      <c r="K46" s="6">
        <v>2457.5</v>
      </c>
      <c r="L46" s="21">
        <v>345</v>
      </c>
      <c r="M46" s="21">
        <v>293.52</v>
      </c>
      <c r="N46" s="22">
        <v>4996.3500000000004</v>
      </c>
      <c r="O46" s="22">
        <v>4944.8500000000004</v>
      </c>
      <c r="P46" s="6"/>
      <c r="Q46" s="5">
        <v>23.6</v>
      </c>
    </row>
    <row r="47" spans="1:33" ht="18" x14ac:dyDescent="0.35">
      <c r="A47" s="11">
        <v>22</v>
      </c>
      <c r="B47" s="6" t="s">
        <v>28</v>
      </c>
      <c r="C47" s="36">
        <v>44810</v>
      </c>
      <c r="D47" s="36" t="s">
        <v>72</v>
      </c>
      <c r="E47" s="6" t="s">
        <v>10</v>
      </c>
      <c r="F47" s="6">
        <v>17600</v>
      </c>
      <c r="G47" s="22">
        <v>1.1299999999999999</v>
      </c>
      <c r="H47" s="22">
        <v>70.8</v>
      </c>
      <c r="I47" s="22">
        <v>1.46</v>
      </c>
      <c r="J47" s="22">
        <v>75.650000000000006</v>
      </c>
      <c r="K47" s="6">
        <v>3535</v>
      </c>
      <c r="L47" s="21">
        <v>247.5</v>
      </c>
      <c r="M47" s="21">
        <v>170</v>
      </c>
      <c r="N47" s="22">
        <v>5145.1499999999996</v>
      </c>
      <c r="O47" s="31">
        <v>5114.97</v>
      </c>
      <c r="P47" s="11"/>
      <c r="Q47" s="6"/>
    </row>
    <row r="48" spans="1:33" ht="18" x14ac:dyDescent="0.35">
      <c r="A48" s="11">
        <v>23</v>
      </c>
      <c r="B48" s="6" t="s">
        <v>12</v>
      </c>
      <c r="C48" s="36">
        <v>44811</v>
      </c>
      <c r="D48" s="36" t="s">
        <v>72</v>
      </c>
      <c r="E48" s="6" t="s">
        <v>10</v>
      </c>
      <c r="F48" s="6">
        <v>17500</v>
      </c>
      <c r="G48" s="22">
        <v>2.4700000000000002</v>
      </c>
      <c r="H48" s="22">
        <v>35</v>
      </c>
      <c r="I48" s="22">
        <v>3.15</v>
      </c>
      <c r="J48" s="22">
        <v>35.65</v>
      </c>
      <c r="K48" s="6">
        <v>1750</v>
      </c>
      <c r="L48" s="21">
        <v>32.5</v>
      </c>
      <c r="M48" s="27">
        <v>17.91</v>
      </c>
      <c r="N48" s="22">
        <v>5147.47</v>
      </c>
      <c r="O48" s="22">
        <v>5097.0600000000004</v>
      </c>
      <c r="P48" s="6"/>
      <c r="Q48" s="6"/>
    </row>
    <row r="49" spans="1:17" ht="18" x14ac:dyDescent="0.35">
      <c r="A49" s="11">
        <v>24</v>
      </c>
      <c r="B49" s="6" t="s">
        <v>13</v>
      </c>
      <c r="C49" s="36">
        <v>44812</v>
      </c>
      <c r="D49" s="36" t="s">
        <v>72</v>
      </c>
      <c r="E49" s="6" t="s">
        <v>17</v>
      </c>
      <c r="F49" s="6">
        <v>17550</v>
      </c>
      <c r="G49" s="22">
        <v>11.49</v>
      </c>
      <c r="H49" s="22">
        <v>42.55</v>
      </c>
      <c r="I49" s="22">
        <v>12.25</v>
      </c>
      <c r="J49" s="22">
        <v>31.1</v>
      </c>
      <c r="K49" s="6">
        <v>2127.5</v>
      </c>
      <c r="L49" s="27">
        <v>583</v>
      </c>
      <c r="M49" s="27">
        <v>583</v>
      </c>
      <c r="N49" s="22">
        <v>4514</v>
      </c>
      <c r="O49" s="22">
        <v>4514</v>
      </c>
      <c r="P49" s="6"/>
      <c r="Q49" s="6"/>
    </row>
    <row r="50" spans="1:17" ht="18" x14ac:dyDescent="0.35">
      <c r="A50" s="11">
        <v>25</v>
      </c>
      <c r="B50" s="6" t="s">
        <v>43</v>
      </c>
      <c r="C50" s="36" t="s">
        <v>64</v>
      </c>
      <c r="D50" s="36" t="s">
        <v>72</v>
      </c>
      <c r="E50" s="6" t="s">
        <v>10</v>
      </c>
      <c r="F50" s="6">
        <v>17750</v>
      </c>
      <c r="G50" s="22">
        <v>2.12</v>
      </c>
      <c r="H50" s="22">
        <v>62.8</v>
      </c>
      <c r="I50" s="22">
        <v>2.33</v>
      </c>
      <c r="J50" s="22">
        <v>67.650000000000006</v>
      </c>
      <c r="K50" s="6">
        <v>3140</v>
      </c>
      <c r="L50" s="21">
        <v>242.5</v>
      </c>
      <c r="M50" s="21">
        <v>189</v>
      </c>
      <c r="N50" s="22">
        <v>4756.55</v>
      </c>
      <c r="O50" s="22">
        <v>4703.26</v>
      </c>
      <c r="P50" s="6"/>
      <c r="Q50" s="6"/>
    </row>
    <row r="51" spans="1:17" ht="18" x14ac:dyDescent="0.35">
      <c r="A51" s="11">
        <v>26</v>
      </c>
      <c r="B51" s="6" t="s">
        <v>12</v>
      </c>
      <c r="C51" s="36" t="s">
        <v>50</v>
      </c>
      <c r="D51" s="36" t="s">
        <v>72</v>
      </c>
      <c r="E51" s="6" t="s">
        <v>10</v>
      </c>
      <c r="F51" s="6">
        <v>17600</v>
      </c>
      <c r="G51" s="22">
        <v>11.53</v>
      </c>
      <c r="H51" s="22">
        <v>65.099999999999994</v>
      </c>
      <c r="I51" s="22">
        <v>11.56</v>
      </c>
      <c r="J51" s="22">
        <v>72.75</v>
      </c>
      <c r="K51" s="6">
        <v>3255</v>
      </c>
      <c r="L51" s="21">
        <v>382.5</v>
      </c>
      <c r="M51" s="21">
        <v>328.98</v>
      </c>
      <c r="N51" s="22">
        <v>5085.76</v>
      </c>
      <c r="O51" s="30">
        <v>4532.24</v>
      </c>
      <c r="P51" s="14"/>
      <c r="Q51" s="5">
        <v>500</v>
      </c>
    </row>
    <row r="52" spans="1:17" ht="18" x14ac:dyDescent="0.35">
      <c r="A52" s="11">
        <v>27</v>
      </c>
      <c r="B52" s="6" t="s">
        <v>13</v>
      </c>
      <c r="C52" s="36" t="s">
        <v>51</v>
      </c>
      <c r="D52" s="36" t="s">
        <v>72</v>
      </c>
      <c r="E52" s="6" t="s">
        <v>10</v>
      </c>
      <c r="F52" s="6">
        <v>17550</v>
      </c>
      <c r="G52" s="22">
        <v>11.5</v>
      </c>
      <c r="H52" s="22">
        <v>38.65</v>
      </c>
      <c r="I52" s="22">
        <v>12.01</v>
      </c>
      <c r="J52" s="22">
        <v>42.55</v>
      </c>
      <c r="K52" s="6">
        <v>1932</v>
      </c>
      <c r="L52" s="21">
        <v>195</v>
      </c>
      <c r="M52" s="21">
        <v>144</v>
      </c>
      <c r="N52" s="22">
        <v>4727.24</v>
      </c>
      <c r="O52" s="22">
        <v>4676</v>
      </c>
      <c r="P52" s="6"/>
      <c r="Q52" s="6"/>
    </row>
    <row r="53" spans="1:17" ht="18" x14ac:dyDescent="0.35">
      <c r="A53" s="11">
        <v>28</v>
      </c>
      <c r="B53" s="6" t="s">
        <v>27</v>
      </c>
      <c r="C53" s="36" t="s">
        <v>49</v>
      </c>
      <c r="D53" s="36" t="s">
        <v>72</v>
      </c>
      <c r="E53" s="6" t="s">
        <v>10</v>
      </c>
      <c r="F53" s="6">
        <v>16750</v>
      </c>
      <c r="G53" s="22">
        <v>11.15</v>
      </c>
      <c r="H53" s="22">
        <v>64.3</v>
      </c>
      <c r="I53" s="22">
        <v>12.3</v>
      </c>
      <c r="J53" s="22">
        <v>41.8</v>
      </c>
      <c r="K53" s="6">
        <v>3215</v>
      </c>
      <c r="L53" s="27">
        <v>1136.52</v>
      </c>
      <c r="M53" s="27">
        <v>1136.52</v>
      </c>
      <c r="N53" s="22">
        <v>3539.58</v>
      </c>
      <c r="O53" s="22">
        <v>3539.58</v>
      </c>
      <c r="P53" s="20">
        <v>0.35289999999999999</v>
      </c>
      <c r="Q53" s="5">
        <v>0.57999999999999996</v>
      </c>
    </row>
    <row r="54" spans="1:17" ht="18" x14ac:dyDescent="0.35">
      <c r="A54" s="11"/>
      <c r="B54" s="6"/>
      <c r="C54" s="36"/>
      <c r="D54" s="36"/>
      <c r="E54" s="6"/>
      <c r="F54" s="6"/>
      <c r="G54" s="22"/>
      <c r="H54" s="22"/>
      <c r="I54" s="22"/>
      <c r="J54" s="22"/>
      <c r="K54" s="6"/>
      <c r="L54" s="6"/>
      <c r="M54" s="6"/>
      <c r="N54" s="6"/>
      <c r="O54" s="6"/>
      <c r="P54" s="6"/>
      <c r="Q54" s="6"/>
    </row>
    <row r="55" spans="1:17" ht="21" x14ac:dyDescent="0.4">
      <c r="A55" s="12"/>
      <c r="B55" s="6"/>
      <c r="C55" s="36"/>
      <c r="D55" s="36"/>
      <c r="E55" s="16" t="s">
        <v>45</v>
      </c>
      <c r="F55" s="6"/>
      <c r="G55" s="22"/>
      <c r="H55" s="22"/>
      <c r="I55" s="22" t="s">
        <v>44</v>
      </c>
      <c r="J55" s="22"/>
      <c r="K55" s="6"/>
      <c r="L55" s="6" t="s">
        <v>54</v>
      </c>
      <c r="M55" s="6" t="s">
        <v>46</v>
      </c>
      <c r="N55" s="6"/>
      <c r="O55" s="6"/>
      <c r="P55" s="6"/>
      <c r="Q55" s="6"/>
    </row>
    <row r="56" spans="1:17" ht="18" x14ac:dyDescent="0.35">
      <c r="A56" s="9"/>
      <c r="B56" s="6"/>
      <c r="C56" s="36"/>
      <c r="D56" s="36"/>
      <c r="E56" s="6"/>
      <c r="F56" s="6"/>
      <c r="G56" s="22"/>
      <c r="H56" s="22"/>
      <c r="I56" s="22"/>
      <c r="J56" s="22"/>
      <c r="K56" s="6"/>
      <c r="L56" s="6"/>
      <c r="M56" s="6"/>
      <c r="N56" s="6"/>
      <c r="O56" s="6"/>
      <c r="P56" s="6"/>
      <c r="Q56" s="6"/>
    </row>
    <row r="57" spans="1:17" ht="18" x14ac:dyDescent="0.35">
      <c r="A57" s="9"/>
      <c r="B57" s="6"/>
      <c r="C57" s="36"/>
      <c r="D57" s="36"/>
      <c r="E57" s="6"/>
      <c r="F57" s="6"/>
      <c r="G57" s="22"/>
      <c r="H57" s="22"/>
      <c r="I57" s="22"/>
      <c r="J57" s="22"/>
      <c r="K57" s="6"/>
      <c r="L57" s="6"/>
      <c r="M57" s="6"/>
      <c r="N57" s="6"/>
      <c r="O57" s="6"/>
      <c r="P57" s="6"/>
      <c r="Q57" s="6"/>
    </row>
    <row r="58" spans="1:17" ht="23.4" x14ac:dyDescent="0.45">
      <c r="A58" s="9"/>
      <c r="B58" s="6"/>
      <c r="C58" s="36"/>
      <c r="D58" s="36"/>
      <c r="E58" s="6"/>
      <c r="F58" s="6"/>
      <c r="G58" s="22"/>
      <c r="H58" s="33" t="s">
        <v>57</v>
      </c>
      <c r="I58" s="22"/>
      <c r="J58" s="22"/>
      <c r="K58" s="6"/>
      <c r="L58" s="6"/>
      <c r="M58" s="6"/>
      <c r="N58" s="6"/>
      <c r="O58" s="6"/>
      <c r="P58" s="6"/>
      <c r="Q58" s="6"/>
    </row>
    <row r="59" spans="1:17" ht="18" x14ac:dyDescent="0.35">
      <c r="A59" s="9"/>
      <c r="B59" s="6"/>
      <c r="C59" s="36"/>
      <c r="D59" s="36"/>
      <c r="E59" s="6"/>
      <c r="F59" s="6"/>
      <c r="G59" s="22"/>
      <c r="H59" s="22"/>
      <c r="I59" s="22"/>
      <c r="J59" s="22"/>
      <c r="K59" s="6"/>
      <c r="L59" s="22"/>
      <c r="M59" s="22"/>
      <c r="N59" s="22"/>
      <c r="O59" s="22"/>
      <c r="P59" s="6"/>
      <c r="Q59" s="6"/>
    </row>
    <row r="60" spans="1:17" ht="18" x14ac:dyDescent="0.35">
      <c r="A60" s="11">
        <v>29</v>
      </c>
      <c r="B60" s="6" t="s">
        <v>27</v>
      </c>
      <c r="C60" s="36">
        <v>44844</v>
      </c>
      <c r="D60" s="36" t="s">
        <v>72</v>
      </c>
      <c r="E60" s="6" t="s">
        <v>10</v>
      </c>
      <c r="F60" s="6">
        <v>17050</v>
      </c>
      <c r="G60" s="22">
        <v>1.22</v>
      </c>
      <c r="H60" s="22">
        <v>61.7</v>
      </c>
      <c r="I60" s="22">
        <v>1.27</v>
      </c>
      <c r="J60" s="22">
        <v>67.150000000000006</v>
      </c>
      <c r="K60" s="6">
        <v>3085</v>
      </c>
      <c r="L60" s="21">
        <v>272.5</v>
      </c>
      <c r="M60" s="21">
        <v>219.26</v>
      </c>
      <c r="N60" s="22">
        <v>3811.5</v>
      </c>
      <c r="O60" s="31">
        <v>3734.66</v>
      </c>
      <c r="P60" s="19">
        <v>7.0499999999999993E-2</v>
      </c>
      <c r="Q60" s="6"/>
    </row>
    <row r="61" spans="1:17" ht="18" x14ac:dyDescent="0.35">
      <c r="A61" s="11">
        <v>30</v>
      </c>
      <c r="B61" s="6" t="s">
        <v>12</v>
      </c>
      <c r="C61" s="46" t="s">
        <v>63</v>
      </c>
      <c r="D61" s="36" t="s">
        <v>72</v>
      </c>
      <c r="E61" s="6" t="s">
        <v>10</v>
      </c>
      <c r="F61" s="6">
        <v>16950</v>
      </c>
      <c r="G61" s="22">
        <v>10.34</v>
      </c>
      <c r="H61" s="22">
        <v>64.75</v>
      </c>
      <c r="I61" s="22">
        <v>10.46</v>
      </c>
      <c r="J61" s="22">
        <v>75.099999999999994</v>
      </c>
      <c r="K61" s="6">
        <v>3237</v>
      </c>
      <c r="L61" s="21">
        <v>517.5</v>
      </c>
      <c r="M61" s="21">
        <v>463.92</v>
      </c>
      <c r="N61" s="6">
        <v>4252.16</v>
      </c>
      <c r="O61" s="6">
        <v>4198.58</v>
      </c>
      <c r="P61" s="19">
        <v>0.14219999999999999</v>
      </c>
      <c r="Q61" s="6"/>
    </row>
    <row r="62" spans="1:17" ht="18" x14ac:dyDescent="0.35">
      <c r="A62" s="11">
        <v>31</v>
      </c>
      <c r="B62" s="6" t="s">
        <v>13</v>
      </c>
      <c r="C62" s="36" t="s">
        <v>52</v>
      </c>
      <c r="D62" s="36" t="s">
        <v>72</v>
      </c>
      <c r="E62" s="6" t="s">
        <v>10</v>
      </c>
      <c r="F62" s="6">
        <v>17000</v>
      </c>
      <c r="G62" s="22">
        <v>11.17</v>
      </c>
      <c r="H62" s="22">
        <v>45.3</v>
      </c>
      <c r="I62" s="22">
        <v>11.32</v>
      </c>
      <c r="J62" s="22">
        <v>49.85</v>
      </c>
      <c r="K62" s="6">
        <v>2265</v>
      </c>
      <c r="L62" s="21">
        <v>227.5</v>
      </c>
      <c r="M62" s="6"/>
      <c r="N62" s="6">
        <v>4451.08</v>
      </c>
      <c r="O62" s="6"/>
      <c r="P62" s="6"/>
      <c r="Q62" s="6"/>
    </row>
    <row r="63" spans="1:17" ht="18" x14ac:dyDescent="0.35">
      <c r="A63" s="11"/>
      <c r="B63" s="6"/>
      <c r="C63" s="36"/>
      <c r="D63" s="36" t="s">
        <v>72</v>
      </c>
      <c r="E63" s="6" t="s">
        <v>10</v>
      </c>
      <c r="F63" s="6">
        <v>16950</v>
      </c>
      <c r="G63" s="22">
        <v>11.53</v>
      </c>
      <c r="H63" s="22">
        <v>31.55</v>
      </c>
      <c r="I63" s="22">
        <v>12.03</v>
      </c>
      <c r="J63" s="22">
        <v>32.049999999999997</v>
      </c>
      <c r="K63" s="6">
        <v>1577</v>
      </c>
      <c r="L63" s="21">
        <v>25</v>
      </c>
      <c r="M63" s="8">
        <v>151.13</v>
      </c>
      <c r="N63" s="6">
        <v>4349.71</v>
      </c>
      <c r="O63" s="14">
        <v>3922.71</v>
      </c>
      <c r="P63" s="19">
        <v>9.5799999999999996E-2</v>
      </c>
      <c r="Q63" s="5">
        <v>427</v>
      </c>
    </row>
    <row r="64" spans="1:17" ht="18" x14ac:dyDescent="0.35">
      <c r="A64" s="11">
        <v>32</v>
      </c>
      <c r="B64" s="6" t="s">
        <v>12</v>
      </c>
      <c r="C64" s="36" t="s">
        <v>53</v>
      </c>
      <c r="D64" s="36" t="s">
        <v>72</v>
      </c>
      <c r="E64" s="6" t="s">
        <v>10</v>
      </c>
      <c r="F64" s="6">
        <v>17550</v>
      </c>
      <c r="G64" s="22">
        <v>10.38</v>
      </c>
      <c r="H64" s="22">
        <v>56.65</v>
      </c>
      <c r="I64" s="22">
        <v>11.06</v>
      </c>
      <c r="J64" s="22">
        <v>63.75</v>
      </c>
      <c r="K64" s="6">
        <v>2832</v>
      </c>
      <c r="L64" s="21">
        <v>355</v>
      </c>
      <c r="M64" s="8">
        <v>302.02999999999997</v>
      </c>
      <c r="N64" s="6">
        <v>4277.71</v>
      </c>
      <c r="O64" s="6">
        <v>4224.74</v>
      </c>
      <c r="P64" s="19">
        <v>0.1066</v>
      </c>
      <c r="Q64" s="6"/>
    </row>
    <row r="65" spans="1:17" ht="18" x14ac:dyDescent="0.35">
      <c r="A65" s="11"/>
      <c r="B65" s="6"/>
      <c r="C65" s="36"/>
      <c r="D65" s="36"/>
      <c r="E65" s="6"/>
      <c r="F65" s="6"/>
      <c r="G65" s="22"/>
      <c r="H65" s="22"/>
      <c r="I65" s="22"/>
      <c r="J65" s="22"/>
      <c r="K65" s="6"/>
      <c r="L65" s="6"/>
      <c r="M65" s="6"/>
      <c r="N65" s="6"/>
      <c r="O65" s="6"/>
      <c r="P65" s="6"/>
      <c r="Q65" s="6"/>
    </row>
    <row r="66" spans="1:17" ht="21" x14ac:dyDescent="0.4">
      <c r="A66" s="11"/>
      <c r="B66" s="6"/>
      <c r="C66" s="36"/>
      <c r="D66" s="36"/>
      <c r="E66" s="40" t="s">
        <v>58</v>
      </c>
      <c r="F66" s="6"/>
      <c r="G66" s="22"/>
      <c r="H66" s="22"/>
      <c r="I66" s="22" t="s">
        <v>56</v>
      </c>
      <c r="J66" s="22"/>
      <c r="K66" s="6"/>
      <c r="L66" s="6" t="s">
        <v>55</v>
      </c>
      <c r="M66" s="6" t="s">
        <v>70</v>
      </c>
      <c r="N66" s="6"/>
      <c r="O66" s="6"/>
      <c r="P66" s="6"/>
      <c r="Q66" s="6"/>
    </row>
    <row r="67" spans="1:17" ht="18" x14ac:dyDescent="0.35">
      <c r="A67" s="12"/>
      <c r="B67" s="6"/>
      <c r="C67" s="36"/>
      <c r="D67" s="36"/>
      <c r="E67" s="6"/>
      <c r="F67" s="6"/>
      <c r="G67" s="22"/>
      <c r="H67" s="22"/>
      <c r="I67" s="22"/>
      <c r="J67" s="22"/>
      <c r="K67" s="6"/>
      <c r="L67" s="5">
        <v>-500</v>
      </c>
      <c r="M67" s="6" t="s">
        <v>59</v>
      </c>
      <c r="N67" s="6"/>
      <c r="O67" s="6"/>
      <c r="P67" s="6"/>
      <c r="Q67" s="5"/>
    </row>
    <row r="68" spans="1:17" ht="21" x14ac:dyDescent="0.4">
      <c r="A68" s="12"/>
      <c r="B68" s="6"/>
      <c r="C68" s="36"/>
      <c r="D68" s="36"/>
      <c r="E68" s="6"/>
      <c r="F68" s="6"/>
      <c r="G68" s="22"/>
      <c r="H68" s="22"/>
      <c r="I68" s="22"/>
      <c r="J68" s="22"/>
      <c r="K68" s="6"/>
      <c r="L68" s="41">
        <v>3724.74</v>
      </c>
      <c r="M68" s="6"/>
      <c r="N68" s="6"/>
      <c r="O68" s="6"/>
      <c r="P68" s="6"/>
      <c r="Q68" s="6"/>
    </row>
    <row r="69" spans="1:17" ht="18" x14ac:dyDescent="0.35">
      <c r="A69" s="12"/>
      <c r="B69" s="6"/>
      <c r="C69" s="36"/>
      <c r="D69" s="36"/>
      <c r="E69" s="6"/>
      <c r="F69" s="6"/>
      <c r="G69" s="22"/>
      <c r="H69" s="22"/>
      <c r="I69" s="22"/>
      <c r="J69" s="22"/>
      <c r="K69" s="6"/>
      <c r="L69" s="6"/>
      <c r="M69" s="6"/>
      <c r="N69" s="6"/>
      <c r="O69" s="6"/>
      <c r="P69" s="6"/>
      <c r="Q69" s="6"/>
    </row>
    <row r="70" spans="1:17" ht="18" x14ac:dyDescent="0.35">
      <c r="A70" s="12"/>
      <c r="B70" s="6"/>
      <c r="C70" s="36"/>
      <c r="D70" s="36"/>
      <c r="E70" s="6"/>
      <c r="F70" s="6" t="s">
        <v>66</v>
      </c>
      <c r="G70" s="22"/>
      <c r="H70" s="22"/>
      <c r="I70" s="22"/>
      <c r="J70" s="22"/>
      <c r="K70" s="6"/>
      <c r="L70" s="6"/>
      <c r="M70" s="6"/>
      <c r="N70" s="6"/>
      <c r="O70" s="6"/>
      <c r="P70" s="6"/>
      <c r="Q70" s="6"/>
    </row>
    <row r="71" spans="1:17" ht="23.4" x14ac:dyDescent="0.45">
      <c r="A71" s="12"/>
      <c r="B71" s="6"/>
      <c r="C71" s="36"/>
      <c r="D71" s="36"/>
      <c r="E71" s="6"/>
      <c r="F71" s="6"/>
      <c r="G71" s="22"/>
      <c r="H71" s="33" t="s">
        <v>47</v>
      </c>
      <c r="I71" s="22"/>
      <c r="J71" s="22"/>
      <c r="K71" s="22"/>
      <c r="L71" s="6"/>
      <c r="M71" s="6"/>
      <c r="N71" s="6"/>
      <c r="O71" s="6"/>
      <c r="P71" s="6"/>
      <c r="Q71" s="6"/>
    </row>
    <row r="72" spans="1:17" ht="18" x14ac:dyDescent="0.35">
      <c r="A72" s="12"/>
      <c r="B72" s="6"/>
      <c r="C72" s="36"/>
      <c r="D72" s="36"/>
      <c r="E72" s="6"/>
      <c r="F72" s="6"/>
      <c r="G72" s="22"/>
      <c r="H72" s="22"/>
      <c r="I72" s="22"/>
      <c r="J72" s="22"/>
      <c r="K72" s="22"/>
      <c r="L72" s="6"/>
      <c r="M72" s="6"/>
      <c r="N72" s="6"/>
      <c r="O72" s="6"/>
      <c r="P72" s="6"/>
      <c r="Q72" s="6"/>
    </row>
    <row r="73" spans="1:17" ht="18" x14ac:dyDescent="0.35">
      <c r="A73" s="11">
        <v>33</v>
      </c>
      <c r="B73" s="6" t="s">
        <v>27</v>
      </c>
      <c r="C73" s="44">
        <v>44753</v>
      </c>
      <c r="D73" s="36" t="s">
        <v>72</v>
      </c>
      <c r="E73" s="6" t="s">
        <v>10</v>
      </c>
      <c r="F73" s="6">
        <v>18100</v>
      </c>
      <c r="G73" s="22">
        <v>9.4</v>
      </c>
      <c r="H73" s="22">
        <v>61.05</v>
      </c>
      <c r="I73" s="22">
        <v>9.51</v>
      </c>
      <c r="J73" s="22">
        <v>72</v>
      </c>
      <c r="K73" s="22">
        <v>3052.5</v>
      </c>
      <c r="L73" s="21">
        <v>547.5</v>
      </c>
      <c r="M73" s="8">
        <v>494.13</v>
      </c>
      <c r="N73" s="6">
        <v>4272.24</v>
      </c>
      <c r="O73" s="6">
        <v>4218.87</v>
      </c>
      <c r="P73" s="42">
        <v>0.16</v>
      </c>
      <c r="Q73" s="6"/>
    </row>
    <row r="74" spans="1:17" ht="18" x14ac:dyDescent="0.35">
      <c r="A74" s="11">
        <v>34</v>
      </c>
      <c r="B74" s="6" t="s">
        <v>12</v>
      </c>
      <c r="C74" s="44">
        <v>44815</v>
      </c>
      <c r="D74" s="36" t="s">
        <v>72</v>
      </c>
      <c r="E74" s="6" t="s">
        <v>10</v>
      </c>
      <c r="F74" s="6">
        <v>18250</v>
      </c>
      <c r="G74" s="22">
        <v>9.2200000000000006</v>
      </c>
      <c r="H74" s="22">
        <v>69.150000000000006</v>
      </c>
      <c r="I74" s="22">
        <v>9.42</v>
      </c>
      <c r="J74" s="22">
        <v>70.7</v>
      </c>
      <c r="K74" s="22">
        <v>3457.5</v>
      </c>
      <c r="L74" s="8">
        <v>155</v>
      </c>
      <c r="M74" s="6"/>
      <c r="N74" s="6"/>
      <c r="O74" s="6"/>
      <c r="P74" s="6"/>
      <c r="Q74" s="6"/>
    </row>
    <row r="75" spans="1:17" ht="18" x14ac:dyDescent="0.35">
      <c r="A75" s="43"/>
      <c r="B75" s="6"/>
      <c r="C75" s="45"/>
      <c r="D75" s="36"/>
      <c r="E75" s="6"/>
      <c r="F75" s="6">
        <v>18200</v>
      </c>
      <c r="G75" s="22">
        <v>9.5399999999999991</v>
      </c>
      <c r="H75" s="22">
        <v>46.95</v>
      </c>
      <c r="I75" s="22">
        <v>9.56</v>
      </c>
      <c r="J75" s="22">
        <v>52.5</v>
      </c>
      <c r="K75" s="22">
        <v>2347.5</v>
      </c>
      <c r="L75" s="21">
        <v>277.5</v>
      </c>
      <c r="M75" s="21" t="s">
        <v>60</v>
      </c>
      <c r="N75" s="6">
        <v>4469</v>
      </c>
      <c r="O75" s="6">
        <v>4469</v>
      </c>
      <c r="P75" s="6"/>
      <c r="Q75" s="27">
        <v>23.6</v>
      </c>
    </row>
    <row r="76" spans="1:17" ht="18" x14ac:dyDescent="0.35">
      <c r="A76" s="11">
        <v>35</v>
      </c>
      <c r="B76" s="6" t="s">
        <v>13</v>
      </c>
      <c r="C76" s="45" t="s">
        <v>62</v>
      </c>
      <c r="D76" s="36" t="s">
        <v>72</v>
      </c>
      <c r="E76" s="6" t="s">
        <v>10</v>
      </c>
      <c r="F76" s="6">
        <v>18000</v>
      </c>
      <c r="G76" s="22">
        <v>9.5</v>
      </c>
      <c r="H76" s="22">
        <v>21.75</v>
      </c>
      <c r="I76" s="22">
        <v>10.1</v>
      </c>
      <c r="J76" s="22">
        <v>19.5</v>
      </c>
      <c r="K76" s="22">
        <v>1087.5</v>
      </c>
      <c r="L76" s="5">
        <v>76</v>
      </c>
      <c r="M76" s="5">
        <v>112.5</v>
      </c>
      <c r="N76" s="6"/>
      <c r="O76" s="6"/>
      <c r="P76" s="6"/>
      <c r="Q76" s="6"/>
    </row>
    <row r="77" spans="1:17" ht="18" x14ac:dyDescent="0.35">
      <c r="C77" s="45"/>
      <c r="D77" s="36"/>
      <c r="E77" s="6"/>
      <c r="F77" s="6">
        <v>11850</v>
      </c>
      <c r="G77" s="22">
        <v>10.5</v>
      </c>
      <c r="H77" s="22">
        <v>40.25</v>
      </c>
      <c r="I77" s="22">
        <v>11.25</v>
      </c>
      <c r="J77" s="22">
        <v>36.299999999999997</v>
      </c>
      <c r="K77" s="22">
        <v>2012.5</v>
      </c>
      <c r="L77" s="5">
        <v>155</v>
      </c>
      <c r="M77" s="27">
        <v>197.5</v>
      </c>
      <c r="N77" s="22">
        <v>4140.2</v>
      </c>
      <c r="O77" s="31">
        <v>4140.2</v>
      </c>
      <c r="P77" s="30">
        <v>3440.2</v>
      </c>
      <c r="Q77" s="5" t="s">
        <v>61</v>
      </c>
    </row>
    <row r="78" spans="1:17" ht="18" x14ac:dyDescent="0.35">
      <c r="A78" s="11">
        <v>36</v>
      </c>
      <c r="B78" s="6" t="s">
        <v>27</v>
      </c>
      <c r="C78" s="45">
        <v>44879</v>
      </c>
      <c r="D78" s="36" t="s">
        <v>72</v>
      </c>
      <c r="E78" s="6" t="s">
        <v>10</v>
      </c>
      <c r="F78" s="6">
        <v>18300</v>
      </c>
      <c r="G78" s="22">
        <v>9.2100000000000009</v>
      </c>
      <c r="H78" s="22">
        <v>61.45</v>
      </c>
      <c r="I78" s="22">
        <v>9.3800000000000008</v>
      </c>
      <c r="J78" s="22">
        <v>59.55</v>
      </c>
      <c r="K78" s="22">
        <f>(H78*50)</f>
        <v>3072.5</v>
      </c>
      <c r="L78" s="5">
        <v>95</v>
      </c>
      <c r="M78" s="6"/>
      <c r="N78" s="6"/>
      <c r="O78" s="6"/>
      <c r="P78" s="6"/>
      <c r="Q78" s="6"/>
    </row>
    <row r="79" spans="1:17" ht="18" x14ac:dyDescent="0.35">
      <c r="A79" s="11"/>
      <c r="B79" s="6"/>
      <c r="C79" s="45"/>
      <c r="D79" s="36"/>
      <c r="E79" s="6"/>
      <c r="F79" s="6">
        <v>18250</v>
      </c>
      <c r="G79" s="22">
        <v>9.51</v>
      </c>
      <c r="H79" s="22">
        <v>48.3</v>
      </c>
      <c r="I79" s="22">
        <v>10.19</v>
      </c>
      <c r="J79" s="22">
        <v>54.05</v>
      </c>
      <c r="K79" s="22">
        <f>(H79*50)</f>
        <v>2415</v>
      </c>
      <c r="L79" s="21" t="s">
        <v>65</v>
      </c>
      <c r="M79" s="8">
        <v>88</v>
      </c>
      <c r="N79" s="22">
        <v>3632.7</v>
      </c>
      <c r="O79" s="22">
        <v>3528.3</v>
      </c>
      <c r="P79" s="6"/>
      <c r="Q79" s="6"/>
    </row>
    <row r="80" spans="1:17" ht="18" x14ac:dyDescent="0.35">
      <c r="A80" s="11">
        <v>37</v>
      </c>
      <c r="B80" s="6" t="s">
        <v>22</v>
      </c>
      <c r="C80" s="36">
        <v>44880</v>
      </c>
      <c r="D80" s="36" t="s">
        <v>72</v>
      </c>
      <c r="E80" s="6" t="s">
        <v>10</v>
      </c>
      <c r="F80" s="6">
        <v>18300</v>
      </c>
      <c r="G80" s="22">
        <v>9.24</v>
      </c>
      <c r="H80" s="22">
        <v>51.35</v>
      </c>
      <c r="I80" s="22">
        <v>9.3800000000000008</v>
      </c>
      <c r="J80" s="22">
        <v>59.75</v>
      </c>
      <c r="K80" s="22">
        <f>(H80*50)</f>
        <v>2567.5</v>
      </c>
      <c r="L80" s="8">
        <v>420</v>
      </c>
      <c r="N80" s="22">
        <v>3948.3</v>
      </c>
      <c r="O80" s="22">
        <v>3728.3</v>
      </c>
      <c r="P80" s="22"/>
      <c r="Q80" s="6"/>
    </row>
    <row r="81" spans="1:17" ht="18" x14ac:dyDescent="0.35">
      <c r="A81" s="11"/>
      <c r="B81" s="6"/>
      <c r="C81" s="36"/>
      <c r="D81" s="36"/>
      <c r="E81" s="6"/>
      <c r="F81" s="6">
        <v>18250</v>
      </c>
      <c r="G81" s="22">
        <v>10.27</v>
      </c>
      <c r="H81" s="22">
        <v>56.3</v>
      </c>
      <c r="I81" s="22">
        <v>11.16</v>
      </c>
      <c r="J81" s="22">
        <v>54.08</v>
      </c>
      <c r="K81" s="22">
        <f>H81*50</f>
        <v>2815</v>
      </c>
      <c r="L81" s="5">
        <v>222</v>
      </c>
      <c r="M81" s="21">
        <v>41.2</v>
      </c>
      <c r="N81" s="22">
        <v>3728.3</v>
      </c>
      <c r="O81" s="22">
        <v>3569.8</v>
      </c>
      <c r="P81" s="22"/>
      <c r="Q81" s="6"/>
    </row>
    <row r="82" spans="1:17" ht="18" x14ac:dyDescent="0.35">
      <c r="A82" s="11">
        <v>38</v>
      </c>
      <c r="B82" s="6" t="s">
        <v>12</v>
      </c>
      <c r="C82" s="36">
        <v>44881</v>
      </c>
      <c r="D82" s="36" t="s">
        <v>72</v>
      </c>
      <c r="E82" s="6" t="s">
        <v>10</v>
      </c>
      <c r="F82" s="6">
        <v>18350</v>
      </c>
      <c r="G82" s="22">
        <v>10.31</v>
      </c>
      <c r="H82" s="22">
        <v>46.85</v>
      </c>
      <c r="I82" s="22">
        <v>10.47</v>
      </c>
      <c r="J82" s="22">
        <v>42.1</v>
      </c>
      <c r="K82" s="22">
        <f>(H82*50)</f>
        <v>2342.5</v>
      </c>
      <c r="L82" s="5">
        <v>288</v>
      </c>
      <c r="M82" s="5">
        <v>288</v>
      </c>
      <c r="N82" s="22">
        <v>3281.8</v>
      </c>
      <c r="O82" s="22">
        <v>3281.8</v>
      </c>
      <c r="P82" s="22"/>
      <c r="Q82" s="6"/>
    </row>
    <row r="83" spans="1:17" ht="18" x14ac:dyDescent="0.35">
      <c r="A83" s="11"/>
      <c r="B83" s="6"/>
      <c r="C83" s="36"/>
      <c r="D83" s="36"/>
      <c r="E83" s="6"/>
      <c r="F83" s="6"/>
      <c r="G83" s="22"/>
      <c r="H83" s="22"/>
      <c r="I83" s="22"/>
      <c r="J83" s="22"/>
      <c r="K83" s="6"/>
      <c r="L83" s="6"/>
      <c r="M83" s="6"/>
      <c r="N83" s="6"/>
      <c r="O83" s="22"/>
      <c r="P83" s="22"/>
      <c r="Q83" s="6"/>
    </row>
    <row r="84" spans="1:17" ht="21" x14ac:dyDescent="0.4">
      <c r="A84" s="11"/>
      <c r="B84" s="6"/>
      <c r="C84" s="36"/>
      <c r="D84" s="36"/>
      <c r="E84" s="40" t="s">
        <v>67</v>
      </c>
      <c r="F84" s="6"/>
      <c r="G84" s="22"/>
      <c r="H84" s="22"/>
      <c r="I84" s="22" t="s">
        <v>68</v>
      </c>
      <c r="J84" s="22"/>
      <c r="K84" s="6"/>
      <c r="L84" s="6" t="s">
        <v>69</v>
      </c>
      <c r="M84" s="6" t="s">
        <v>82</v>
      </c>
      <c r="N84" s="6"/>
      <c r="O84" s="22"/>
      <c r="P84" s="22"/>
      <c r="Q84" s="6"/>
    </row>
    <row r="85" spans="1:17" ht="18" x14ac:dyDescent="0.35">
      <c r="A85" s="11"/>
      <c r="B85" s="6"/>
      <c r="C85" s="36"/>
      <c r="D85" s="36"/>
      <c r="E85" s="6"/>
      <c r="F85" s="6"/>
      <c r="G85" s="22"/>
      <c r="H85" s="22"/>
      <c r="I85" s="22"/>
      <c r="J85" s="22"/>
      <c r="K85" s="22"/>
      <c r="L85" s="6"/>
      <c r="M85" s="6"/>
      <c r="N85" s="6"/>
      <c r="O85" s="6"/>
      <c r="P85" s="6"/>
      <c r="Q85" s="6"/>
    </row>
    <row r="86" spans="1:17" ht="18" x14ac:dyDescent="0.35">
      <c r="A86" s="11"/>
      <c r="B86" s="6"/>
      <c r="C86" s="36"/>
      <c r="D86" s="36"/>
      <c r="E86" s="6"/>
      <c r="F86" s="6"/>
      <c r="G86" s="22"/>
      <c r="H86" s="22"/>
      <c r="I86" s="22"/>
      <c r="J86" s="22"/>
      <c r="K86" s="22"/>
      <c r="L86" s="6"/>
      <c r="M86" s="6"/>
      <c r="N86" s="6"/>
      <c r="O86" s="6"/>
      <c r="P86" s="6"/>
      <c r="Q86" s="6"/>
    </row>
    <row r="87" spans="1:17" ht="23.4" x14ac:dyDescent="0.45">
      <c r="A87" s="11"/>
      <c r="B87" s="6"/>
      <c r="C87" s="36"/>
      <c r="D87" s="36"/>
      <c r="E87" s="6"/>
      <c r="F87" s="6"/>
      <c r="G87" s="22"/>
      <c r="H87" s="33" t="s">
        <v>73</v>
      </c>
      <c r="I87" s="22"/>
      <c r="J87" s="22"/>
      <c r="K87" s="6"/>
      <c r="L87" s="6"/>
      <c r="M87" s="6"/>
      <c r="N87" s="6"/>
      <c r="O87" s="6"/>
      <c r="P87" s="6"/>
      <c r="Q87" s="6"/>
    </row>
    <row r="88" spans="1:17" ht="18" x14ac:dyDescent="0.35">
      <c r="A88" s="11"/>
      <c r="B88" s="6"/>
      <c r="C88" s="47"/>
      <c r="D88" s="47"/>
      <c r="E88" s="48"/>
      <c r="F88" s="48"/>
      <c r="G88" s="49"/>
      <c r="H88" s="49"/>
      <c r="I88" s="22"/>
      <c r="J88" s="22"/>
      <c r="K88" s="6"/>
      <c r="L88" s="6"/>
      <c r="M88" s="6"/>
      <c r="N88" s="6"/>
      <c r="O88" s="6"/>
      <c r="P88" s="6"/>
      <c r="Q88" s="6"/>
    </row>
    <row r="89" spans="1:17" ht="18" x14ac:dyDescent="0.35">
      <c r="A89" s="11"/>
      <c r="B89" s="6"/>
      <c r="C89" s="47"/>
      <c r="D89" s="47" t="s">
        <v>74</v>
      </c>
      <c r="E89" s="48"/>
      <c r="F89" s="48"/>
      <c r="G89" s="49"/>
      <c r="H89" s="49"/>
      <c r="I89" s="50" t="s">
        <v>75</v>
      </c>
      <c r="J89" s="22"/>
      <c r="K89" s="6">
        <f>11634.45</f>
        <v>11634.45</v>
      </c>
      <c r="L89" s="6"/>
      <c r="M89" s="6"/>
      <c r="N89" s="6"/>
      <c r="O89" s="6"/>
      <c r="P89" s="6"/>
      <c r="Q89" s="6"/>
    </row>
    <row r="90" spans="1:17" ht="18" x14ac:dyDescent="0.35">
      <c r="A90" s="11"/>
      <c r="B90" s="6"/>
      <c r="C90" s="36"/>
      <c r="D90" s="36"/>
      <c r="E90" s="6"/>
      <c r="F90" s="6"/>
      <c r="G90" s="22"/>
      <c r="H90" s="22"/>
      <c r="I90" s="22"/>
      <c r="J90" s="22"/>
      <c r="K90" s="6"/>
      <c r="L90" s="6"/>
      <c r="M90" s="6"/>
      <c r="N90" s="6"/>
      <c r="O90" s="6"/>
      <c r="P90" s="6"/>
      <c r="Q90" s="6"/>
    </row>
    <row r="91" spans="1:17" ht="18" x14ac:dyDescent="0.35">
      <c r="A91" s="11">
        <v>39</v>
      </c>
      <c r="B91" s="6" t="s">
        <v>13</v>
      </c>
      <c r="C91" s="36">
        <v>44917</v>
      </c>
      <c r="D91" s="36" t="s">
        <v>76</v>
      </c>
      <c r="E91" s="6" t="s">
        <v>10</v>
      </c>
      <c r="F91" s="6">
        <v>42500</v>
      </c>
      <c r="G91" s="22">
        <v>10.19</v>
      </c>
      <c r="H91" s="22">
        <v>180.55</v>
      </c>
      <c r="I91" s="22">
        <v>10.32</v>
      </c>
      <c r="J91" s="22">
        <v>210.45</v>
      </c>
      <c r="K91" s="6">
        <v>4521</v>
      </c>
      <c r="L91" s="8">
        <v>740</v>
      </c>
      <c r="M91" s="8">
        <v>683</v>
      </c>
      <c r="N91" s="6">
        <v>12374.45</v>
      </c>
      <c r="O91" s="6">
        <v>12318.12</v>
      </c>
      <c r="Q91" s="6"/>
    </row>
    <row r="92" spans="1:17" ht="18" x14ac:dyDescent="0.35">
      <c r="A92" s="6">
        <v>40</v>
      </c>
      <c r="B92" s="6" t="s">
        <v>77</v>
      </c>
      <c r="C92" s="36">
        <v>44918</v>
      </c>
      <c r="D92" s="36" t="s">
        <v>76</v>
      </c>
      <c r="E92" s="6" t="s">
        <v>10</v>
      </c>
      <c r="F92" s="6">
        <v>42000</v>
      </c>
      <c r="G92" s="22">
        <v>10.17</v>
      </c>
      <c r="H92" s="22">
        <v>352.3</v>
      </c>
      <c r="I92" s="22">
        <v>10.32</v>
      </c>
      <c r="J92" s="22">
        <v>331.55</v>
      </c>
      <c r="K92" s="6">
        <v>8807</v>
      </c>
      <c r="L92" s="5">
        <v>518.75</v>
      </c>
      <c r="M92" s="5">
        <v>580.66</v>
      </c>
      <c r="N92" s="6">
        <v>11799.37</v>
      </c>
      <c r="O92" s="6">
        <v>11737.46</v>
      </c>
      <c r="P92" s="6"/>
      <c r="Q92" s="6"/>
    </row>
    <row r="93" spans="1:17" ht="18" x14ac:dyDescent="0.35">
      <c r="A93" s="6">
        <v>41</v>
      </c>
      <c r="B93" s="6" t="s">
        <v>27</v>
      </c>
      <c r="C93" s="36">
        <v>44921</v>
      </c>
      <c r="D93" s="36" t="s">
        <v>76</v>
      </c>
      <c r="E93" s="6" t="s">
        <v>10</v>
      </c>
      <c r="F93" s="6">
        <v>42200</v>
      </c>
      <c r="G93" s="51">
        <v>0.49236111111111108</v>
      </c>
      <c r="H93" s="22">
        <v>335</v>
      </c>
      <c r="I93" s="51">
        <v>0.50277777777777777</v>
      </c>
      <c r="J93" s="22">
        <v>349</v>
      </c>
      <c r="K93" s="6">
        <v>8375</v>
      </c>
      <c r="L93" s="8">
        <v>351.25</v>
      </c>
      <c r="M93" s="8">
        <v>289</v>
      </c>
      <c r="N93" s="6">
        <v>12088.71</v>
      </c>
      <c r="O93" s="6">
        <v>12026.79</v>
      </c>
      <c r="P93" s="6"/>
      <c r="Q93" s="6"/>
    </row>
    <row r="94" spans="1:17" ht="18" x14ac:dyDescent="0.35">
      <c r="A94" s="6">
        <v>42</v>
      </c>
      <c r="B94" s="6" t="s">
        <v>22</v>
      </c>
      <c r="C94" s="36">
        <v>44922</v>
      </c>
      <c r="D94" s="36" t="s">
        <v>76</v>
      </c>
      <c r="E94" s="6" t="s">
        <v>17</v>
      </c>
      <c r="F94" s="6">
        <v>42500</v>
      </c>
      <c r="G94" s="51">
        <v>0.4375</v>
      </c>
      <c r="H94" s="22">
        <v>334.1</v>
      </c>
      <c r="I94" s="51">
        <v>0.4694444444444445</v>
      </c>
      <c r="J94" s="22">
        <v>279.5</v>
      </c>
      <c r="K94" s="6">
        <v>8352</v>
      </c>
      <c r="L94" s="5">
        <v>1365</v>
      </c>
      <c r="M94" s="5">
        <v>1210</v>
      </c>
      <c r="N94" s="6">
        <v>10661.79</v>
      </c>
      <c r="O94" s="6"/>
      <c r="P94" s="6"/>
      <c r="Q94" s="6"/>
    </row>
    <row r="95" spans="1:17" ht="18" x14ac:dyDescent="0.35">
      <c r="A95" s="6">
        <v>43</v>
      </c>
      <c r="B95" s="6" t="s">
        <v>12</v>
      </c>
      <c r="C95" s="36">
        <v>44923</v>
      </c>
      <c r="D95" s="36" t="s">
        <v>76</v>
      </c>
      <c r="E95" s="6" t="s">
        <v>17</v>
      </c>
      <c r="F95" s="6">
        <v>42800</v>
      </c>
      <c r="G95" s="51">
        <v>0.4236111111111111</v>
      </c>
      <c r="H95" s="22">
        <v>297</v>
      </c>
      <c r="I95" s="51">
        <v>0.4375</v>
      </c>
      <c r="J95" s="22">
        <v>252.3</v>
      </c>
      <c r="K95" s="6">
        <v>7425</v>
      </c>
      <c r="L95" s="5">
        <v>1176</v>
      </c>
      <c r="M95" s="5">
        <v>1176</v>
      </c>
      <c r="N95" s="6">
        <v>9425</v>
      </c>
      <c r="O95" s="6">
        <v>9425</v>
      </c>
      <c r="P95" s="5"/>
      <c r="Q95" s="5">
        <v>35.29</v>
      </c>
    </row>
    <row r="96" spans="1:17" ht="18" x14ac:dyDescent="0.35">
      <c r="A96" s="6"/>
      <c r="B96" s="6"/>
      <c r="C96" s="36"/>
      <c r="D96" s="36"/>
      <c r="E96" s="6"/>
      <c r="F96" s="6"/>
      <c r="G96" s="22"/>
      <c r="H96" s="22"/>
      <c r="I96" s="22"/>
      <c r="J96" s="22"/>
      <c r="K96" s="6"/>
      <c r="L96" s="6"/>
      <c r="M96" s="6"/>
      <c r="N96" s="6"/>
      <c r="O96" s="6"/>
      <c r="P96" s="6"/>
      <c r="Q96" s="6"/>
    </row>
    <row r="97" spans="1:17" ht="21" x14ac:dyDescent="0.4">
      <c r="A97" s="6"/>
      <c r="B97" s="6"/>
      <c r="C97" s="36"/>
      <c r="D97" s="36"/>
      <c r="E97" s="40" t="s">
        <v>79</v>
      </c>
      <c r="F97" s="6"/>
      <c r="G97" s="22"/>
      <c r="H97" s="22"/>
      <c r="I97" s="22" t="s">
        <v>80</v>
      </c>
      <c r="J97" s="22"/>
      <c r="K97" s="6"/>
      <c r="L97" s="6" t="s">
        <v>81</v>
      </c>
      <c r="M97" s="6" t="s">
        <v>85</v>
      </c>
      <c r="N97" s="6"/>
      <c r="O97" s="6"/>
      <c r="P97" s="6"/>
      <c r="Q97" s="6"/>
    </row>
    <row r="98" spans="1:17" ht="18" x14ac:dyDescent="0.35">
      <c r="A98" s="6"/>
    </row>
    <row r="99" spans="1:17" ht="18" x14ac:dyDescent="0.35">
      <c r="A99" s="6"/>
    </row>
    <row r="100" spans="1:17" ht="25.8" x14ac:dyDescent="0.5">
      <c r="A100" s="6"/>
      <c r="H100" s="52" t="s">
        <v>83</v>
      </c>
      <c r="I100" s="53">
        <v>2023</v>
      </c>
    </row>
    <row r="101" spans="1:17" ht="18" x14ac:dyDescent="0.35">
      <c r="A101" s="6"/>
      <c r="B101" s="6"/>
      <c r="C101" s="36"/>
      <c r="D101" s="36"/>
      <c r="E101" s="6"/>
      <c r="F101" s="6"/>
      <c r="G101" s="22"/>
      <c r="H101" s="22"/>
      <c r="I101" s="22"/>
      <c r="J101" s="22"/>
      <c r="K101" s="6"/>
      <c r="L101" s="6"/>
      <c r="M101" s="6"/>
      <c r="N101" s="6"/>
    </row>
    <row r="102" spans="1:17" ht="18" x14ac:dyDescent="0.35">
      <c r="A102" s="6">
        <v>44</v>
      </c>
      <c r="B102" s="6" t="s">
        <v>27</v>
      </c>
      <c r="C102" s="36">
        <v>44928</v>
      </c>
      <c r="D102" s="36" t="s">
        <v>76</v>
      </c>
      <c r="E102" s="6" t="s">
        <v>17</v>
      </c>
      <c r="F102" s="6">
        <v>43200</v>
      </c>
      <c r="G102" s="51">
        <v>0.40277777777777773</v>
      </c>
      <c r="H102" s="22">
        <v>320.95</v>
      </c>
      <c r="I102" s="51">
        <v>0.4055555555555555</v>
      </c>
      <c r="J102" s="22">
        <v>355</v>
      </c>
      <c r="K102" s="6">
        <v>8023.75</v>
      </c>
      <c r="L102" s="8">
        <v>851.25</v>
      </c>
      <c r="M102" s="8">
        <v>789.46</v>
      </c>
      <c r="N102" s="6">
        <v>10276.93</v>
      </c>
      <c r="O102" s="6">
        <v>10215.14</v>
      </c>
    </row>
    <row r="103" spans="1:17" ht="18" x14ac:dyDescent="0.35">
      <c r="A103" s="6">
        <v>45</v>
      </c>
      <c r="B103" s="6" t="s">
        <v>22</v>
      </c>
      <c r="C103" s="36">
        <v>44929</v>
      </c>
      <c r="D103" s="36" t="s">
        <v>76</v>
      </c>
      <c r="E103" s="6" t="s">
        <v>17</v>
      </c>
      <c r="F103" s="6">
        <v>43200</v>
      </c>
      <c r="G103" s="51">
        <v>0.40833333333333338</v>
      </c>
      <c r="H103" s="22">
        <v>356.55</v>
      </c>
      <c r="I103" s="51">
        <v>0.4145833333333333</v>
      </c>
      <c r="J103" s="22">
        <v>352.85</v>
      </c>
      <c r="K103" s="6">
        <v>8913.75</v>
      </c>
      <c r="L103" s="27">
        <v>92.5</v>
      </c>
      <c r="M103" s="5">
        <v>154.81</v>
      </c>
      <c r="N103" s="6">
        <v>10122.64</v>
      </c>
      <c r="O103" s="6">
        <v>10013.129999999999</v>
      </c>
    </row>
    <row r="104" spans="1:17" ht="18" x14ac:dyDescent="0.35">
      <c r="A104" s="6">
        <v>46</v>
      </c>
      <c r="B104" s="6" t="s">
        <v>12</v>
      </c>
      <c r="C104" s="36">
        <v>44930</v>
      </c>
      <c r="D104" s="36" t="s">
        <v>76</v>
      </c>
      <c r="E104" s="6" t="s">
        <v>17</v>
      </c>
      <c r="F104" s="6">
        <v>43200</v>
      </c>
      <c r="G104" s="51">
        <v>0.43263888888888885</v>
      </c>
      <c r="H104" s="22">
        <v>255</v>
      </c>
      <c r="I104" s="51">
        <v>0.44097222222222227</v>
      </c>
      <c r="J104" s="22">
        <v>257.60000000000002</v>
      </c>
      <c r="K104" s="6">
        <v>6375</v>
      </c>
      <c r="L104" s="21">
        <v>65</v>
      </c>
      <c r="M104" s="8">
        <v>6</v>
      </c>
      <c r="N104" s="6">
        <v>10970.63</v>
      </c>
      <c r="O104" s="6">
        <v>10872.33</v>
      </c>
    </row>
    <row r="105" spans="1:17" ht="18" x14ac:dyDescent="0.35">
      <c r="A105" s="6"/>
      <c r="B105" s="6"/>
      <c r="C105" s="36"/>
      <c r="D105" s="36" t="s">
        <v>76</v>
      </c>
      <c r="E105" s="6" t="s">
        <v>10</v>
      </c>
      <c r="F105" s="6">
        <v>43400</v>
      </c>
      <c r="G105" s="51">
        <v>0.46458333333333335</v>
      </c>
      <c r="H105" s="22">
        <v>348.2</v>
      </c>
      <c r="I105" s="51">
        <v>0.46597222222222223</v>
      </c>
      <c r="J105" s="22">
        <v>383.9</v>
      </c>
      <c r="K105" s="6">
        <v>8705</v>
      </c>
      <c r="L105" s="21">
        <v>892.5</v>
      </c>
      <c r="M105" s="8" t="s">
        <v>84</v>
      </c>
      <c r="N105" s="6">
        <v>10970.63</v>
      </c>
      <c r="O105" s="6">
        <v>10872.33</v>
      </c>
    </row>
    <row r="106" spans="1:17" ht="18" x14ac:dyDescent="0.35">
      <c r="A106" s="6">
        <v>47</v>
      </c>
      <c r="B106" s="6" t="s">
        <v>27</v>
      </c>
      <c r="C106" s="36">
        <v>44935</v>
      </c>
      <c r="D106" s="36" t="s">
        <v>76</v>
      </c>
      <c r="E106" s="6" t="s">
        <v>17</v>
      </c>
      <c r="F106" s="6">
        <v>42500</v>
      </c>
      <c r="G106" s="51">
        <v>0.48055555555555557</v>
      </c>
      <c r="H106" s="22">
        <v>368.7</v>
      </c>
      <c r="I106" s="51">
        <v>0.48541666666666666</v>
      </c>
      <c r="J106" s="22">
        <v>396.7</v>
      </c>
      <c r="K106" s="6">
        <v>9217</v>
      </c>
      <c r="L106" s="21">
        <v>700</v>
      </c>
      <c r="M106" s="8">
        <v>635.80999999999995</v>
      </c>
      <c r="N106" s="6">
        <v>11572</v>
      </c>
      <c r="O106" s="6">
        <v>12207.81</v>
      </c>
    </row>
    <row r="107" spans="1:17" ht="18" x14ac:dyDescent="0.35">
      <c r="A107" s="6">
        <v>48</v>
      </c>
      <c r="B107" s="6" t="s">
        <v>22</v>
      </c>
      <c r="C107" s="36">
        <v>44936</v>
      </c>
      <c r="D107" s="36" t="s">
        <v>76</v>
      </c>
      <c r="E107" s="6" t="s">
        <v>10</v>
      </c>
      <c r="F107" s="6">
        <v>42600</v>
      </c>
      <c r="G107" s="51">
        <v>0.3888888888888889</v>
      </c>
      <c r="H107" s="22">
        <v>355.7</v>
      </c>
      <c r="I107" s="51">
        <v>0.39583333333333331</v>
      </c>
      <c r="J107" s="22">
        <v>392.75</v>
      </c>
      <c r="K107" s="22">
        <f>(H107*25)</f>
        <v>8892.5</v>
      </c>
      <c r="L107" s="21">
        <v>926</v>
      </c>
      <c r="M107" s="8">
        <v>862.33</v>
      </c>
      <c r="N107" s="6">
        <v>12370.14</v>
      </c>
      <c r="O107" s="6">
        <v>12370.14</v>
      </c>
    </row>
    <row r="108" spans="1:17" ht="18" x14ac:dyDescent="0.35">
      <c r="A108" s="6">
        <v>49</v>
      </c>
      <c r="B108" s="6" t="s">
        <v>22</v>
      </c>
      <c r="C108" s="36">
        <v>44943</v>
      </c>
      <c r="D108" s="36" t="s">
        <v>76</v>
      </c>
      <c r="E108" s="6" t="s">
        <v>17</v>
      </c>
      <c r="F108" s="6">
        <v>42200</v>
      </c>
      <c r="G108" s="51">
        <v>0.4201388888888889</v>
      </c>
      <c r="H108" s="22">
        <v>373.9</v>
      </c>
      <c r="I108" s="51">
        <v>0.42222222222222222</v>
      </c>
      <c r="J108" s="22">
        <v>358.35</v>
      </c>
      <c r="K108" s="22">
        <v>9347.5</v>
      </c>
      <c r="L108" s="27">
        <v>388.75</v>
      </c>
      <c r="M108" s="5">
        <v>451.42</v>
      </c>
      <c r="N108" s="6">
        <v>11981.39</v>
      </c>
      <c r="O108" s="6">
        <v>11918.72</v>
      </c>
    </row>
    <row r="109" spans="1:17" ht="18" x14ac:dyDescent="0.35">
      <c r="A109" s="6">
        <v>50</v>
      </c>
      <c r="B109" s="6" t="s">
        <v>12</v>
      </c>
      <c r="C109" s="36">
        <v>44944</v>
      </c>
      <c r="D109" s="36" t="s">
        <v>76</v>
      </c>
      <c r="E109" s="6" t="s">
        <v>17</v>
      </c>
      <c r="F109" s="6">
        <v>42100</v>
      </c>
      <c r="G109" s="51">
        <v>0.4055555555555555</v>
      </c>
      <c r="H109" s="22">
        <v>362.1</v>
      </c>
      <c r="I109" s="51">
        <v>0.41041666666666665</v>
      </c>
      <c r="J109" s="22">
        <v>411.45</v>
      </c>
      <c r="K109" s="22">
        <v>9052.5</v>
      </c>
      <c r="L109" s="21">
        <v>1233.75</v>
      </c>
      <c r="M109" s="8">
        <v>1169.43</v>
      </c>
      <c r="N109" s="6">
        <v>13152.47</v>
      </c>
      <c r="O109" s="6">
        <v>13088.15</v>
      </c>
    </row>
    <row r="110" spans="1:17" ht="18" x14ac:dyDescent="0.35">
      <c r="A110" s="6">
        <v>51</v>
      </c>
      <c r="B110" s="6" t="s">
        <v>22</v>
      </c>
      <c r="C110" s="36">
        <v>44950</v>
      </c>
      <c r="D110" s="36" t="s">
        <v>76</v>
      </c>
      <c r="E110" s="6" t="s">
        <v>17</v>
      </c>
      <c r="F110" s="6">
        <v>42800</v>
      </c>
      <c r="G110" s="51">
        <v>0.39999999999999997</v>
      </c>
      <c r="H110" s="22">
        <v>334</v>
      </c>
      <c r="I110" s="51">
        <v>0.41111111111111115</v>
      </c>
      <c r="J110" s="22">
        <v>305.5</v>
      </c>
      <c r="K110" s="6">
        <v>8350</v>
      </c>
      <c r="L110" s="27">
        <v>712.5</v>
      </c>
      <c r="M110" s="5">
        <v>773.72</v>
      </c>
      <c r="N110" s="6">
        <v>12375.65</v>
      </c>
      <c r="O110" s="6">
        <v>12314.43</v>
      </c>
    </row>
    <row r="111" spans="1:17" ht="18" x14ac:dyDescent="0.35">
      <c r="A111" s="6">
        <v>52</v>
      </c>
      <c r="B111" s="6" t="s">
        <v>12</v>
      </c>
      <c r="C111" s="36">
        <v>44951</v>
      </c>
      <c r="D111" s="36" t="s">
        <v>76</v>
      </c>
      <c r="E111" s="6" t="s">
        <v>10</v>
      </c>
      <c r="F111" s="6">
        <v>42500</v>
      </c>
      <c r="G111" s="51">
        <v>0.41944444444444445</v>
      </c>
      <c r="H111" s="22">
        <v>278.95</v>
      </c>
      <c r="I111" s="51">
        <v>0.42152777777777778</v>
      </c>
      <c r="J111" s="22">
        <v>245.45</v>
      </c>
      <c r="K111" s="6">
        <v>6973.75</v>
      </c>
      <c r="L111" s="27">
        <v>837.5</v>
      </c>
      <c r="M111" s="5">
        <v>895.51</v>
      </c>
      <c r="N111" s="6">
        <v>11476.93</v>
      </c>
      <c r="O111" s="6">
        <v>11418.52</v>
      </c>
    </row>
    <row r="112" spans="1:17" ht="18" x14ac:dyDescent="0.35">
      <c r="A112" s="6">
        <v>53</v>
      </c>
      <c r="B112" s="6" t="s">
        <v>27</v>
      </c>
      <c r="C112" s="36">
        <v>44956</v>
      </c>
      <c r="D112" s="36" t="s">
        <v>76</v>
      </c>
      <c r="E112" s="6" t="s">
        <v>10</v>
      </c>
      <c r="F112" s="6">
        <v>39700</v>
      </c>
      <c r="G112" s="51">
        <v>0.45</v>
      </c>
      <c r="H112" s="22">
        <v>443.2</v>
      </c>
      <c r="I112" s="51">
        <v>0.46388888888888885</v>
      </c>
      <c r="J112" s="22">
        <v>382.4</v>
      </c>
      <c r="K112" s="6">
        <v>11080</v>
      </c>
      <c r="L112" s="27">
        <v>1520</v>
      </c>
      <c r="M112" s="5">
        <v>1585.13</v>
      </c>
      <c r="N112" s="6">
        <v>9898.52</v>
      </c>
      <c r="O112" s="6">
        <v>9833.39</v>
      </c>
    </row>
    <row r="113" spans="1:17" ht="18" x14ac:dyDescent="0.35">
      <c r="B113" s="6"/>
      <c r="C113" s="36"/>
      <c r="D113" s="36"/>
      <c r="E113" s="6"/>
      <c r="F113" s="6"/>
      <c r="G113" s="6"/>
      <c r="H113" s="22"/>
      <c r="I113" s="6"/>
      <c r="J113" s="22"/>
      <c r="K113" s="6"/>
      <c r="L113" s="22"/>
      <c r="M113" s="6"/>
      <c r="N113" s="6"/>
    </row>
    <row r="114" spans="1:17" ht="21" x14ac:dyDescent="0.4">
      <c r="B114" s="6"/>
      <c r="C114" s="36"/>
      <c r="D114" s="36"/>
      <c r="E114" s="40" t="s">
        <v>86</v>
      </c>
      <c r="F114" s="6"/>
      <c r="G114" s="22"/>
      <c r="H114" s="22"/>
      <c r="I114" s="22" t="s">
        <v>87</v>
      </c>
      <c r="J114" s="22"/>
      <c r="K114" s="6"/>
      <c r="L114" s="6" t="s">
        <v>88</v>
      </c>
      <c r="M114" s="6" t="s">
        <v>89</v>
      </c>
      <c r="N114" s="6"/>
    </row>
    <row r="115" spans="1:17" ht="18" x14ac:dyDescent="0.35">
      <c r="B115" s="6"/>
      <c r="C115" s="36"/>
      <c r="D115" s="36"/>
      <c r="E115" s="6"/>
      <c r="F115" s="6"/>
      <c r="G115" s="6"/>
      <c r="H115" s="22"/>
      <c r="I115" s="6"/>
      <c r="J115" s="22"/>
      <c r="K115" s="6"/>
      <c r="L115" s="22"/>
      <c r="M115" s="6"/>
      <c r="N115" s="6"/>
    </row>
    <row r="116" spans="1:17" ht="18" x14ac:dyDescent="0.35">
      <c r="B116" s="6"/>
      <c r="C116" s="36"/>
      <c r="D116" s="36"/>
      <c r="E116" s="6"/>
      <c r="F116" s="6"/>
      <c r="G116" s="6"/>
      <c r="H116" s="22"/>
      <c r="I116" s="6"/>
      <c r="J116" s="22"/>
      <c r="K116" s="6"/>
      <c r="L116" s="22"/>
      <c r="M116" s="6"/>
      <c r="N116" s="6"/>
    </row>
    <row r="117" spans="1:17" ht="25.8" x14ac:dyDescent="0.5">
      <c r="B117" s="6"/>
      <c r="C117" s="36"/>
      <c r="D117" s="36"/>
      <c r="E117" s="6"/>
      <c r="F117" s="6"/>
      <c r="G117" s="6"/>
      <c r="H117" s="52" t="s">
        <v>90</v>
      </c>
      <c r="I117" s="54">
        <v>2023</v>
      </c>
      <c r="J117" s="22"/>
      <c r="K117" s="6"/>
      <c r="L117" s="22"/>
      <c r="M117" s="6"/>
      <c r="N117" s="6"/>
    </row>
    <row r="118" spans="1:17" ht="18" x14ac:dyDescent="0.35">
      <c r="B118" s="6"/>
      <c r="C118" s="36"/>
      <c r="D118" s="36"/>
      <c r="E118" s="6"/>
      <c r="F118" s="6"/>
      <c r="G118" s="6"/>
      <c r="H118" s="22"/>
      <c r="I118" s="6"/>
      <c r="J118" s="22"/>
      <c r="K118" s="6"/>
      <c r="L118" s="22"/>
      <c r="M118" s="22"/>
      <c r="N118" s="6"/>
      <c r="O118" s="6"/>
    </row>
    <row r="119" spans="1:17" ht="18" x14ac:dyDescent="0.35">
      <c r="A119" s="6">
        <v>54</v>
      </c>
      <c r="B119" s="6" t="s">
        <v>27</v>
      </c>
      <c r="C119" s="36">
        <v>44970</v>
      </c>
      <c r="D119" s="36" t="s">
        <v>76</v>
      </c>
      <c r="E119" s="36" t="s">
        <v>10</v>
      </c>
      <c r="F119" s="6">
        <v>41500</v>
      </c>
      <c r="G119" s="51">
        <v>0.41666666666666669</v>
      </c>
      <c r="H119" s="22">
        <v>330.65</v>
      </c>
      <c r="I119" s="51">
        <v>0.42083333333333334</v>
      </c>
      <c r="J119" s="22">
        <v>420.75</v>
      </c>
      <c r="K119" s="22">
        <v>8266.25</v>
      </c>
      <c r="L119" s="21">
        <v>2252.5</v>
      </c>
      <c r="M119" s="21">
        <v>2188.5300000000002</v>
      </c>
      <c r="N119" s="6">
        <v>12021.92</v>
      </c>
      <c r="O119" s="6">
        <v>12021.92</v>
      </c>
    </row>
    <row r="120" spans="1:17" ht="18" x14ac:dyDescent="0.35">
      <c r="A120" s="6">
        <v>55</v>
      </c>
      <c r="B120" s="6" t="s">
        <v>22</v>
      </c>
      <c r="C120" s="36">
        <v>44971</v>
      </c>
      <c r="D120" s="36" t="s">
        <v>76</v>
      </c>
      <c r="E120" s="36" t="s">
        <v>17</v>
      </c>
      <c r="F120" s="6">
        <v>41300</v>
      </c>
      <c r="G120" s="51">
        <v>0.53125</v>
      </c>
      <c r="H120" s="22">
        <v>301.39999999999998</v>
      </c>
      <c r="I120" s="51">
        <v>0.53680555555555554</v>
      </c>
      <c r="J120" s="22">
        <v>319.39999999999998</v>
      </c>
      <c r="K120" s="22">
        <v>7535</v>
      </c>
      <c r="L120" s="21">
        <v>450</v>
      </c>
      <c r="M120" s="21">
        <v>389.08</v>
      </c>
      <c r="N120" s="22">
        <v>12471.92</v>
      </c>
      <c r="O120" s="30">
        <v>12387.4</v>
      </c>
      <c r="Q120" s="27">
        <v>23.6</v>
      </c>
    </row>
    <row r="121" spans="1:17" ht="18" x14ac:dyDescent="0.35">
      <c r="A121" s="6">
        <v>56</v>
      </c>
      <c r="B121" s="6" t="s">
        <v>77</v>
      </c>
      <c r="C121" s="36">
        <v>44974</v>
      </c>
      <c r="D121" s="36" t="s">
        <v>76</v>
      </c>
      <c r="E121" s="36" t="s">
        <v>10</v>
      </c>
      <c r="F121" s="6">
        <v>41300</v>
      </c>
      <c r="G121" s="51">
        <v>0.5083333333333333</v>
      </c>
      <c r="H121" s="22">
        <v>304</v>
      </c>
      <c r="I121" s="51">
        <v>0.5180555555555556</v>
      </c>
      <c r="J121" s="22">
        <v>331.05</v>
      </c>
      <c r="K121" s="22">
        <v>7600</v>
      </c>
      <c r="L121" s="21">
        <v>676.25</v>
      </c>
      <c r="M121" s="21">
        <v>615.11</v>
      </c>
      <c r="N121" s="6">
        <v>13063.65</v>
      </c>
      <c r="O121" s="22">
        <v>13002</v>
      </c>
    </row>
    <row r="122" spans="1:17" ht="18" x14ac:dyDescent="0.35">
      <c r="A122" s="6">
        <v>57</v>
      </c>
      <c r="B122" s="6" t="s">
        <v>27</v>
      </c>
      <c r="C122" s="36">
        <v>44977</v>
      </c>
      <c r="D122" s="36" t="s">
        <v>76</v>
      </c>
      <c r="E122" s="36" t="s">
        <v>17</v>
      </c>
      <c r="F122" s="6">
        <v>41200</v>
      </c>
      <c r="G122" s="51">
        <v>0.41319444444444442</v>
      </c>
      <c r="H122" s="22">
        <v>306.05</v>
      </c>
      <c r="I122" s="51">
        <v>0.4201388888888889</v>
      </c>
      <c r="J122" s="22">
        <v>299.3</v>
      </c>
      <c r="K122" s="22">
        <v>7651.25</v>
      </c>
      <c r="L122" s="27">
        <v>150</v>
      </c>
      <c r="M122" s="27">
        <v>229.2</v>
      </c>
      <c r="N122" s="22">
        <v>12852</v>
      </c>
      <c r="O122" s="22">
        <v>12772</v>
      </c>
      <c r="Q122" s="5"/>
    </row>
    <row r="123" spans="1:17" ht="18" x14ac:dyDescent="0.35">
      <c r="A123" s="6"/>
      <c r="B123" s="6"/>
      <c r="C123" s="36"/>
      <c r="D123" s="36"/>
      <c r="E123" s="36" t="s">
        <v>10</v>
      </c>
      <c r="F123" s="6">
        <v>40800</v>
      </c>
      <c r="G123" s="51">
        <v>0.51041666666666663</v>
      </c>
      <c r="H123" s="22">
        <v>291.83999999999997</v>
      </c>
      <c r="I123" s="51">
        <v>0.51388888888888895</v>
      </c>
      <c r="J123" s="22">
        <v>336.79</v>
      </c>
      <c r="K123" s="22">
        <v>7296</v>
      </c>
      <c r="L123" s="21">
        <v>1185</v>
      </c>
      <c r="M123" s="21" t="s">
        <v>91</v>
      </c>
      <c r="N123" s="22">
        <v>13957</v>
      </c>
      <c r="O123" s="30">
        <v>11895</v>
      </c>
    </row>
    <row r="124" spans="1:17" ht="18" x14ac:dyDescent="0.35">
      <c r="A124" s="6">
        <v>58</v>
      </c>
      <c r="B124" s="6" t="s">
        <v>22</v>
      </c>
      <c r="C124" s="36">
        <v>44978</v>
      </c>
      <c r="D124" s="36" t="s">
        <v>76</v>
      </c>
      <c r="E124" s="36" t="s">
        <v>10</v>
      </c>
      <c r="F124" s="6">
        <v>40700</v>
      </c>
      <c r="G124" s="51">
        <v>0.4152777777777778</v>
      </c>
      <c r="H124" s="22">
        <v>285.10000000000002</v>
      </c>
      <c r="I124" s="51">
        <v>0.41250000000000003</v>
      </c>
      <c r="J124" s="22">
        <v>270.85000000000002</v>
      </c>
      <c r="K124" s="22">
        <v>7127.5</v>
      </c>
      <c r="L124" s="27">
        <v>356.25</v>
      </c>
      <c r="M124" s="27">
        <v>415.54</v>
      </c>
      <c r="N124" s="6">
        <v>11538.75</v>
      </c>
      <c r="O124" s="6">
        <v>11478.75</v>
      </c>
    </row>
    <row r="125" spans="1:17" ht="18" x14ac:dyDescent="0.35">
      <c r="A125" s="6"/>
      <c r="B125" s="6"/>
      <c r="C125" s="36"/>
      <c r="D125" s="36"/>
      <c r="E125" s="36" t="s">
        <v>17</v>
      </c>
      <c r="F125" s="6">
        <v>40700</v>
      </c>
      <c r="G125" s="51">
        <v>0.42083333333333334</v>
      </c>
      <c r="H125" s="22">
        <v>300.35000000000002</v>
      </c>
      <c r="I125" s="51">
        <v>0.42777777777777781</v>
      </c>
      <c r="J125" s="22">
        <v>340.75</v>
      </c>
      <c r="K125" s="22">
        <v>7508.75</v>
      </c>
      <c r="L125" s="21">
        <v>1010</v>
      </c>
      <c r="M125" s="21">
        <v>532.62</v>
      </c>
      <c r="N125" s="6">
        <v>12550.77</v>
      </c>
      <c r="O125" s="6">
        <v>12429.62</v>
      </c>
    </row>
    <row r="126" spans="1:17" ht="18" x14ac:dyDescent="0.35">
      <c r="A126" s="6">
        <v>59</v>
      </c>
      <c r="B126" s="6" t="s">
        <v>13</v>
      </c>
      <c r="C126" s="36">
        <v>44980</v>
      </c>
      <c r="D126" s="36" t="s">
        <v>76</v>
      </c>
      <c r="E126" s="36" t="s">
        <v>10</v>
      </c>
      <c r="F126" s="6">
        <v>39900</v>
      </c>
      <c r="G126" s="51">
        <v>0.4069444444444445</v>
      </c>
      <c r="H126" s="22">
        <v>282.14999999999998</v>
      </c>
      <c r="I126" s="51">
        <v>0.41041666666666665</v>
      </c>
      <c r="J126" s="22">
        <v>225.4</v>
      </c>
      <c r="K126" s="22">
        <v>7053.75</v>
      </c>
      <c r="L126" s="27">
        <v>1418.75</v>
      </c>
      <c r="M126" s="27">
        <v>1476.71</v>
      </c>
      <c r="N126" s="6">
        <v>11010.25</v>
      </c>
      <c r="O126" s="22">
        <v>12429</v>
      </c>
    </row>
    <row r="127" spans="1:17" ht="18" x14ac:dyDescent="0.35">
      <c r="A127" s="6"/>
      <c r="B127" s="6"/>
      <c r="C127" s="36"/>
      <c r="D127" s="36"/>
      <c r="E127" s="36" t="s">
        <v>17</v>
      </c>
      <c r="F127" s="6">
        <v>39800</v>
      </c>
      <c r="G127" s="51">
        <v>0.41597222222222219</v>
      </c>
      <c r="H127" s="22">
        <v>245.55</v>
      </c>
      <c r="I127" s="51">
        <v>0.41944444444444445</v>
      </c>
      <c r="J127" s="22">
        <v>303</v>
      </c>
      <c r="K127" s="22">
        <v>6138.75</v>
      </c>
      <c r="L127" s="21">
        <v>1436.25</v>
      </c>
      <c r="M127" s="27" t="s">
        <v>92</v>
      </c>
      <c r="N127" s="6">
        <v>12429.62</v>
      </c>
      <c r="O127" s="6">
        <v>11312.52</v>
      </c>
    </row>
    <row r="128" spans="1:17" ht="18" x14ac:dyDescent="0.35">
      <c r="A128" s="6">
        <v>60</v>
      </c>
      <c r="B128" s="6" t="s">
        <v>77</v>
      </c>
      <c r="C128" s="36">
        <v>44981</v>
      </c>
      <c r="D128" s="36" t="s">
        <v>76</v>
      </c>
      <c r="E128" s="36" t="s">
        <v>17</v>
      </c>
      <c r="F128" s="6">
        <v>40200</v>
      </c>
      <c r="G128" s="51">
        <v>0.47916666666666669</v>
      </c>
      <c r="H128" s="22">
        <v>299.3</v>
      </c>
      <c r="I128" s="51">
        <v>0.4826388888888889</v>
      </c>
      <c r="J128" s="22">
        <v>275.8</v>
      </c>
      <c r="K128" s="22">
        <f>(H128*25)</f>
        <v>7482.5</v>
      </c>
      <c r="L128" s="27">
        <v>560</v>
      </c>
      <c r="M128" s="27">
        <v>621.72</v>
      </c>
      <c r="N128" s="6">
        <v>11707.46</v>
      </c>
      <c r="O128" s="6">
        <v>11707.46</v>
      </c>
    </row>
    <row r="129" spans="1:16" ht="18" x14ac:dyDescent="0.35">
      <c r="A129" s="6">
        <v>61</v>
      </c>
      <c r="B129" s="6" t="s">
        <v>27</v>
      </c>
      <c r="C129" s="36">
        <v>44984</v>
      </c>
      <c r="D129" s="36" t="s">
        <v>76</v>
      </c>
      <c r="E129" s="36" t="s">
        <v>17</v>
      </c>
      <c r="F129" s="6">
        <v>40100</v>
      </c>
      <c r="G129" s="51">
        <v>0.40138888888888885</v>
      </c>
      <c r="H129" s="22">
        <v>302.85000000000002</v>
      </c>
      <c r="I129" s="51">
        <v>0.40277777777777773</v>
      </c>
      <c r="J129" s="22">
        <v>260.7</v>
      </c>
      <c r="K129" s="22">
        <v>7571.25</v>
      </c>
      <c r="L129" s="27">
        <v>1053.75</v>
      </c>
      <c r="M129" s="27">
        <v>1113.44</v>
      </c>
      <c r="N129" s="22">
        <v>10654</v>
      </c>
      <c r="O129" s="22">
        <v>10594</v>
      </c>
    </row>
    <row r="130" spans="1:16" ht="18" x14ac:dyDescent="0.35">
      <c r="A130" s="6"/>
      <c r="B130" s="6"/>
      <c r="C130" s="36"/>
      <c r="D130" s="36" t="s">
        <v>76</v>
      </c>
      <c r="E130" s="36" t="s">
        <v>17</v>
      </c>
      <c r="F130" s="6">
        <v>40300</v>
      </c>
      <c r="G130" s="51">
        <v>8.6805555555555566E-2</v>
      </c>
      <c r="H130" s="22">
        <v>265.5</v>
      </c>
      <c r="I130" s="51">
        <v>9.1666666666666674E-2</v>
      </c>
      <c r="J130" s="22">
        <v>266.7</v>
      </c>
      <c r="K130" s="22">
        <v>6637.5</v>
      </c>
      <c r="L130" s="22" t="s">
        <v>93</v>
      </c>
      <c r="M130" s="27" t="s">
        <v>94</v>
      </c>
      <c r="N130" s="22">
        <v>10594</v>
      </c>
      <c r="O130" s="22">
        <v>10565</v>
      </c>
    </row>
    <row r="131" spans="1:16" ht="18" x14ac:dyDescent="0.35">
      <c r="A131" s="6">
        <v>62</v>
      </c>
      <c r="B131" s="6" t="s">
        <v>22</v>
      </c>
      <c r="C131" s="36">
        <v>44985</v>
      </c>
      <c r="D131" s="36" t="s">
        <v>76</v>
      </c>
      <c r="E131" s="36" t="s">
        <v>10</v>
      </c>
      <c r="F131" s="6">
        <v>40300</v>
      </c>
      <c r="G131" s="51">
        <v>8.4722222222222213E-2</v>
      </c>
      <c r="H131" s="22">
        <v>287.89999999999998</v>
      </c>
      <c r="I131" s="51">
        <v>8.8888888888888892E-2</v>
      </c>
      <c r="J131" s="22">
        <v>320.10000000000002</v>
      </c>
      <c r="K131" s="22">
        <v>7197.5</v>
      </c>
      <c r="L131" s="21">
        <v>805</v>
      </c>
      <c r="M131" s="21">
        <v>744.28</v>
      </c>
      <c r="N131" s="6">
        <v>11370.15</v>
      </c>
      <c r="O131" s="22">
        <v>11309.43</v>
      </c>
    </row>
    <row r="132" spans="1:16" ht="18" x14ac:dyDescent="0.35">
      <c r="A132" s="6"/>
      <c r="B132" s="6"/>
      <c r="C132" s="36"/>
      <c r="D132" s="36"/>
      <c r="E132" s="36"/>
      <c r="F132" s="6"/>
      <c r="G132" s="6"/>
      <c r="H132" s="22"/>
      <c r="I132" s="6"/>
      <c r="J132" s="22"/>
      <c r="K132" s="22"/>
      <c r="L132" s="22"/>
      <c r="M132" s="22"/>
      <c r="N132" s="6"/>
      <c r="O132" s="6"/>
    </row>
    <row r="133" spans="1:16" ht="21" x14ac:dyDescent="0.4">
      <c r="A133" s="6"/>
      <c r="B133" s="6"/>
      <c r="C133" s="36"/>
      <c r="D133" s="36"/>
      <c r="E133" s="40" t="s">
        <v>95</v>
      </c>
      <c r="F133" s="6"/>
      <c r="G133" s="22"/>
      <c r="H133" s="22"/>
      <c r="I133" s="22" t="s">
        <v>96</v>
      </c>
      <c r="J133" s="22"/>
      <c r="K133" s="6"/>
      <c r="L133" s="22"/>
      <c r="M133" s="6" t="s">
        <v>97</v>
      </c>
      <c r="N133" s="6"/>
      <c r="O133" s="6"/>
    </row>
    <row r="134" spans="1:16" ht="18" x14ac:dyDescent="0.35">
      <c r="A134" s="6"/>
      <c r="B134" s="6"/>
      <c r="C134" s="36"/>
      <c r="D134" s="36"/>
      <c r="E134" s="36"/>
      <c r="F134" s="6"/>
      <c r="G134" s="6"/>
      <c r="H134" s="22"/>
      <c r="I134" s="6"/>
      <c r="J134" s="22"/>
      <c r="K134" s="22"/>
      <c r="L134" s="22"/>
      <c r="M134" s="22"/>
      <c r="N134" s="6"/>
      <c r="O134" s="6"/>
    </row>
    <row r="135" spans="1:16" ht="18" x14ac:dyDescent="0.35">
      <c r="A135" s="6"/>
      <c r="B135" s="6"/>
      <c r="C135" s="36"/>
      <c r="D135" s="36"/>
      <c r="E135" s="36"/>
      <c r="F135" s="22"/>
      <c r="G135" s="6"/>
      <c r="H135" s="22"/>
      <c r="I135" s="6"/>
      <c r="J135" s="22"/>
      <c r="K135" s="22"/>
      <c r="L135" s="22"/>
      <c r="M135" s="22"/>
      <c r="N135" s="6"/>
      <c r="O135" s="6"/>
    </row>
    <row r="136" spans="1:16" ht="25.8" x14ac:dyDescent="0.5">
      <c r="A136" s="6"/>
      <c r="B136" s="6"/>
      <c r="C136" s="36"/>
      <c r="D136" s="36"/>
      <c r="E136" s="36"/>
      <c r="F136" s="22"/>
      <c r="G136" s="6"/>
      <c r="H136" s="52" t="s">
        <v>98</v>
      </c>
      <c r="I136" s="54">
        <v>2023</v>
      </c>
      <c r="J136" s="22"/>
      <c r="K136" s="22"/>
      <c r="L136" s="22"/>
      <c r="M136" s="22"/>
      <c r="N136" s="6"/>
      <c r="O136" s="6"/>
    </row>
    <row r="137" spans="1:16" ht="18" x14ac:dyDescent="0.35">
      <c r="A137" s="6"/>
      <c r="B137" s="6"/>
      <c r="C137" s="36"/>
      <c r="D137" s="36"/>
      <c r="E137" s="36"/>
      <c r="F137" s="36"/>
      <c r="G137" s="6"/>
      <c r="H137" s="22"/>
      <c r="I137" s="6"/>
      <c r="J137" s="22"/>
      <c r="K137" s="22"/>
      <c r="L137" s="22"/>
      <c r="M137" s="22"/>
      <c r="N137" s="6"/>
      <c r="O137" s="6"/>
    </row>
    <row r="138" spans="1:16" ht="18" x14ac:dyDescent="0.35">
      <c r="A138" s="6">
        <v>63</v>
      </c>
      <c r="B138" s="6" t="s">
        <v>12</v>
      </c>
      <c r="C138" s="36">
        <v>44986</v>
      </c>
      <c r="D138" s="36" t="s">
        <v>76</v>
      </c>
      <c r="E138" s="36" t="s">
        <v>10</v>
      </c>
      <c r="F138" s="6">
        <v>40700</v>
      </c>
      <c r="G138" s="51">
        <v>0.50694444444444442</v>
      </c>
      <c r="H138" s="22">
        <v>217.15</v>
      </c>
      <c r="I138" s="51">
        <v>0.51388888888888895</v>
      </c>
      <c r="J138" s="22">
        <v>245.8</v>
      </c>
      <c r="K138" s="22">
        <v>5428.75</v>
      </c>
      <c r="L138" s="21">
        <v>716.25</v>
      </c>
      <c r="M138" s="21">
        <v>658.8</v>
      </c>
      <c r="N138" s="22">
        <v>12025.68</v>
      </c>
      <c r="O138" s="6">
        <v>11944.63</v>
      </c>
      <c r="P138" s="21">
        <v>13.19</v>
      </c>
    </row>
    <row r="139" spans="1:16" ht="18" x14ac:dyDescent="0.35">
      <c r="A139" s="6">
        <v>64</v>
      </c>
      <c r="B139" s="6" t="s">
        <v>27</v>
      </c>
      <c r="C139" s="36">
        <v>44998</v>
      </c>
      <c r="D139" s="36" t="s">
        <v>76</v>
      </c>
      <c r="E139" s="36" t="s">
        <v>10</v>
      </c>
      <c r="F139" s="6">
        <v>40400</v>
      </c>
      <c r="G139" s="51">
        <v>0.47986111111111113</v>
      </c>
      <c r="H139" s="22">
        <v>308.8</v>
      </c>
      <c r="I139" s="51">
        <v>0.48194444444444445</v>
      </c>
      <c r="J139" s="22">
        <v>345.15</v>
      </c>
      <c r="K139" s="22">
        <v>8628.75</v>
      </c>
      <c r="L139" s="21">
        <v>908.75</v>
      </c>
      <c r="M139" s="21">
        <v>847.31</v>
      </c>
      <c r="N139" s="6">
        <v>12853.38</v>
      </c>
      <c r="O139" s="6">
        <v>12791.94</v>
      </c>
      <c r="P139" s="8">
        <v>11.77</v>
      </c>
    </row>
    <row r="140" spans="1:16" ht="18" x14ac:dyDescent="0.35">
      <c r="A140" s="6">
        <v>65</v>
      </c>
      <c r="B140" s="6" t="s">
        <v>22</v>
      </c>
      <c r="C140" s="36">
        <v>44999</v>
      </c>
      <c r="D140" s="36" t="s">
        <v>76</v>
      </c>
      <c r="E140" s="36" t="s">
        <v>10</v>
      </c>
      <c r="F140" s="6">
        <v>39300</v>
      </c>
      <c r="G140" s="51">
        <v>0.43263888888888885</v>
      </c>
      <c r="H140" s="22">
        <v>284.89999999999998</v>
      </c>
      <c r="I140" s="51">
        <v>0.43958333333333338</v>
      </c>
      <c r="J140" s="22">
        <v>334.3</v>
      </c>
      <c r="K140" s="22">
        <v>7122.5</v>
      </c>
      <c r="L140" s="21">
        <v>1235</v>
      </c>
      <c r="M140" s="21">
        <v>1174.0999999999999</v>
      </c>
      <c r="N140" s="6">
        <v>14026.94</v>
      </c>
      <c r="O140" s="6">
        <v>13966.04</v>
      </c>
      <c r="P140" s="8">
        <v>17.39</v>
      </c>
    </row>
    <row r="141" spans="1:16" ht="18" x14ac:dyDescent="0.35">
      <c r="A141" s="6"/>
      <c r="B141" s="6"/>
      <c r="C141" s="36"/>
      <c r="D141" s="36"/>
      <c r="E141" s="36"/>
      <c r="F141" s="6"/>
      <c r="G141" s="51"/>
      <c r="H141" s="22"/>
      <c r="I141" s="51"/>
      <c r="J141" s="22"/>
      <c r="K141" s="22"/>
      <c r="L141" s="21"/>
      <c r="M141" s="21"/>
      <c r="N141" s="6"/>
      <c r="O141" s="6"/>
      <c r="P141" s="8"/>
    </row>
    <row r="142" spans="1:16" ht="18" x14ac:dyDescent="0.35">
      <c r="A142" s="6">
        <v>66</v>
      </c>
      <c r="B142" s="6" t="s">
        <v>12</v>
      </c>
      <c r="C142" s="36">
        <v>45000</v>
      </c>
      <c r="D142" s="36" t="s">
        <v>76</v>
      </c>
      <c r="E142" s="6" t="s">
        <v>17</v>
      </c>
      <c r="F142" s="6">
        <v>39500</v>
      </c>
      <c r="G142" s="51">
        <v>0.46111111111111108</v>
      </c>
      <c r="H142" s="22">
        <v>270.75</v>
      </c>
      <c r="I142" s="51">
        <v>0.46388888888888885</v>
      </c>
      <c r="J142" s="22">
        <v>222.25</v>
      </c>
      <c r="K142" s="22">
        <v>6768.75</v>
      </c>
      <c r="L142" s="27">
        <v>1212.55</v>
      </c>
      <c r="M142" s="22"/>
      <c r="N142" s="6"/>
      <c r="O142" s="6"/>
      <c r="P142" s="6"/>
    </row>
    <row r="143" spans="1:16" ht="18" x14ac:dyDescent="0.35">
      <c r="A143" s="6"/>
      <c r="C143" s="36"/>
      <c r="D143" s="36"/>
      <c r="E143" s="6" t="s">
        <v>17</v>
      </c>
      <c r="F143" s="6">
        <v>39500</v>
      </c>
      <c r="G143" s="51">
        <v>0.47152777777777777</v>
      </c>
      <c r="H143" s="22">
        <v>273.75</v>
      </c>
      <c r="I143" s="51">
        <v>0.47430555555555554</v>
      </c>
      <c r="J143" s="22">
        <v>313.05</v>
      </c>
      <c r="K143" s="22">
        <v>6843.75</v>
      </c>
      <c r="L143" s="21">
        <v>982.5</v>
      </c>
      <c r="M143" s="27">
        <v>230</v>
      </c>
      <c r="N143" s="6"/>
      <c r="O143" s="6"/>
      <c r="P143" s="5">
        <v>1.69</v>
      </c>
    </row>
    <row r="144" spans="1:16" ht="18" x14ac:dyDescent="0.35">
      <c r="C144" s="36"/>
      <c r="D144" s="36"/>
      <c r="E144" s="6" t="s">
        <v>10</v>
      </c>
      <c r="F144" s="6">
        <v>39500</v>
      </c>
      <c r="G144" s="51">
        <v>5.2083333333333336E-2</v>
      </c>
      <c r="H144" s="22">
        <v>275</v>
      </c>
      <c r="I144" s="51">
        <v>7.8472222222222221E-2</v>
      </c>
      <c r="J144" s="22">
        <v>323</v>
      </c>
      <c r="K144" s="22">
        <v>6875</v>
      </c>
      <c r="L144" s="21">
        <v>1200</v>
      </c>
      <c r="M144" s="55" t="s">
        <v>105</v>
      </c>
      <c r="N144" s="6">
        <v>14936.04</v>
      </c>
      <c r="O144" s="6">
        <v>14756.16</v>
      </c>
      <c r="P144" s="8">
        <v>17.45</v>
      </c>
    </row>
    <row r="145" spans="1:23" ht="18" x14ac:dyDescent="0.35">
      <c r="C145" s="36"/>
      <c r="D145" s="36"/>
      <c r="E145" s="6"/>
      <c r="F145" s="6"/>
      <c r="G145" s="51"/>
      <c r="H145" s="22"/>
      <c r="I145" s="51"/>
      <c r="J145" s="22"/>
      <c r="K145" s="22"/>
      <c r="L145" s="21"/>
      <c r="M145" s="22"/>
      <c r="N145" s="6"/>
      <c r="O145" s="6"/>
      <c r="P145" s="8"/>
    </row>
    <row r="146" spans="1:23" ht="18" x14ac:dyDescent="0.35">
      <c r="A146" s="6">
        <v>67</v>
      </c>
      <c r="B146" s="6" t="s">
        <v>13</v>
      </c>
      <c r="C146" s="36">
        <v>45001</v>
      </c>
      <c r="D146" s="36" t="s">
        <v>76</v>
      </c>
      <c r="E146" s="6" t="s">
        <v>10</v>
      </c>
      <c r="F146" s="6">
        <v>39200</v>
      </c>
      <c r="G146" s="51">
        <v>7.2916666666666671E-2</v>
      </c>
      <c r="H146" s="22">
        <v>291.89999999999998</v>
      </c>
      <c r="I146" s="51">
        <v>8.3333333333333329E-2</v>
      </c>
      <c r="J146" s="22">
        <v>236.25</v>
      </c>
      <c r="K146" s="22">
        <f>H146*25</f>
        <v>7297.4999999999991</v>
      </c>
      <c r="L146" s="27">
        <v>1391</v>
      </c>
      <c r="M146" s="22"/>
      <c r="N146" s="6"/>
      <c r="O146" s="6"/>
      <c r="P146" s="6"/>
    </row>
    <row r="147" spans="1:23" ht="18" x14ac:dyDescent="0.35">
      <c r="C147" s="36"/>
      <c r="D147" s="36"/>
      <c r="E147" s="6" t="s">
        <v>17</v>
      </c>
      <c r="F147" s="6">
        <v>38800</v>
      </c>
      <c r="G147" s="51">
        <v>8.4722222222222213E-2</v>
      </c>
      <c r="H147" s="22">
        <v>306.64999999999998</v>
      </c>
      <c r="I147" s="51">
        <v>8.819444444444445E-2</v>
      </c>
      <c r="J147" s="22">
        <v>349.7</v>
      </c>
      <c r="K147" s="22">
        <f>H147*25</f>
        <v>7666.2499999999991</v>
      </c>
      <c r="L147" s="21">
        <v>1076.25</v>
      </c>
      <c r="M147" s="56" t="s">
        <v>101</v>
      </c>
      <c r="N147" s="6">
        <v>14321.21</v>
      </c>
      <c r="O147" s="6">
        <v>14321.21</v>
      </c>
      <c r="P147" s="5"/>
    </row>
    <row r="148" spans="1:23" ht="18" x14ac:dyDescent="0.35">
      <c r="C148" s="36"/>
      <c r="D148" s="36"/>
      <c r="E148" s="6"/>
      <c r="F148" s="6"/>
      <c r="G148" s="51"/>
      <c r="H148" s="22"/>
      <c r="I148" s="51"/>
      <c r="J148" s="22"/>
      <c r="K148" s="22"/>
      <c r="L148" s="21"/>
      <c r="M148" s="27"/>
      <c r="N148" s="6"/>
      <c r="O148" s="6"/>
      <c r="P148" s="5"/>
    </row>
    <row r="149" spans="1:23" ht="18" x14ac:dyDescent="0.35">
      <c r="A149" s="6">
        <v>68</v>
      </c>
      <c r="B149" s="6" t="s">
        <v>22</v>
      </c>
      <c r="C149" s="7">
        <v>45014</v>
      </c>
      <c r="D149" s="6" t="s">
        <v>76</v>
      </c>
      <c r="E149" s="6" t="s">
        <v>17</v>
      </c>
      <c r="F149" s="6">
        <v>39700</v>
      </c>
      <c r="G149" s="51">
        <v>0.4777777777777778</v>
      </c>
      <c r="H149" s="22">
        <v>198.8</v>
      </c>
      <c r="I149" s="51">
        <v>0.50416666666666665</v>
      </c>
      <c r="J149" s="22">
        <v>157.94999999999999</v>
      </c>
      <c r="K149" s="22">
        <v>4970</v>
      </c>
      <c r="L149" s="27">
        <v>1021.25</v>
      </c>
      <c r="M149" s="22"/>
      <c r="N149" s="22"/>
      <c r="O149" s="22"/>
      <c r="P149" s="27">
        <v>20.55</v>
      </c>
      <c r="Q149" s="24"/>
      <c r="R149" s="24"/>
      <c r="S149" s="24"/>
      <c r="T149" s="24"/>
      <c r="U149" s="24"/>
      <c r="V149" s="24"/>
      <c r="W149" s="24"/>
    </row>
    <row r="150" spans="1:23" ht="18" x14ac:dyDescent="0.35">
      <c r="A150" s="6"/>
      <c r="B150" s="6"/>
      <c r="C150" s="36"/>
      <c r="D150" s="36"/>
      <c r="E150" s="6" t="s">
        <v>10</v>
      </c>
      <c r="F150" s="6">
        <v>39700</v>
      </c>
      <c r="G150" s="51">
        <v>0.5131944444444444</v>
      </c>
      <c r="H150" s="22">
        <v>115.9</v>
      </c>
      <c r="I150" s="51">
        <v>0.5180555555555556</v>
      </c>
      <c r="J150" s="22">
        <v>97.5</v>
      </c>
      <c r="K150" s="22">
        <v>2897.5</v>
      </c>
      <c r="L150" s="27">
        <v>460</v>
      </c>
      <c r="M150" s="22"/>
      <c r="N150" s="22"/>
      <c r="O150" s="22"/>
      <c r="P150" s="27">
        <v>15.88</v>
      </c>
      <c r="Q150" s="24"/>
      <c r="R150" s="24"/>
      <c r="S150" s="24"/>
      <c r="T150" s="24"/>
      <c r="U150" s="24"/>
      <c r="V150" s="24"/>
      <c r="W150" s="24"/>
    </row>
    <row r="151" spans="1:23" ht="18" x14ac:dyDescent="0.35">
      <c r="A151" s="6"/>
      <c r="B151" s="6"/>
      <c r="C151" s="36"/>
      <c r="D151" s="36"/>
      <c r="E151" s="6" t="s">
        <v>10</v>
      </c>
      <c r="F151" s="6">
        <v>39800</v>
      </c>
      <c r="G151" s="51">
        <v>0.50624999999999998</v>
      </c>
      <c r="H151" s="22">
        <v>135</v>
      </c>
      <c r="I151" s="51">
        <v>0.51041666666666663</v>
      </c>
      <c r="J151" s="22">
        <v>144.6</v>
      </c>
      <c r="K151" s="22">
        <v>3375</v>
      </c>
      <c r="L151" s="21" t="s">
        <v>99</v>
      </c>
      <c r="M151" s="56">
        <v>1401.16</v>
      </c>
      <c r="N151" s="22">
        <v>12579.96</v>
      </c>
      <c r="O151" s="22">
        <v>12420.05</v>
      </c>
      <c r="P151" s="21">
        <v>7.11</v>
      </c>
      <c r="Q151" s="24"/>
      <c r="R151" s="24"/>
      <c r="S151" s="24"/>
      <c r="T151" s="24"/>
      <c r="U151" s="24"/>
      <c r="V151" s="24"/>
      <c r="W151" s="24"/>
    </row>
    <row r="152" spans="1:23" ht="18" x14ac:dyDescent="0.35">
      <c r="A152" s="6"/>
      <c r="B152" s="6"/>
      <c r="C152" s="36"/>
      <c r="D152" s="36"/>
      <c r="E152" s="6"/>
      <c r="F152" s="6"/>
      <c r="G152" s="51"/>
      <c r="H152" s="22"/>
      <c r="I152" s="51"/>
      <c r="J152" s="22"/>
      <c r="K152" s="22"/>
      <c r="L152" s="21"/>
      <c r="M152" s="22"/>
      <c r="N152" s="22"/>
      <c r="O152" s="22"/>
      <c r="P152" s="21"/>
      <c r="Q152" s="24"/>
      <c r="R152" s="24"/>
      <c r="S152" s="24"/>
      <c r="T152" s="24"/>
      <c r="U152" s="24"/>
      <c r="V152" s="24"/>
      <c r="W152" s="24"/>
    </row>
    <row r="153" spans="1:23" ht="18" x14ac:dyDescent="0.35">
      <c r="A153" s="6">
        <v>69</v>
      </c>
      <c r="B153" s="6" t="s">
        <v>77</v>
      </c>
      <c r="C153" s="36">
        <v>45016</v>
      </c>
      <c r="D153" s="36" t="s">
        <v>76</v>
      </c>
      <c r="E153" s="6" t="s">
        <v>10</v>
      </c>
      <c r="F153" s="6">
        <v>40400</v>
      </c>
      <c r="G153" s="51">
        <v>0.4513888888888889</v>
      </c>
      <c r="H153" s="22">
        <v>312</v>
      </c>
      <c r="I153" s="51">
        <v>0.45347222222222222</v>
      </c>
      <c r="J153" s="22">
        <v>295.64999999999998</v>
      </c>
      <c r="K153" s="22">
        <f>312*25</f>
        <v>7800</v>
      </c>
      <c r="L153" s="22"/>
      <c r="M153" s="22"/>
      <c r="N153" s="22"/>
      <c r="O153" s="22"/>
      <c r="Q153" s="24"/>
      <c r="R153" s="24"/>
      <c r="S153" s="24"/>
      <c r="T153" s="24"/>
      <c r="U153" s="24"/>
      <c r="V153" s="24"/>
      <c r="W153" s="24"/>
    </row>
    <row r="154" spans="1:23" ht="18" x14ac:dyDescent="0.35">
      <c r="A154" s="6"/>
      <c r="B154" s="6"/>
      <c r="C154" s="36"/>
      <c r="D154" s="36"/>
      <c r="E154" s="6" t="s">
        <v>17</v>
      </c>
      <c r="F154" s="6">
        <v>40500</v>
      </c>
      <c r="G154" s="51">
        <v>0.4861111111111111</v>
      </c>
      <c r="H154" s="22">
        <v>324.75</v>
      </c>
      <c r="I154" s="51">
        <v>0.49027777777777781</v>
      </c>
      <c r="J154" s="22">
        <v>320</v>
      </c>
      <c r="K154" s="22">
        <f>324.75*25</f>
        <v>8118.75</v>
      </c>
      <c r="L154" s="27">
        <v>118.75</v>
      </c>
      <c r="M154" s="22"/>
      <c r="N154" s="22"/>
      <c r="O154" s="22"/>
      <c r="P154" s="27">
        <v>1.46</v>
      </c>
      <c r="Q154" s="24"/>
      <c r="R154" s="24"/>
      <c r="S154" s="24"/>
      <c r="T154" s="24"/>
      <c r="U154" s="24"/>
      <c r="V154" s="24"/>
      <c r="W154" s="24"/>
    </row>
    <row r="155" spans="1:23" ht="18" x14ac:dyDescent="0.35">
      <c r="A155" s="6"/>
      <c r="B155" s="6"/>
      <c r="C155" s="36"/>
      <c r="D155" s="36"/>
      <c r="E155" s="6" t="s">
        <v>10</v>
      </c>
      <c r="F155" s="6">
        <v>40400</v>
      </c>
      <c r="G155" s="51">
        <v>0.49722222222222223</v>
      </c>
      <c r="H155" s="22">
        <v>265.55</v>
      </c>
      <c r="I155" s="51">
        <v>0.50277777777777777</v>
      </c>
      <c r="J155" s="22">
        <v>264.89999999999998</v>
      </c>
      <c r="K155" s="22">
        <f>H155*25</f>
        <v>6638.75</v>
      </c>
      <c r="L155" s="27">
        <v>425</v>
      </c>
      <c r="M155" s="22"/>
      <c r="N155" s="22"/>
      <c r="O155" s="22"/>
      <c r="P155" s="27">
        <v>2.94</v>
      </c>
      <c r="Q155" s="24"/>
      <c r="R155" s="24"/>
      <c r="S155" s="24"/>
      <c r="T155" s="24"/>
      <c r="U155" s="24"/>
      <c r="V155" s="24"/>
      <c r="W155" s="24"/>
    </row>
    <row r="156" spans="1:23" ht="18" x14ac:dyDescent="0.35">
      <c r="A156" s="6"/>
      <c r="B156" s="6"/>
      <c r="C156" s="36"/>
      <c r="D156" s="36"/>
      <c r="E156" s="6" t="s">
        <v>17</v>
      </c>
      <c r="F156" s="6">
        <v>40700</v>
      </c>
      <c r="G156" s="51">
        <v>0.52708333333333335</v>
      </c>
      <c r="H156" s="22">
        <v>232.4</v>
      </c>
      <c r="I156" s="51">
        <v>0.52986111111111112</v>
      </c>
      <c r="J156" s="22">
        <v>236.15</v>
      </c>
      <c r="K156" s="22">
        <f>H156*25</f>
        <v>5810</v>
      </c>
      <c r="L156" s="21">
        <v>93.75</v>
      </c>
      <c r="M156" s="22"/>
      <c r="N156" s="22"/>
      <c r="O156" s="22"/>
      <c r="P156" s="21">
        <v>1.61</v>
      </c>
      <c r="Q156" s="24"/>
      <c r="R156" s="24"/>
      <c r="S156" s="24"/>
      <c r="T156" s="24"/>
      <c r="U156" s="24"/>
      <c r="V156" s="24"/>
      <c r="W156" s="24"/>
    </row>
    <row r="157" spans="1:23" ht="18" x14ac:dyDescent="0.35">
      <c r="A157" s="6"/>
      <c r="B157" s="6"/>
      <c r="C157" s="36"/>
      <c r="D157" s="36"/>
      <c r="E157" s="6" t="s">
        <v>17</v>
      </c>
      <c r="F157" s="6">
        <v>40800</v>
      </c>
      <c r="G157" s="51">
        <v>6.0416666666666667E-2</v>
      </c>
      <c r="H157" s="22">
        <v>196.9</v>
      </c>
      <c r="I157" s="51">
        <v>6.1805555555555558E-2</v>
      </c>
      <c r="J157" s="6">
        <v>191.85</v>
      </c>
      <c r="K157" s="22">
        <f>H157*25</f>
        <v>4922.5</v>
      </c>
      <c r="L157" s="27">
        <v>126.25</v>
      </c>
      <c r="M157" s="22"/>
      <c r="N157" s="22"/>
      <c r="O157" s="22"/>
      <c r="P157" s="27">
        <v>2.56</v>
      </c>
      <c r="Q157" s="24"/>
      <c r="R157" s="24"/>
      <c r="S157" s="24"/>
      <c r="T157" s="24"/>
      <c r="U157" s="24"/>
      <c r="V157" s="24"/>
      <c r="W157" s="24"/>
    </row>
    <row r="158" spans="1:23" ht="18" x14ac:dyDescent="0.35">
      <c r="A158" s="6"/>
      <c r="B158" s="6"/>
      <c r="C158" s="36"/>
      <c r="D158" s="36"/>
      <c r="E158" s="6" t="s">
        <v>10</v>
      </c>
      <c r="F158" s="6">
        <v>40200</v>
      </c>
      <c r="G158" s="51">
        <v>6.3888888888888884E-2</v>
      </c>
      <c r="H158" s="22">
        <v>186.25</v>
      </c>
      <c r="I158" s="51">
        <v>6.5972222222222224E-2</v>
      </c>
      <c r="J158" s="22">
        <v>179.45</v>
      </c>
      <c r="K158" s="22">
        <f>H158*25</f>
        <v>4656.25</v>
      </c>
      <c r="L158" s="27">
        <v>170</v>
      </c>
      <c r="M158" s="56" t="s">
        <v>103</v>
      </c>
      <c r="N158" s="22">
        <v>11673.8</v>
      </c>
      <c r="O158" s="22">
        <v>10823.52</v>
      </c>
      <c r="P158" s="27">
        <v>3.65</v>
      </c>
      <c r="Q158" s="24"/>
      <c r="R158" s="24"/>
      <c r="S158" s="24"/>
      <c r="T158" s="24"/>
      <c r="U158" s="24"/>
      <c r="V158" s="24"/>
      <c r="W158" s="24"/>
    </row>
    <row r="159" spans="1:23" ht="18" x14ac:dyDescent="0.35">
      <c r="A159" s="6"/>
      <c r="B159" s="6"/>
      <c r="C159" s="36"/>
      <c r="D159" s="36"/>
      <c r="E159" s="6"/>
      <c r="F159" s="6"/>
      <c r="G159" s="6"/>
      <c r="H159" s="22"/>
      <c r="I159" s="6"/>
      <c r="J159" s="22"/>
      <c r="K159" s="22"/>
      <c r="L159" s="22"/>
      <c r="M159" s="22"/>
      <c r="N159" s="22"/>
      <c r="O159" s="22"/>
      <c r="P159" s="22"/>
      <c r="Q159" s="24"/>
      <c r="R159" s="24"/>
      <c r="S159" s="24"/>
      <c r="T159" s="24"/>
      <c r="U159" s="24"/>
      <c r="V159" s="24"/>
      <c r="W159" s="24"/>
    </row>
    <row r="160" spans="1:23" ht="21" x14ac:dyDescent="0.4">
      <c r="A160" s="6"/>
      <c r="B160" s="6"/>
      <c r="C160" s="36"/>
      <c r="D160" s="36"/>
      <c r="E160" s="36"/>
      <c r="F160" s="40" t="s">
        <v>100</v>
      </c>
      <c r="G160" s="6"/>
      <c r="H160" s="22"/>
      <c r="I160" s="22"/>
      <c r="J160" s="22" t="s">
        <v>102</v>
      </c>
      <c r="K160" s="22"/>
      <c r="L160" s="6"/>
      <c r="M160" s="22"/>
      <c r="N160" s="6" t="s">
        <v>104</v>
      </c>
      <c r="O160" s="22"/>
      <c r="P160" s="22"/>
      <c r="Q160" s="24"/>
      <c r="R160" s="24"/>
      <c r="S160" s="24"/>
      <c r="T160" s="24"/>
      <c r="U160" s="24"/>
      <c r="V160" s="24"/>
      <c r="W160" s="24"/>
    </row>
    <row r="161" spans="1:23" ht="18" x14ac:dyDescent="0.35">
      <c r="A161" s="6"/>
      <c r="B161" s="6"/>
      <c r="C161" s="36"/>
      <c r="D161" s="36"/>
      <c r="E161" s="6"/>
      <c r="F161" s="6"/>
      <c r="G161" s="6"/>
      <c r="H161" s="22"/>
      <c r="I161" s="6"/>
      <c r="J161" s="22"/>
      <c r="K161" s="22"/>
      <c r="L161" s="22"/>
      <c r="M161" s="22"/>
      <c r="N161" s="22"/>
      <c r="O161" s="22"/>
      <c r="P161" s="22"/>
      <c r="Q161" s="24"/>
      <c r="R161" s="24"/>
      <c r="S161" s="24"/>
      <c r="T161" s="24"/>
      <c r="U161" s="24"/>
      <c r="V161" s="24"/>
      <c r="W161" s="24"/>
    </row>
    <row r="162" spans="1:23" ht="18" x14ac:dyDescent="0.35">
      <c r="A162" s="6"/>
      <c r="B162" s="6"/>
      <c r="C162" s="36"/>
      <c r="D162" s="36"/>
      <c r="E162" s="6"/>
      <c r="F162" s="6"/>
      <c r="G162" s="6"/>
      <c r="H162" s="22"/>
      <c r="I162" s="6"/>
      <c r="J162" s="22"/>
      <c r="K162" s="22"/>
      <c r="L162" s="22"/>
      <c r="M162" s="22"/>
      <c r="N162" s="22"/>
      <c r="O162" s="22"/>
      <c r="P162" s="22"/>
      <c r="Q162" s="24"/>
      <c r="R162" s="24"/>
      <c r="S162" s="24"/>
      <c r="T162" s="24"/>
      <c r="U162" s="24"/>
      <c r="V162" s="24"/>
      <c r="W162" s="24"/>
    </row>
    <row r="163" spans="1:23" ht="18" x14ac:dyDescent="0.35">
      <c r="A163" s="6"/>
      <c r="B163" s="6"/>
      <c r="C163" s="36"/>
      <c r="D163" s="36"/>
      <c r="E163" s="6"/>
      <c r="F163" s="6"/>
      <c r="G163" s="6"/>
      <c r="H163" s="22"/>
      <c r="I163" s="6"/>
      <c r="J163" s="22"/>
      <c r="K163" s="22"/>
      <c r="L163" s="22"/>
      <c r="M163" s="22"/>
      <c r="N163" s="22"/>
      <c r="O163" s="22"/>
      <c r="P163" s="22"/>
      <c r="Q163" s="24"/>
      <c r="R163" s="24"/>
      <c r="S163" s="24"/>
      <c r="T163" s="24"/>
      <c r="U163" s="24"/>
      <c r="V163" s="24"/>
      <c r="W163" s="24"/>
    </row>
    <row r="164" spans="1:23" ht="18" x14ac:dyDescent="0.35">
      <c r="A164" s="6"/>
      <c r="B164" s="6"/>
      <c r="C164" s="36"/>
      <c r="D164" s="36"/>
      <c r="E164" s="6"/>
      <c r="F164" s="6"/>
      <c r="G164" s="6"/>
      <c r="H164" s="22"/>
      <c r="I164" s="6"/>
      <c r="J164" s="22"/>
      <c r="K164" s="22"/>
      <c r="L164" s="22"/>
      <c r="M164" s="22"/>
      <c r="N164" s="22"/>
      <c r="O164" s="22"/>
      <c r="P164" s="22"/>
      <c r="Q164" s="24"/>
      <c r="R164" s="24"/>
      <c r="S164" s="24"/>
      <c r="T164" s="24"/>
      <c r="U164" s="24"/>
      <c r="V164" s="24"/>
      <c r="W164" s="24"/>
    </row>
    <row r="165" spans="1:23" ht="18" x14ac:dyDescent="0.35">
      <c r="A165" s="6"/>
      <c r="B165" s="6"/>
      <c r="C165" s="36"/>
      <c r="D165" s="36"/>
      <c r="E165" s="6"/>
      <c r="F165" s="6"/>
      <c r="G165" s="6"/>
      <c r="H165" s="22"/>
      <c r="I165" s="6"/>
      <c r="J165" s="22"/>
      <c r="K165" s="22"/>
      <c r="L165" s="22"/>
      <c r="M165" s="22"/>
      <c r="N165" s="22"/>
      <c r="O165" s="22"/>
      <c r="P165" s="22"/>
      <c r="Q165" s="24"/>
      <c r="R165" s="24"/>
      <c r="S165" s="24"/>
      <c r="T165" s="24"/>
      <c r="U165" s="24"/>
      <c r="V165" s="24"/>
      <c r="W165" s="24"/>
    </row>
    <row r="166" spans="1:23" ht="18" x14ac:dyDescent="0.35">
      <c r="A166" s="6"/>
      <c r="B166" s="6"/>
      <c r="C166" s="36"/>
      <c r="D166" s="36"/>
      <c r="E166" s="6"/>
      <c r="F166" s="6"/>
      <c r="G166" s="6"/>
      <c r="H166" s="22"/>
      <c r="I166" s="6"/>
      <c r="J166" s="22"/>
      <c r="K166" s="22"/>
      <c r="L166" s="22"/>
      <c r="M166" s="22"/>
      <c r="N166" s="22"/>
      <c r="O166" s="22"/>
      <c r="P166" s="22"/>
      <c r="Q166" s="24"/>
      <c r="R166" s="24"/>
      <c r="S166" s="24"/>
      <c r="T166" s="24"/>
      <c r="U166" s="24"/>
      <c r="V166" s="24"/>
      <c r="W166" s="24"/>
    </row>
    <row r="167" spans="1:23" ht="18" x14ac:dyDescent="0.35">
      <c r="A167" s="6"/>
      <c r="B167" s="6"/>
      <c r="C167" s="36"/>
      <c r="D167" s="36"/>
      <c r="E167" s="6"/>
      <c r="F167" s="6"/>
      <c r="G167" s="6"/>
      <c r="H167" s="22"/>
      <c r="I167" s="6"/>
      <c r="J167" s="22"/>
      <c r="K167" s="22"/>
      <c r="L167" s="22"/>
      <c r="M167" s="22"/>
      <c r="N167" s="22"/>
      <c r="O167" s="22"/>
      <c r="P167" s="22"/>
      <c r="Q167" s="24"/>
      <c r="R167" s="24"/>
      <c r="S167" s="24"/>
      <c r="T167" s="24"/>
      <c r="U167" s="24"/>
      <c r="V167" s="24"/>
      <c r="W167" s="24"/>
    </row>
    <row r="168" spans="1:23" ht="18" x14ac:dyDescent="0.35">
      <c r="A168" s="6"/>
      <c r="B168" s="6"/>
      <c r="C168" s="36"/>
      <c r="D168" s="36"/>
      <c r="E168" s="6"/>
      <c r="F168" s="6"/>
      <c r="G168" s="6"/>
      <c r="H168" s="22"/>
      <c r="I168" s="6"/>
      <c r="J168" s="22"/>
      <c r="K168" s="22"/>
      <c r="L168" s="22"/>
      <c r="M168" s="22"/>
      <c r="N168" s="22"/>
      <c r="O168" s="22"/>
      <c r="P168" s="22"/>
      <c r="Q168" s="24"/>
      <c r="R168" s="24"/>
      <c r="S168" s="24"/>
      <c r="T168" s="24"/>
      <c r="U168" s="24"/>
      <c r="V168" s="24"/>
      <c r="W168" s="24"/>
    </row>
    <row r="169" spans="1:23" ht="18" x14ac:dyDescent="0.35">
      <c r="A169" s="6"/>
      <c r="B169" s="6"/>
      <c r="C169" s="36"/>
      <c r="D169" s="36"/>
      <c r="E169" s="6"/>
      <c r="F169" s="6"/>
      <c r="G169" s="6"/>
      <c r="H169" s="22"/>
      <c r="I169" s="6"/>
      <c r="J169" s="22"/>
      <c r="K169" s="22"/>
      <c r="L169" s="22"/>
      <c r="M169" s="22"/>
      <c r="N169" s="22"/>
      <c r="O169" s="22"/>
      <c r="P169" s="22"/>
      <c r="Q169" s="24"/>
      <c r="R169" s="24"/>
      <c r="S169" s="24"/>
      <c r="T169" s="24"/>
      <c r="U169" s="24"/>
      <c r="V169" s="24"/>
      <c r="W169" s="24"/>
    </row>
    <row r="170" spans="1:23" ht="18" x14ac:dyDescent="0.35">
      <c r="A170" s="6"/>
      <c r="B170" s="6"/>
      <c r="C170" s="36"/>
      <c r="D170" s="36"/>
      <c r="E170" s="6"/>
      <c r="F170" s="6"/>
      <c r="G170" s="22"/>
      <c r="H170" s="22"/>
      <c r="I170" s="6"/>
      <c r="J170" s="22"/>
      <c r="K170" s="22"/>
      <c r="L170" s="22"/>
      <c r="M170" s="22"/>
      <c r="N170" s="22"/>
      <c r="O170" s="22"/>
      <c r="P170" s="22"/>
      <c r="Q170" s="24"/>
      <c r="R170" s="24"/>
      <c r="S170" s="24"/>
      <c r="T170" s="24"/>
      <c r="U170" s="24"/>
      <c r="V170" s="24"/>
      <c r="W170" s="24"/>
    </row>
    <row r="171" spans="1:23" ht="18" x14ac:dyDescent="0.35">
      <c r="A171" s="6"/>
      <c r="B171" s="6"/>
      <c r="C171" s="36"/>
      <c r="D171" s="36"/>
      <c r="E171" s="6"/>
      <c r="F171" s="6"/>
      <c r="G171" s="22"/>
      <c r="H171" s="22"/>
      <c r="I171" s="6"/>
      <c r="J171" s="22"/>
      <c r="K171" s="22"/>
      <c r="L171" s="22"/>
      <c r="M171" s="22"/>
      <c r="N171" s="22"/>
      <c r="O171" s="22"/>
      <c r="P171" s="22"/>
      <c r="Q171" s="24"/>
      <c r="R171" s="24"/>
      <c r="S171" s="24"/>
      <c r="T171" s="24"/>
      <c r="U171" s="24"/>
      <c r="V171" s="24"/>
      <c r="W171" s="24"/>
    </row>
    <row r="172" spans="1:23" ht="18" x14ac:dyDescent="0.35">
      <c r="A172" s="6"/>
      <c r="B172" s="6"/>
      <c r="C172" s="36"/>
      <c r="D172" s="36"/>
      <c r="E172" s="6"/>
      <c r="F172" s="6"/>
      <c r="G172" s="22"/>
      <c r="H172" s="22"/>
      <c r="I172" s="6"/>
      <c r="J172" s="22"/>
      <c r="K172" s="22"/>
      <c r="L172" s="22"/>
      <c r="M172" s="22"/>
      <c r="N172" s="22"/>
      <c r="O172" s="22"/>
      <c r="P172" s="22"/>
      <c r="Q172" s="24"/>
      <c r="R172" s="24"/>
      <c r="S172" s="24"/>
      <c r="T172" s="24"/>
      <c r="U172" s="24"/>
      <c r="V172" s="24"/>
      <c r="W172" s="24"/>
    </row>
    <row r="173" spans="1:23" ht="18" x14ac:dyDescent="0.35">
      <c r="A173" s="6"/>
      <c r="B173" s="6"/>
      <c r="C173" s="36"/>
      <c r="D173" s="36"/>
      <c r="E173" s="6"/>
      <c r="F173" s="6"/>
      <c r="G173" s="22"/>
      <c r="H173" s="22"/>
      <c r="I173" s="6"/>
      <c r="J173" s="22"/>
      <c r="K173" s="22"/>
      <c r="L173" s="22"/>
      <c r="M173" s="22"/>
      <c r="N173" s="22"/>
      <c r="O173" s="22"/>
      <c r="P173" s="22"/>
      <c r="Q173" s="24"/>
      <c r="R173" s="24"/>
      <c r="S173" s="24"/>
      <c r="T173" s="24"/>
      <c r="U173" s="24"/>
      <c r="V173" s="24"/>
      <c r="W173" s="24"/>
    </row>
    <row r="174" spans="1:23" ht="18" x14ac:dyDescent="0.35">
      <c r="A174" s="6"/>
      <c r="B174" s="6"/>
      <c r="C174" s="36"/>
      <c r="D174" s="36"/>
      <c r="E174" s="6"/>
      <c r="F174" s="6"/>
      <c r="G174" s="22"/>
      <c r="H174" s="22"/>
      <c r="I174" s="6"/>
      <c r="J174" s="22"/>
      <c r="K174" s="22"/>
      <c r="L174" s="22"/>
      <c r="M174" s="22"/>
      <c r="N174" s="22"/>
      <c r="O174" s="22"/>
      <c r="P174" s="22"/>
      <c r="Q174" s="24"/>
      <c r="R174" s="24"/>
      <c r="S174" s="24"/>
      <c r="T174" s="24"/>
      <c r="U174" s="24"/>
      <c r="V174" s="24"/>
      <c r="W174" s="24"/>
    </row>
    <row r="175" spans="1:23" ht="18" x14ac:dyDescent="0.35">
      <c r="A175" s="6"/>
      <c r="B175" s="6"/>
      <c r="C175" s="36"/>
      <c r="D175" s="36"/>
      <c r="E175" s="6"/>
      <c r="F175" s="6"/>
      <c r="G175" s="22"/>
      <c r="H175" s="22"/>
      <c r="I175" s="6"/>
      <c r="J175" s="22"/>
      <c r="K175" s="22"/>
      <c r="L175" s="22"/>
      <c r="M175" s="22"/>
      <c r="N175" s="22"/>
      <c r="O175" s="22"/>
      <c r="P175" s="22"/>
      <c r="Q175" s="24"/>
      <c r="R175" s="24"/>
      <c r="S175" s="24"/>
      <c r="T175" s="24"/>
      <c r="U175" s="24"/>
      <c r="V175" s="24"/>
      <c r="W175" s="24"/>
    </row>
    <row r="176" spans="1:23" ht="18" x14ac:dyDescent="0.35">
      <c r="A176" s="6"/>
      <c r="B176" s="6"/>
      <c r="C176" s="36"/>
      <c r="D176" s="36"/>
      <c r="E176" s="6"/>
      <c r="F176" s="6"/>
      <c r="G176" s="22"/>
      <c r="H176" s="22"/>
      <c r="I176" s="6"/>
      <c r="J176" s="22"/>
      <c r="K176" s="22"/>
      <c r="L176" s="22"/>
      <c r="M176" s="22"/>
      <c r="N176" s="22"/>
      <c r="O176" s="22"/>
      <c r="P176" s="22"/>
      <c r="Q176" s="24"/>
      <c r="R176" s="24"/>
      <c r="S176" s="24"/>
      <c r="T176" s="24"/>
      <c r="U176" s="24"/>
      <c r="V176" s="24"/>
      <c r="W176" s="24"/>
    </row>
    <row r="177" spans="1:23" ht="18" x14ac:dyDescent="0.35">
      <c r="A177" s="6"/>
      <c r="B177" s="6"/>
      <c r="C177" s="36"/>
      <c r="D177" s="36"/>
      <c r="E177" s="6"/>
      <c r="F177" s="6"/>
      <c r="G177" s="22"/>
      <c r="H177" s="22"/>
      <c r="I177" s="6"/>
      <c r="J177" s="22"/>
      <c r="K177" s="22"/>
      <c r="L177" s="22"/>
      <c r="M177" s="22"/>
      <c r="N177" s="22"/>
      <c r="O177" s="22"/>
      <c r="P177" s="22"/>
      <c r="Q177" s="24"/>
      <c r="R177" s="24"/>
      <c r="S177" s="24"/>
      <c r="T177" s="24"/>
      <c r="U177" s="24"/>
      <c r="V177" s="24"/>
      <c r="W177" s="24"/>
    </row>
    <row r="178" spans="1:23" ht="18" x14ac:dyDescent="0.35">
      <c r="A178" s="6"/>
      <c r="B178" s="6"/>
      <c r="C178" s="36"/>
      <c r="D178" s="36"/>
      <c r="E178" s="6"/>
      <c r="F178" s="6"/>
      <c r="G178" s="22"/>
      <c r="H178" s="22"/>
      <c r="I178" s="6"/>
      <c r="J178" s="22"/>
      <c r="K178" s="22"/>
      <c r="L178" s="22"/>
      <c r="M178" s="22"/>
      <c r="N178" s="22"/>
      <c r="O178" s="22"/>
      <c r="P178" s="22"/>
      <c r="Q178" s="24"/>
      <c r="R178" s="24"/>
      <c r="S178" s="24"/>
      <c r="T178" s="24"/>
      <c r="U178" s="24"/>
      <c r="V178" s="24"/>
      <c r="W178" s="24"/>
    </row>
    <row r="179" spans="1:23" ht="18" x14ac:dyDescent="0.35">
      <c r="A179" s="6"/>
      <c r="B179" s="6"/>
      <c r="C179" s="36"/>
      <c r="D179" s="36"/>
      <c r="E179" s="6"/>
      <c r="F179" s="6"/>
      <c r="G179" s="22"/>
      <c r="H179" s="22"/>
      <c r="I179" s="6"/>
      <c r="J179" s="22"/>
      <c r="K179" s="22"/>
      <c r="L179" s="22"/>
      <c r="M179" s="22"/>
      <c r="N179" s="22"/>
      <c r="O179" s="22"/>
      <c r="P179" s="22"/>
      <c r="Q179" s="24"/>
      <c r="R179" s="24"/>
      <c r="S179" s="24"/>
      <c r="T179" s="24"/>
      <c r="U179" s="24"/>
      <c r="V179" s="24"/>
      <c r="W179" s="24"/>
    </row>
    <row r="180" spans="1:23" ht="18" x14ac:dyDescent="0.35">
      <c r="A180" s="6"/>
      <c r="B180" s="6"/>
      <c r="C180" s="36"/>
      <c r="D180" s="36"/>
      <c r="E180" s="6"/>
      <c r="F180" s="6"/>
      <c r="G180" s="22"/>
      <c r="H180" s="22"/>
      <c r="I180" s="6"/>
      <c r="J180" s="22"/>
      <c r="K180" s="22"/>
      <c r="L180" s="22"/>
      <c r="M180" s="22"/>
      <c r="N180" s="22"/>
      <c r="O180" s="22"/>
      <c r="P180" s="22"/>
      <c r="Q180" s="24"/>
      <c r="R180" s="24"/>
      <c r="S180" s="24"/>
      <c r="T180" s="24"/>
      <c r="U180" s="24"/>
      <c r="V180" s="24"/>
      <c r="W180" s="24"/>
    </row>
    <row r="181" spans="1:23" ht="18" x14ac:dyDescent="0.35">
      <c r="A181" s="6"/>
      <c r="B181" s="6"/>
      <c r="C181" s="36"/>
      <c r="D181" s="36"/>
      <c r="E181" s="6"/>
      <c r="F181" s="6"/>
      <c r="G181" s="22"/>
      <c r="H181" s="22"/>
      <c r="I181" s="6"/>
      <c r="J181" s="22"/>
      <c r="K181" s="22"/>
      <c r="L181" s="22"/>
      <c r="M181" s="22"/>
      <c r="N181" s="22"/>
      <c r="O181" s="22"/>
      <c r="P181" s="22"/>
      <c r="Q181" s="24"/>
      <c r="R181" s="24"/>
      <c r="S181" s="24"/>
      <c r="T181" s="24"/>
      <c r="U181" s="24"/>
      <c r="V181" s="24"/>
      <c r="W181" s="24"/>
    </row>
    <row r="182" spans="1:23" ht="18" x14ac:dyDescent="0.35">
      <c r="A182" s="6"/>
      <c r="B182" s="6"/>
      <c r="C182" s="36"/>
      <c r="D182" s="36"/>
      <c r="E182" s="6"/>
      <c r="F182" s="6"/>
      <c r="G182" s="22"/>
      <c r="H182" s="22"/>
      <c r="I182" s="6"/>
      <c r="J182" s="22"/>
      <c r="K182" s="22"/>
      <c r="L182" s="22"/>
      <c r="M182" s="22"/>
      <c r="N182" s="22"/>
      <c r="O182" s="22"/>
      <c r="P182" s="22"/>
      <c r="Q182" s="24"/>
      <c r="R182" s="24"/>
      <c r="S182" s="24"/>
      <c r="T182" s="24"/>
      <c r="U182" s="24"/>
      <c r="V182" s="24"/>
      <c r="W182" s="24"/>
    </row>
    <row r="183" spans="1:23" ht="18" x14ac:dyDescent="0.35">
      <c r="A183" s="6"/>
      <c r="B183" s="6"/>
      <c r="C183" s="36"/>
      <c r="D183" s="36"/>
      <c r="E183" s="6"/>
      <c r="F183" s="6"/>
      <c r="G183" s="22"/>
      <c r="H183" s="22"/>
      <c r="I183" s="6"/>
      <c r="J183" s="22"/>
      <c r="K183" s="22"/>
      <c r="L183" s="22"/>
      <c r="M183" s="22"/>
      <c r="N183" s="22"/>
      <c r="O183" s="22"/>
      <c r="P183" s="22"/>
      <c r="Q183" s="24"/>
      <c r="R183" s="24"/>
      <c r="S183" s="24"/>
      <c r="T183" s="24"/>
      <c r="U183" s="24"/>
      <c r="V183" s="24"/>
      <c r="W183" s="24"/>
    </row>
    <row r="184" spans="1:23" ht="18" x14ac:dyDescent="0.35">
      <c r="A184" s="6"/>
      <c r="B184" s="6"/>
      <c r="C184" s="36"/>
      <c r="D184" s="36"/>
      <c r="E184" s="6"/>
      <c r="F184" s="6"/>
      <c r="G184" s="22"/>
      <c r="H184" s="22"/>
      <c r="I184" s="6"/>
      <c r="J184" s="22"/>
      <c r="K184" s="22"/>
      <c r="L184" s="22"/>
      <c r="M184" s="22"/>
      <c r="N184" s="22"/>
      <c r="O184" s="22"/>
      <c r="P184" s="22"/>
      <c r="Q184" s="24"/>
      <c r="R184" s="24"/>
      <c r="S184" s="24"/>
      <c r="T184" s="24"/>
      <c r="U184" s="24"/>
      <c r="V184" s="24"/>
      <c r="W184" s="24"/>
    </row>
    <row r="185" spans="1:23" ht="18" x14ac:dyDescent="0.35">
      <c r="A185" s="6"/>
      <c r="B185" s="6"/>
      <c r="C185" s="36"/>
      <c r="D185" s="36"/>
      <c r="E185" s="6"/>
      <c r="F185" s="6"/>
      <c r="G185" s="22"/>
      <c r="H185" s="22"/>
      <c r="I185" s="6"/>
      <c r="J185" s="22"/>
      <c r="K185" s="22"/>
      <c r="L185" s="22"/>
      <c r="M185" s="22"/>
      <c r="N185" s="22"/>
      <c r="O185" s="22"/>
      <c r="P185" s="22"/>
      <c r="Q185" s="24"/>
      <c r="R185" s="24"/>
      <c r="S185" s="24"/>
      <c r="T185" s="24"/>
      <c r="U185" s="24"/>
      <c r="V185" s="24"/>
      <c r="W185" s="24"/>
    </row>
    <row r="186" spans="1:23" ht="18" x14ac:dyDescent="0.35">
      <c r="A186" s="6"/>
      <c r="B186" s="6"/>
      <c r="C186" s="36"/>
      <c r="D186" s="36"/>
      <c r="E186" s="6"/>
      <c r="F186" s="6"/>
      <c r="G186" s="22"/>
      <c r="H186" s="22"/>
      <c r="I186" s="6"/>
      <c r="J186" s="22"/>
      <c r="K186" s="22"/>
      <c r="L186" s="22"/>
      <c r="M186" s="22"/>
      <c r="N186" s="22"/>
      <c r="O186" s="22"/>
      <c r="P186" s="22"/>
      <c r="Q186" s="24"/>
      <c r="R186" s="24"/>
      <c r="S186" s="24"/>
      <c r="T186" s="24"/>
      <c r="U186" s="24"/>
      <c r="V186" s="24"/>
      <c r="W186" s="24"/>
    </row>
    <row r="187" spans="1:23" ht="18" x14ac:dyDescent="0.35">
      <c r="A187" s="6"/>
      <c r="B187" s="6"/>
      <c r="C187" s="36"/>
      <c r="D187" s="36"/>
      <c r="E187" s="6"/>
      <c r="F187" s="6"/>
      <c r="G187" s="22"/>
      <c r="H187" s="22"/>
      <c r="I187" s="6"/>
      <c r="J187" s="22"/>
      <c r="K187" s="22"/>
      <c r="L187" s="22"/>
      <c r="M187" s="22"/>
      <c r="N187" s="22"/>
      <c r="O187" s="22"/>
      <c r="P187" s="22"/>
      <c r="Q187" s="24"/>
      <c r="R187" s="24"/>
      <c r="S187" s="24"/>
      <c r="T187" s="24"/>
      <c r="U187" s="24"/>
      <c r="V187" s="24"/>
      <c r="W187" s="24"/>
    </row>
    <row r="188" spans="1:23" ht="18" x14ac:dyDescent="0.35">
      <c r="A188" s="6"/>
      <c r="B188" s="6"/>
      <c r="C188" s="36"/>
      <c r="D188" s="36"/>
      <c r="E188" s="6"/>
      <c r="F188" s="6"/>
      <c r="G188" s="22"/>
      <c r="H188" s="22"/>
      <c r="I188" s="6"/>
      <c r="J188" s="22"/>
      <c r="K188" s="22"/>
      <c r="L188" s="22"/>
      <c r="M188" s="22"/>
      <c r="N188" s="22"/>
      <c r="O188" s="22"/>
      <c r="P188" s="22"/>
      <c r="Q188" s="24"/>
      <c r="R188" s="24"/>
      <c r="S188" s="24"/>
      <c r="T188" s="24"/>
      <c r="U188" s="24"/>
      <c r="V188" s="24"/>
      <c r="W188" s="24"/>
    </row>
    <row r="189" spans="1:23" ht="18" x14ac:dyDescent="0.35">
      <c r="A189" s="6"/>
      <c r="B189" s="6"/>
      <c r="C189" s="36"/>
      <c r="D189" s="36"/>
      <c r="E189" s="6"/>
      <c r="F189" s="6"/>
      <c r="G189" s="22"/>
      <c r="H189" s="22"/>
      <c r="I189" s="6"/>
      <c r="J189" s="22"/>
      <c r="K189" s="22"/>
      <c r="L189" s="22"/>
      <c r="M189" s="22"/>
      <c r="N189" s="22"/>
      <c r="O189" s="22"/>
      <c r="P189" s="22"/>
      <c r="Q189" s="24"/>
      <c r="R189" s="24"/>
      <c r="S189" s="24"/>
      <c r="T189" s="24"/>
      <c r="U189" s="24"/>
      <c r="V189" s="24"/>
      <c r="W189" s="24"/>
    </row>
    <row r="190" spans="1:23" ht="18" x14ac:dyDescent="0.35">
      <c r="A190" s="6"/>
      <c r="B190" s="6"/>
      <c r="C190" s="36"/>
      <c r="D190" s="36"/>
      <c r="E190" s="6"/>
      <c r="F190" s="6"/>
      <c r="G190" s="22"/>
      <c r="H190" s="22"/>
      <c r="I190" s="6"/>
      <c r="J190" s="22"/>
      <c r="K190" s="22"/>
      <c r="L190" s="22"/>
      <c r="M190" s="22"/>
      <c r="N190" s="22"/>
      <c r="O190" s="22"/>
      <c r="P190" s="22"/>
      <c r="Q190" s="24"/>
      <c r="R190" s="24"/>
      <c r="S190" s="24"/>
      <c r="T190" s="24"/>
      <c r="U190" s="24"/>
      <c r="V190" s="24"/>
      <c r="W190" s="24"/>
    </row>
    <row r="191" spans="1:23" ht="18" x14ac:dyDescent="0.35">
      <c r="A191" s="6"/>
      <c r="B191" s="6"/>
      <c r="C191" s="36"/>
      <c r="D191" s="36"/>
      <c r="E191" s="6"/>
      <c r="F191" s="6"/>
      <c r="G191" s="22"/>
      <c r="H191" s="22"/>
      <c r="I191" s="6"/>
      <c r="J191" s="22"/>
      <c r="K191" s="22"/>
      <c r="L191" s="22"/>
      <c r="M191" s="22"/>
      <c r="N191" s="22"/>
      <c r="O191" s="22"/>
      <c r="P191" s="22"/>
      <c r="Q191" s="24"/>
      <c r="R191" s="24"/>
      <c r="S191" s="24"/>
      <c r="T191" s="24"/>
      <c r="U191" s="24"/>
      <c r="V191" s="24"/>
      <c r="W191" s="24"/>
    </row>
    <row r="192" spans="1:23" ht="18" x14ac:dyDescent="0.35">
      <c r="A192" s="6"/>
      <c r="B192" s="6"/>
      <c r="C192" s="36"/>
      <c r="D192" s="36"/>
      <c r="E192" s="6"/>
      <c r="F192" s="6"/>
      <c r="G192" s="22"/>
      <c r="H192" s="22"/>
      <c r="I192" s="6"/>
      <c r="J192" s="22"/>
      <c r="K192" s="22"/>
      <c r="L192" s="22"/>
      <c r="M192" s="22"/>
      <c r="N192" s="22"/>
      <c r="O192" s="22"/>
      <c r="P192" s="22"/>
      <c r="Q192" s="24"/>
      <c r="R192" s="24"/>
      <c r="S192" s="24"/>
      <c r="T192" s="24"/>
      <c r="U192" s="24"/>
      <c r="V192" s="24"/>
      <c r="W192" s="24"/>
    </row>
    <row r="193" spans="1:23" ht="18" x14ac:dyDescent="0.35">
      <c r="A193" s="6"/>
      <c r="B193" s="6"/>
      <c r="C193" s="36"/>
      <c r="D193" s="36"/>
      <c r="E193" s="6"/>
      <c r="F193" s="6"/>
      <c r="G193" s="22"/>
      <c r="H193" s="22"/>
      <c r="I193" s="6"/>
      <c r="J193" s="22"/>
      <c r="K193" s="22"/>
      <c r="L193" s="22"/>
      <c r="M193" s="22"/>
      <c r="N193" s="22"/>
      <c r="O193" s="22"/>
      <c r="P193" s="22"/>
      <c r="Q193" s="24"/>
      <c r="R193" s="24"/>
      <c r="S193" s="24"/>
      <c r="T193" s="24"/>
      <c r="U193" s="24"/>
      <c r="V193" s="24"/>
      <c r="W193" s="24"/>
    </row>
    <row r="194" spans="1:23" ht="18" x14ac:dyDescent="0.35">
      <c r="A194" s="6"/>
      <c r="B194" s="6"/>
      <c r="C194" s="36"/>
      <c r="D194" s="36"/>
      <c r="E194" s="6"/>
      <c r="F194" s="6"/>
      <c r="G194" s="22"/>
      <c r="H194" s="22"/>
      <c r="I194" s="6"/>
      <c r="J194" s="22"/>
      <c r="K194" s="22"/>
      <c r="L194" s="22"/>
      <c r="M194" s="22"/>
      <c r="N194" s="22"/>
      <c r="O194" s="22"/>
      <c r="P194" s="22"/>
      <c r="Q194" s="24"/>
      <c r="R194" s="24"/>
      <c r="S194" s="24"/>
      <c r="T194" s="24"/>
      <c r="U194" s="24"/>
      <c r="V194" s="24"/>
      <c r="W194" s="24"/>
    </row>
    <row r="195" spans="1:23" ht="18" x14ac:dyDescent="0.35">
      <c r="A195" s="6"/>
      <c r="B195" s="6"/>
      <c r="C195" s="36"/>
      <c r="D195" s="36"/>
      <c r="E195" s="6"/>
      <c r="F195" s="6"/>
      <c r="G195" s="22"/>
      <c r="H195" s="22"/>
      <c r="I195" s="6"/>
      <c r="J195" s="22"/>
      <c r="K195" s="22"/>
      <c r="L195" s="22"/>
      <c r="M195" s="22"/>
      <c r="N195" s="22"/>
      <c r="O195" s="22"/>
      <c r="P195" s="22"/>
      <c r="Q195" s="24"/>
      <c r="R195" s="24"/>
      <c r="S195" s="24"/>
      <c r="T195" s="24"/>
      <c r="U195" s="24"/>
      <c r="V195" s="24"/>
      <c r="W195" s="24"/>
    </row>
    <row r="196" spans="1:23" ht="18" x14ac:dyDescent="0.35">
      <c r="A196" s="6"/>
      <c r="B196" s="6"/>
      <c r="C196" s="36"/>
      <c r="D196" s="36"/>
      <c r="E196" s="6"/>
      <c r="F196" s="6"/>
      <c r="G196" s="22"/>
      <c r="H196" s="22"/>
      <c r="I196" s="6"/>
      <c r="J196" s="22"/>
      <c r="K196" s="22"/>
      <c r="L196" s="22"/>
      <c r="M196" s="22"/>
      <c r="N196" s="22"/>
      <c r="O196" s="22"/>
      <c r="P196" s="22"/>
      <c r="Q196" s="24"/>
      <c r="R196" s="24"/>
      <c r="S196" s="24"/>
      <c r="T196" s="24"/>
      <c r="U196" s="24"/>
      <c r="V196" s="24"/>
      <c r="W196" s="24"/>
    </row>
    <row r="197" spans="1:23" ht="18" x14ac:dyDescent="0.35">
      <c r="A197" s="6"/>
      <c r="B197" s="6"/>
      <c r="C197" s="36"/>
      <c r="D197" s="36"/>
      <c r="E197" s="6"/>
      <c r="F197" s="6"/>
      <c r="G197" s="22"/>
      <c r="H197" s="22"/>
      <c r="I197" s="6"/>
      <c r="J197" s="22"/>
      <c r="K197" s="22"/>
      <c r="L197" s="22"/>
      <c r="M197" s="22"/>
      <c r="N197" s="22"/>
      <c r="O197" s="22"/>
      <c r="P197" s="22"/>
      <c r="Q197" s="24"/>
      <c r="R197" s="24"/>
      <c r="S197" s="24"/>
      <c r="T197" s="24"/>
      <c r="U197" s="24"/>
      <c r="V197" s="24"/>
      <c r="W197" s="24"/>
    </row>
    <row r="198" spans="1:23" ht="18" x14ac:dyDescent="0.35">
      <c r="A198" s="6"/>
      <c r="B198" s="6"/>
      <c r="C198" s="36"/>
      <c r="D198" s="36"/>
      <c r="E198" s="6"/>
      <c r="F198" s="6"/>
      <c r="G198" s="22"/>
      <c r="H198" s="22"/>
      <c r="I198" s="6"/>
      <c r="J198" s="22"/>
      <c r="K198" s="22"/>
      <c r="L198" s="22"/>
      <c r="M198" s="22"/>
      <c r="N198" s="22"/>
      <c r="O198" s="22"/>
      <c r="P198" s="22"/>
      <c r="Q198" s="24"/>
      <c r="R198" s="24"/>
      <c r="S198" s="24"/>
      <c r="T198" s="24"/>
      <c r="U198" s="24"/>
      <c r="V198" s="24"/>
      <c r="W198" s="24"/>
    </row>
    <row r="199" spans="1:23" ht="18" x14ac:dyDescent="0.35">
      <c r="A199" s="6"/>
      <c r="B199" s="6"/>
      <c r="C199" s="36"/>
      <c r="D199" s="36"/>
      <c r="E199" s="6"/>
      <c r="F199" s="6"/>
      <c r="G199" s="22"/>
      <c r="H199" s="22"/>
      <c r="I199" s="6"/>
      <c r="J199" s="22"/>
      <c r="K199" s="22"/>
      <c r="L199" s="22"/>
      <c r="M199" s="22"/>
      <c r="N199" s="22"/>
      <c r="O199" s="22"/>
      <c r="P199" s="22"/>
      <c r="Q199" s="24"/>
      <c r="R199" s="24"/>
      <c r="S199" s="24"/>
      <c r="T199" s="24"/>
      <c r="U199" s="24"/>
      <c r="V199" s="24"/>
      <c r="W199" s="24"/>
    </row>
    <row r="200" spans="1:23" ht="18" x14ac:dyDescent="0.35">
      <c r="A200" s="6"/>
      <c r="B200" s="6"/>
      <c r="C200" s="36"/>
      <c r="D200" s="36"/>
      <c r="E200" s="6"/>
      <c r="F200" s="6"/>
      <c r="G200" s="22"/>
      <c r="H200" s="22"/>
      <c r="I200" s="6"/>
      <c r="J200" s="22"/>
      <c r="K200" s="22"/>
      <c r="L200" s="22"/>
      <c r="M200" s="22"/>
      <c r="N200" s="22"/>
      <c r="O200" s="22"/>
      <c r="P200" s="22"/>
      <c r="Q200" s="24"/>
      <c r="R200" s="24"/>
      <c r="S200" s="24"/>
      <c r="T200" s="24"/>
      <c r="U200" s="24"/>
      <c r="V200" s="24"/>
      <c r="W200" s="24"/>
    </row>
    <row r="201" spans="1:23" ht="18" x14ac:dyDescent="0.35">
      <c r="A201" s="6"/>
      <c r="B201" s="6"/>
      <c r="C201" s="36"/>
      <c r="D201" s="36"/>
      <c r="E201" s="6"/>
      <c r="F201" s="6"/>
      <c r="G201" s="22"/>
      <c r="H201" s="22"/>
      <c r="I201" s="6"/>
      <c r="J201" s="22"/>
      <c r="K201" s="22"/>
      <c r="L201" s="22"/>
      <c r="M201" s="22"/>
      <c r="N201" s="22"/>
      <c r="O201" s="22"/>
      <c r="P201" s="22"/>
      <c r="Q201" s="24"/>
      <c r="R201" s="24"/>
      <c r="S201" s="24"/>
      <c r="T201" s="24"/>
      <c r="U201" s="24"/>
      <c r="V201" s="24"/>
      <c r="W201" s="24"/>
    </row>
    <row r="202" spans="1:23" ht="18" x14ac:dyDescent="0.35">
      <c r="A202" s="6"/>
      <c r="B202" s="6"/>
      <c r="C202" s="36"/>
      <c r="D202" s="36"/>
      <c r="E202" s="6"/>
      <c r="F202" s="6"/>
      <c r="G202" s="22"/>
      <c r="H202" s="22"/>
      <c r="I202" s="6"/>
      <c r="J202" s="22"/>
      <c r="K202" s="22"/>
      <c r="L202" s="22"/>
      <c r="M202" s="22"/>
      <c r="N202" s="22"/>
      <c r="O202" s="22"/>
      <c r="P202" s="22"/>
      <c r="Q202" s="24"/>
      <c r="R202" s="24"/>
      <c r="S202" s="24"/>
      <c r="T202" s="24"/>
      <c r="U202" s="24"/>
      <c r="V202" s="24"/>
      <c r="W202" s="24"/>
    </row>
    <row r="203" spans="1:23" ht="18" x14ac:dyDescent="0.35">
      <c r="A203" s="6"/>
      <c r="B203" s="6"/>
      <c r="C203" s="36"/>
      <c r="D203" s="36"/>
      <c r="E203" s="6"/>
      <c r="F203" s="6"/>
      <c r="G203" s="22"/>
      <c r="H203" s="22"/>
      <c r="I203" s="6"/>
      <c r="J203" s="22"/>
      <c r="K203" s="22"/>
      <c r="L203" s="22"/>
      <c r="M203" s="22"/>
      <c r="N203" s="22"/>
      <c r="O203" s="22"/>
      <c r="P203" s="22"/>
      <c r="Q203" s="24"/>
      <c r="R203" s="24"/>
      <c r="S203" s="24"/>
      <c r="T203" s="24"/>
      <c r="U203" s="24"/>
      <c r="V203" s="24"/>
      <c r="W203" s="24"/>
    </row>
    <row r="204" spans="1:23" ht="18" x14ac:dyDescent="0.35">
      <c r="A204" s="6"/>
      <c r="B204" s="6"/>
      <c r="C204" s="36"/>
      <c r="D204" s="36"/>
      <c r="E204" s="6"/>
      <c r="F204" s="6"/>
      <c r="G204" s="22"/>
      <c r="H204" s="22"/>
      <c r="I204" s="6"/>
      <c r="J204" s="22"/>
      <c r="K204" s="22"/>
      <c r="L204" s="22"/>
      <c r="M204" s="22"/>
      <c r="N204" s="22"/>
      <c r="O204" s="22"/>
      <c r="P204" s="22"/>
      <c r="Q204" s="24"/>
      <c r="R204" s="24"/>
      <c r="S204" s="24"/>
      <c r="T204" s="24"/>
      <c r="U204" s="24"/>
      <c r="V204" s="24"/>
      <c r="W204" s="24"/>
    </row>
    <row r="205" spans="1:23" ht="18" x14ac:dyDescent="0.35">
      <c r="A205" s="6"/>
      <c r="B205" s="6"/>
      <c r="C205" s="36"/>
      <c r="D205" s="36"/>
      <c r="E205" s="6"/>
      <c r="F205" s="6"/>
      <c r="G205" s="22"/>
      <c r="H205" s="22"/>
      <c r="I205" s="6"/>
      <c r="J205" s="22"/>
      <c r="K205" s="22"/>
      <c r="L205" s="22"/>
      <c r="M205" s="22"/>
      <c r="N205" s="22"/>
      <c r="O205" s="22"/>
      <c r="P205" s="22"/>
      <c r="Q205" s="24"/>
      <c r="R205" s="24"/>
      <c r="S205" s="24"/>
      <c r="T205" s="24"/>
      <c r="U205" s="24"/>
      <c r="V205" s="24"/>
      <c r="W205" s="24"/>
    </row>
    <row r="206" spans="1:23" ht="18" x14ac:dyDescent="0.35">
      <c r="A206" s="6"/>
      <c r="B206" s="6"/>
      <c r="C206" s="36"/>
      <c r="D206" s="36"/>
      <c r="E206" s="6"/>
      <c r="F206" s="6"/>
      <c r="G206" s="22"/>
      <c r="H206" s="22"/>
      <c r="I206" s="6"/>
      <c r="J206" s="22"/>
      <c r="K206" s="22"/>
      <c r="L206" s="22"/>
      <c r="M206" s="22"/>
      <c r="N206" s="22"/>
      <c r="O206" s="22"/>
      <c r="P206" s="22"/>
      <c r="Q206" s="24"/>
      <c r="R206" s="24"/>
      <c r="S206" s="24"/>
      <c r="T206" s="24"/>
      <c r="U206" s="24"/>
      <c r="V206" s="24"/>
      <c r="W206" s="24"/>
    </row>
    <row r="207" spans="1:23" ht="18" x14ac:dyDescent="0.35">
      <c r="A207" s="6"/>
      <c r="B207" s="6"/>
      <c r="C207" s="36"/>
      <c r="D207" s="36"/>
      <c r="E207" s="6"/>
      <c r="F207" s="6"/>
      <c r="G207" s="22"/>
      <c r="H207" s="22"/>
      <c r="I207" s="6"/>
      <c r="J207" s="22"/>
      <c r="K207" s="22"/>
      <c r="L207" s="22"/>
      <c r="M207" s="22"/>
      <c r="N207" s="22"/>
      <c r="O207" s="22"/>
      <c r="P207" s="22"/>
      <c r="Q207" s="24"/>
      <c r="R207" s="24"/>
      <c r="S207" s="24"/>
      <c r="T207" s="24"/>
      <c r="U207" s="24"/>
      <c r="V207" s="24"/>
      <c r="W207" s="24"/>
    </row>
    <row r="208" spans="1:23" ht="18" x14ac:dyDescent="0.35">
      <c r="A208" s="6"/>
      <c r="B208" s="6"/>
      <c r="C208" s="36"/>
      <c r="D208" s="36"/>
      <c r="E208" s="6"/>
      <c r="F208" s="6"/>
      <c r="G208" s="22"/>
      <c r="H208" s="22"/>
      <c r="I208" s="6"/>
      <c r="J208" s="22"/>
      <c r="K208" s="22"/>
      <c r="L208" s="22"/>
      <c r="M208" s="22"/>
      <c r="N208" s="22"/>
      <c r="O208" s="22"/>
      <c r="P208" s="22"/>
      <c r="Q208" s="24"/>
      <c r="R208" s="24"/>
      <c r="S208" s="24"/>
      <c r="T208" s="24"/>
      <c r="U208" s="24"/>
      <c r="V208" s="24"/>
      <c r="W208" s="24"/>
    </row>
    <row r="209" spans="1:23" ht="18" x14ac:dyDescent="0.35">
      <c r="A209" s="6"/>
      <c r="B209" s="6"/>
      <c r="C209" s="36"/>
      <c r="D209" s="36"/>
      <c r="E209" s="6"/>
      <c r="F209" s="6"/>
      <c r="G209" s="22"/>
      <c r="H209" s="22"/>
      <c r="I209" s="6"/>
      <c r="J209" s="22"/>
      <c r="K209" s="22"/>
      <c r="L209" s="22"/>
      <c r="M209" s="22"/>
      <c r="N209" s="22"/>
      <c r="O209" s="22"/>
      <c r="P209" s="22"/>
      <c r="Q209" s="24"/>
      <c r="R209" s="24"/>
      <c r="S209" s="24"/>
      <c r="T209" s="24"/>
      <c r="U209" s="24"/>
      <c r="V209" s="24"/>
      <c r="W209" s="24"/>
    </row>
    <row r="210" spans="1:23" ht="18" x14ac:dyDescent="0.35">
      <c r="A210" s="6"/>
      <c r="B210" s="6"/>
      <c r="C210" s="36"/>
      <c r="D210" s="36"/>
      <c r="E210" s="6"/>
      <c r="F210" s="6"/>
      <c r="G210" s="22"/>
      <c r="H210" s="22"/>
      <c r="I210" s="6"/>
      <c r="J210" s="22"/>
      <c r="K210" s="22"/>
      <c r="L210" s="22"/>
      <c r="M210" s="22"/>
      <c r="N210" s="22"/>
      <c r="O210" s="22"/>
      <c r="P210" s="22"/>
      <c r="Q210" s="24"/>
      <c r="R210" s="24"/>
      <c r="S210" s="24"/>
      <c r="T210" s="24"/>
      <c r="U210" s="24"/>
      <c r="V210" s="24"/>
      <c r="W210" s="24"/>
    </row>
    <row r="211" spans="1:23" ht="18" x14ac:dyDescent="0.35">
      <c r="A211" s="6"/>
      <c r="B211" s="6"/>
      <c r="C211" s="36"/>
      <c r="D211" s="36"/>
      <c r="E211" s="6"/>
      <c r="F211" s="6"/>
      <c r="G211" s="22"/>
      <c r="H211" s="22"/>
      <c r="I211" s="6"/>
      <c r="J211" s="22"/>
      <c r="K211" s="22"/>
      <c r="L211" s="22"/>
      <c r="M211" s="22"/>
      <c r="N211" s="22"/>
      <c r="O211" s="22"/>
      <c r="P211" s="22"/>
      <c r="Q211" s="24"/>
      <c r="R211" s="24"/>
      <c r="S211" s="24"/>
      <c r="T211" s="24"/>
      <c r="U211" s="24"/>
      <c r="V211" s="24"/>
      <c r="W211" s="24"/>
    </row>
    <row r="212" spans="1:23" ht="18" x14ac:dyDescent="0.35">
      <c r="A212" s="6"/>
      <c r="B212" s="6"/>
      <c r="C212" s="36"/>
      <c r="D212" s="36"/>
      <c r="E212" s="6"/>
      <c r="F212" s="6"/>
      <c r="G212" s="22"/>
      <c r="H212" s="22"/>
      <c r="I212" s="6"/>
      <c r="J212" s="22"/>
      <c r="K212" s="22"/>
      <c r="L212" s="22"/>
      <c r="M212" s="22"/>
      <c r="N212" s="22"/>
      <c r="O212" s="22"/>
      <c r="P212" s="22"/>
      <c r="Q212" s="24"/>
      <c r="R212" s="24"/>
      <c r="S212" s="24"/>
      <c r="T212" s="24"/>
      <c r="U212" s="24"/>
      <c r="V212" s="24"/>
      <c r="W212" s="24"/>
    </row>
    <row r="213" spans="1:23" ht="18" x14ac:dyDescent="0.35">
      <c r="I213" s="6"/>
    </row>
    <row r="214" spans="1:23" ht="18" x14ac:dyDescent="0.35">
      <c r="I214" s="6"/>
    </row>
    <row r="215" spans="1:23" ht="18" x14ac:dyDescent="0.35">
      <c r="I215" s="6"/>
    </row>
    <row r="216" spans="1:23" ht="18" x14ac:dyDescent="0.35">
      <c r="I216" s="6"/>
    </row>
  </sheetData>
  <phoneticPr fontId="10" type="noConversion"/>
  <pageMargins left="0.25" right="0.25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salev</dc:creator>
  <cp:lastModifiedBy>salev</cp:lastModifiedBy>
  <cp:lastPrinted>2022-08-02T14:49:56Z</cp:lastPrinted>
  <dcterms:created xsi:type="dcterms:W3CDTF">2022-06-20T15:18:05Z</dcterms:created>
  <dcterms:modified xsi:type="dcterms:W3CDTF">2023-04-01T12:20:33Z</dcterms:modified>
</cp:coreProperties>
</file>